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8.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charts/colors6.xml" ContentType="application/vnd.ms-office.chartcolorstyle+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charts/style6.xml" ContentType="application/vnd.ms-office.chartstyle+xml"/>
  <Override PartName="/xl/charts/chart10.xml" ContentType="application/vnd.openxmlformats-officedocument.drawingml.chart+xml"/>
  <Override PartName="/xl/drawings/drawing7.xml" ContentType="application/vnd.openxmlformats-officedocument.drawing+xml"/>
  <Override PartName="/xl/charts/style4.xml" ContentType="application/vnd.ms-office.chartstyle+xml"/>
  <Override PartName="/xl/worksheets/sheet1.xml" ContentType="application/vnd.openxmlformats-officedocument.spreadsheetml.worksheet+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worksheets/sheet2.xml" ContentType="application/vnd.openxmlformats-officedocument.spreadsheetml.worksheet+xml"/>
  <Override PartName="/xl/worksheets/sheet3.xml" ContentType="application/vnd.openxmlformats-officedocument.spreadsheetml.worksheet+xml"/>
  <Override PartName="/xl/charts/chart8.xml" ContentType="application/vnd.openxmlformats-officedocument.drawingml.chart+xml"/>
  <Override PartName="/xl/charts/colors4.xml" ContentType="application/vnd.ms-office.chartcolorstyle+xml"/>
  <Override PartName="/xl/charts/style3.xml" ContentType="application/vnd.ms-office.chart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1.xml" ContentType="application/vnd.openxmlformats-officedocument.drawingml.chart+xml"/>
  <Override PartName="/xl/drawings/drawing2.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style1.xml" ContentType="application/vnd.ms-office.chartstyle+xml"/>
  <Override PartName="/xl/charts/colors3.xml" ContentType="application/vnd.ms-office.chartcolorstyle+xml"/>
  <Override PartName="/xl/charts/colors1.xml" ContentType="application/vnd.ms-office.chartcolorstyle+xml"/>
  <Override PartName="/xl/charts/chart6.xml" ContentType="application/vnd.openxmlformats-officedocument.drawingml.chart+xml"/>
  <Override PartName="/xl/charts/colors2.xml" ContentType="application/vnd.ms-office.chartcolorstyle+xml"/>
  <Override PartName="/xl/charts/style2.xml" ContentType="application/vnd.ms-office.chartstyle+xml"/>
  <Override PartName="/xl/worksheets/sheet7.xml" ContentType="application/vnd.openxmlformats-officedocument.spreadsheetml.worksheet+xml"/>
  <Override PartName="/xl/charts/chart7.xml" ContentType="application/vnd.openxmlformats-officedocument.drawingml.chart+xml"/>
  <Override PartName="/xl/drawings/drawing6.xml" ContentType="application/vnd.openxmlformats-officedocument.drawing+xml"/>
  <Override PartName="/xl/externalLinks/externalLink2.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externalLinks/externalLink1.xml" ContentType="application/vnd.openxmlformats-officedocument.spreadsheetml.externalLink+xml"/>
  <Override PartName="/xl/ctrlProps/ctrlProp1.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Hutchins\Projects\Fiscal Impact\7-27-2018\"/>
    </mc:Choice>
  </mc:AlternateContent>
  <bookViews>
    <workbookView xWindow="0" yWindow="0" windowWidth="19200" windowHeight="11460" activeTab="3"/>
  </bookViews>
  <sheets>
    <sheet name="MASTER" sheetId="1" r:id="rId1"/>
    <sheet name="HaverPull" sheetId="2" r:id="rId2"/>
    <sheet name="Calculations" sheetId="5" r:id="rId3"/>
    <sheet name="fiscal_impact" sheetId="19" r:id="rId4"/>
    <sheet name="Fiscal_impact_072718" sheetId="20" r:id="rId5"/>
    <sheet name="additional info (2)" sheetId="23" r:id="rId6"/>
    <sheet name="Sheet1" sheetId="24" r:id="rId7"/>
  </sheets>
  <externalReferences>
    <externalReference r:id="rId8"/>
    <externalReference r:id="rId9"/>
  </externalReferences>
  <definedNames>
    <definedName name="_DLX1.USE" localSheetId="5">#REF!</definedName>
    <definedName name="_DLX1.USE">#REF!</definedName>
    <definedName name="_DLX10.USE">'additional info (2)'!$I$1:$N$4</definedName>
    <definedName name="_DLX2.USE" localSheetId="5">#REF!</definedName>
    <definedName name="_DLX2.USE">#REF!</definedName>
    <definedName name="_DLX3.USE" localSheetId="5">'[1]Spending by Category (2)'!$1:$6</definedName>
    <definedName name="_DLX3.USE">'[2]Spending by Category (2)'!$1:$6</definedName>
    <definedName name="_DLX4.USE" localSheetId="5">#REF!</definedName>
    <definedName name="_DLX4.USE" localSheetId="3">#REF!</definedName>
    <definedName name="_DLX4.USE">#REF!</definedName>
    <definedName name="_DLX5.USE" localSheetId="5">#REF!</definedName>
    <definedName name="_DLX5.USE">#REF!</definedName>
    <definedName name="_DLX6.USE" localSheetId="5">#REF!</definedName>
    <definedName name="_DLX6.USE">#REF!</definedName>
    <definedName name="_DLX7.USE" localSheetId="5">#REF!</definedName>
    <definedName name="_DLX7.USE">#REF!</definedName>
    <definedName name="_DLX8.USE" localSheetId="5">#REF!</definedName>
    <definedName name="_DLX8.USE">#REF!</definedName>
    <definedName name="_DLX9.USE" localSheetId="5">#REF!</definedName>
    <definedName name="_DLX9.USE">#REF!</definedName>
    <definedName name="DLX1.USE">HaverPull!$2:$6</definedName>
    <definedName name="DLX2.USE" localSheetId="5">#REF!</definedName>
    <definedName name="DLX2.USE">#REF!</definedName>
    <definedName name="DLX3.USE" localSheetId="5">#REF!</definedName>
    <definedName name="DLX3.USE">#REF!</definedName>
    <definedName name="_xlnm.Print_Area" localSheetId="3">fiscal_impact!$A$1:$I$47</definedName>
  </definedNames>
  <calcPr calcId="162913"/>
</workbook>
</file>

<file path=xl/calcChain.xml><?xml version="1.0" encoding="utf-8"?>
<calcChain xmlns="http://schemas.openxmlformats.org/spreadsheetml/2006/main">
  <c r="GN76" i="5" l="1"/>
  <c r="EA77" i="5"/>
  <c r="DZ77" i="5"/>
  <c r="DY77" i="5"/>
  <c r="DX77" i="5"/>
  <c r="DW77" i="5"/>
  <c r="DV77" i="5"/>
  <c r="DU77" i="5"/>
  <c r="DT77" i="5"/>
  <c r="DS77" i="5"/>
  <c r="DR77" i="5"/>
  <c r="DQ77" i="5"/>
  <c r="DP77" i="5"/>
  <c r="DO77" i="5"/>
  <c r="DN77" i="5"/>
  <c r="DM77" i="5"/>
  <c r="DL77" i="5"/>
  <c r="DK77" i="5"/>
  <c r="DJ77" i="5"/>
  <c r="DI77" i="5"/>
  <c r="DH77" i="5"/>
  <c r="DG77" i="5"/>
  <c r="DF77" i="5"/>
  <c r="DE77" i="5"/>
  <c r="DD77" i="5"/>
  <c r="DC77" i="5"/>
  <c r="DB77" i="5"/>
  <c r="DA77" i="5"/>
  <c r="CZ77" i="5"/>
  <c r="CY77" i="5"/>
  <c r="CX77" i="5"/>
  <c r="CW77" i="5"/>
  <c r="CV77" i="5"/>
  <c r="CU77" i="5"/>
  <c r="CT77" i="5"/>
  <c r="CS77" i="5"/>
  <c r="CR77" i="5"/>
  <c r="CQ77" i="5"/>
  <c r="CP77" i="5"/>
  <c r="CO77" i="5"/>
  <c r="CN77" i="5"/>
  <c r="CM77" i="5"/>
  <c r="CL77" i="5"/>
  <c r="CK77" i="5"/>
  <c r="CJ77" i="5"/>
  <c r="CI77" i="5"/>
  <c r="CH77" i="5"/>
  <c r="CG77" i="5"/>
  <c r="CF77" i="5"/>
  <c r="CE77" i="5"/>
  <c r="CD77" i="5"/>
  <c r="CC77" i="5"/>
  <c r="CB77" i="5"/>
  <c r="CA77" i="5"/>
  <c r="BZ77" i="5"/>
  <c r="BY77" i="5"/>
  <c r="BX77" i="5"/>
  <c r="BW77" i="5"/>
  <c r="BV77" i="5"/>
  <c r="BU77" i="5"/>
  <c r="BT77" i="5"/>
  <c r="BS77" i="5"/>
  <c r="BR77" i="5"/>
  <c r="BQ77" i="5"/>
  <c r="BP77" i="5"/>
  <c r="BO77" i="5"/>
  <c r="BN77" i="5"/>
  <c r="BM77" i="5"/>
  <c r="BL77" i="5"/>
  <c r="BK77" i="5"/>
  <c r="BJ77" i="5"/>
  <c r="BI77" i="5"/>
  <c r="BH77" i="5"/>
  <c r="BG77" i="5"/>
  <c r="BF77" i="5"/>
  <c r="BE77" i="5"/>
  <c r="BD77" i="5"/>
  <c r="BC77" i="5"/>
  <c r="BB77" i="5"/>
  <c r="BA77" i="5"/>
  <c r="AZ77" i="5"/>
  <c r="AY77" i="5"/>
  <c r="AX77" i="5"/>
  <c r="AW77" i="5"/>
  <c r="AV77" i="5"/>
  <c r="AU77" i="5"/>
  <c r="AT77" i="5"/>
  <c r="AS77" i="5"/>
  <c r="AR77" i="5"/>
  <c r="AQ77" i="5"/>
  <c r="AP77" i="5"/>
  <c r="AO77" i="5"/>
  <c r="AN77" i="5"/>
  <c r="AM77" i="5"/>
  <c r="AL77" i="5"/>
  <c r="AK77" i="5"/>
  <c r="AJ77" i="5"/>
  <c r="AI77" i="5"/>
  <c r="AH77" i="5"/>
  <c r="AG77" i="5"/>
  <c r="AF77" i="5"/>
  <c r="AE77" i="5"/>
  <c r="AD77" i="5"/>
  <c r="AC77" i="5"/>
  <c r="AB77" i="5"/>
  <c r="AA77" i="5"/>
  <c r="Z77" i="5"/>
  <c r="Y77" i="5"/>
  <c r="X77" i="5"/>
  <c r="W77" i="5"/>
  <c r="V77" i="5"/>
  <c r="U77" i="5"/>
  <c r="T77" i="5"/>
  <c r="S77" i="5"/>
  <c r="R77" i="5"/>
  <c r="Q77" i="5"/>
  <c r="P77" i="5"/>
  <c r="O77" i="5"/>
  <c r="N77" i="5"/>
  <c r="M77" i="5"/>
  <c r="L77" i="5"/>
  <c r="K77" i="5"/>
  <c r="J77" i="5"/>
  <c r="I77" i="5"/>
  <c r="H77" i="5"/>
  <c r="G77" i="5"/>
  <c r="F77" i="5"/>
  <c r="E77" i="5"/>
  <c r="D77" i="5"/>
  <c r="EA76" i="5"/>
  <c r="DZ76" i="5"/>
  <c r="DY76" i="5"/>
  <c r="DX76" i="5"/>
  <c r="DW76" i="5"/>
  <c r="DV76" i="5"/>
  <c r="DU76" i="5"/>
  <c r="DT76" i="5"/>
  <c r="DS76" i="5"/>
  <c r="DR76" i="5"/>
  <c r="DQ76" i="5"/>
  <c r="DP76" i="5"/>
  <c r="DO76" i="5"/>
  <c r="DN76" i="5"/>
  <c r="DM76" i="5"/>
  <c r="DL76" i="5"/>
  <c r="DK76" i="5"/>
  <c r="DJ76" i="5"/>
  <c r="DI76" i="5"/>
  <c r="DH76" i="5"/>
  <c r="DG76" i="5"/>
  <c r="DF76" i="5"/>
  <c r="DE76" i="5"/>
  <c r="DD76" i="5"/>
  <c r="DC76" i="5"/>
  <c r="DB76" i="5"/>
  <c r="DA76" i="5"/>
  <c r="CZ76" i="5"/>
  <c r="CY76" i="5"/>
  <c r="CX76" i="5"/>
  <c r="CW76" i="5"/>
  <c r="CV76" i="5"/>
  <c r="CU76" i="5"/>
  <c r="CT76" i="5"/>
  <c r="CS76" i="5"/>
  <c r="CR76" i="5"/>
  <c r="CQ76" i="5"/>
  <c r="CP76" i="5"/>
  <c r="CO76" i="5"/>
  <c r="CN76" i="5"/>
  <c r="CM76" i="5"/>
  <c r="CL76" i="5"/>
  <c r="CK76" i="5"/>
  <c r="CJ76" i="5"/>
  <c r="CI76" i="5"/>
  <c r="CH76" i="5"/>
  <c r="CG76" i="5"/>
  <c r="CF76" i="5"/>
  <c r="CE76" i="5"/>
  <c r="CD76" i="5"/>
  <c r="CC76" i="5"/>
  <c r="CB76" i="5"/>
  <c r="CA76" i="5"/>
  <c r="BZ76" i="5"/>
  <c r="BY76" i="5"/>
  <c r="BX76" i="5"/>
  <c r="BW76" i="5"/>
  <c r="BV76" i="5"/>
  <c r="BU76" i="5"/>
  <c r="BT76" i="5"/>
  <c r="BS76" i="5"/>
  <c r="BR76" i="5"/>
  <c r="BQ76" i="5"/>
  <c r="BP76" i="5"/>
  <c r="BO76" i="5"/>
  <c r="BN76" i="5"/>
  <c r="BM76" i="5"/>
  <c r="BL76" i="5"/>
  <c r="BK76" i="5"/>
  <c r="BJ76" i="5"/>
  <c r="BI76" i="5"/>
  <c r="BH76" i="5"/>
  <c r="BG76" i="5"/>
  <c r="BF76" i="5"/>
  <c r="BE76" i="5"/>
  <c r="BD76" i="5"/>
  <c r="BC76" i="5"/>
  <c r="BB76" i="5"/>
  <c r="BA76" i="5"/>
  <c r="AZ76" i="5"/>
  <c r="AY76" i="5"/>
  <c r="AX76" i="5"/>
  <c r="AW76" i="5"/>
  <c r="AV76" i="5"/>
  <c r="AU76" i="5"/>
  <c r="AT76" i="5"/>
  <c r="AS76" i="5"/>
  <c r="AR76" i="5"/>
  <c r="AQ76" i="5"/>
  <c r="AP76" i="5"/>
  <c r="AO76" i="5"/>
  <c r="AN76" i="5"/>
  <c r="AM76" i="5"/>
  <c r="AL76" i="5"/>
  <c r="AK76" i="5"/>
  <c r="AJ76" i="5"/>
  <c r="AI76" i="5"/>
  <c r="AH76" i="5"/>
  <c r="AG76" i="5"/>
  <c r="AF76" i="5"/>
  <c r="AE76" i="5"/>
  <c r="AD76" i="5"/>
  <c r="AC76" i="5"/>
  <c r="AB76" i="5"/>
  <c r="AA76" i="5"/>
  <c r="Z76" i="5"/>
  <c r="Y76" i="5"/>
  <c r="X76" i="5"/>
  <c r="W76" i="5"/>
  <c r="V76" i="5"/>
  <c r="U76" i="5"/>
  <c r="T76" i="5"/>
  <c r="S76" i="5"/>
  <c r="R76" i="5"/>
  <c r="Q76" i="5"/>
  <c r="P76" i="5"/>
  <c r="O76" i="5"/>
  <c r="N76" i="5"/>
  <c r="M76" i="5"/>
  <c r="L76" i="5"/>
  <c r="K76" i="5"/>
  <c r="J76" i="5"/>
  <c r="I76" i="5"/>
  <c r="H76" i="5"/>
  <c r="G76" i="5"/>
  <c r="F76" i="5"/>
  <c r="E76" i="5"/>
  <c r="D76" i="5"/>
  <c r="C77" i="5"/>
  <c r="C76" i="5"/>
  <c r="A4" i="20"/>
  <c r="FZ77" i="5"/>
  <c r="FZ76" i="5"/>
  <c r="FY76" i="5"/>
  <c r="FX76" i="5"/>
  <c r="FU76" i="5"/>
  <c r="FR76" i="5"/>
  <c r="FQ76" i="5"/>
  <c r="FP76" i="5"/>
  <c r="FM76" i="5"/>
  <c r="FJ76" i="5"/>
  <c r="FI76" i="5"/>
  <c r="FH76" i="5"/>
  <c r="FE76" i="5"/>
  <c r="FB76" i="5"/>
  <c r="FA76" i="5"/>
  <c r="EZ76" i="5"/>
  <c r="EW76" i="5"/>
  <c r="ET76" i="5"/>
  <c r="ES76" i="5"/>
  <c r="ER76" i="5"/>
  <c r="EO76" i="5"/>
  <c r="EL76" i="5"/>
  <c r="EK76" i="5"/>
  <c r="EJ76" i="5"/>
  <c r="EG76" i="5"/>
  <c r="ED76" i="5"/>
  <c r="EC76" i="5"/>
  <c r="EB76" i="5"/>
  <c r="EA63" i="5"/>
  <c r="GN63" i="5"/>
  <c r="GN74" i="5"/>
  <c r="GN75" i="5"/>
  <c r="GM75" i="5"/>
  <c r="GN77" i="5" s="1"/>
  <c r="GL75" i="5"/>
  <c r="GM77" i="5" s="1"/>
  <c r="GK75" i="5"/>
  <c r="GL77" i="5" s="1"/>
  <c r="GJ75" i="5"/>
  <c r="GK77" i="5" s="1"/>
  <c r="GI75" i="5"/>
  <c r="GJ77" i="5" s="1"/>
  <c r="GH75" i="5"/>
  <c r="GI77" i="5" s="1"/>
  <c r="GG75" i="5"/>
  <c r="GH77" i="5" s="1"/>
  <c r="GF75" i="5"/>
  <c r="GG77" i="5" s="1"/>
  <c r="GE75" i="5"/>
  <c r="GF77" i="5" s="1"/>
  <c r="GD75" i="5"/>
  <c r="GE77" i="5" s="1"/>
  <c r="GC75" i="5"/>
  <c r="GD77" i="5" s="1"/>
  <c r="GB75" i="5"/>
  <c r="GC77" i="5" s="1"/>
  <c r="GA75" i="5"/>
  <c r="GB77" i="5" s="1"/>
  <c r="FZ75" i="5"/>
  <c r="GA77" i="5" s="1"/>
  <c r="FY75" i="5"/>
  <c r="FX75" i="5"/>
  <c r="FY77" i="5" s="1"/>
  <c r="FW75" i="5"/>
  <c r="FX77" i="5" s="1"/>
  <c r="FV75" i="5"/>
  <c r="FW77" i="5" s="1"/>
  <c r="FU75" i="5"/>
  <c r="FV77" i="5" s="1"/>
  <c r="FT75" i="5"/>
  <c r="FU77" i="5" s="1"/>
  <c r="FS75" i="5"/>
  <c r="FT77" i="5" s="1"/>
  <c r="FR75" i="5"/>
  <c r="FS77" i="5" s="1"/>
  <c r="FQ75" i="5"/>
  <c r="FR77" i="5" s="1"/>
  <c r="FP75" i="5"/>
  <c r="FQ77" i="5" s="1"/>
  <c r="FO75" i="5"/>
  <c r="FP77" i="5" s="1"/>
  <c r="FN75" i="5"/>
  <c r="FO77" i="5" s="1"/>
  <c r="FM75" i="5"/>
  <c r="FN77" i="5" s="1"/>
  <c r="FL75" i="5"/>
  <c r="FM77" i="5" s="1"/>
  <c r="FK75" i="5"/>
  <c r="FL77" i="5" s="1"/>
  <c r="FJ75" i="5"/>
  <c r="FK77" i="5" s="1"/>
  <c r="FI75" i="5"/>
  <c r="FJ77" i="5" s="1"/>
  <c r="FH75" i="5"/>
  <c r="FI77" i="5" s="1"/>
  <c r="FG75" i="5"/>
  <c r="FH77" i="5" s="1"/>
  <c r="FF75" i="5"/>
  <c r="FG77" i="5" s="1"/>
  <c r="FE75" i="5"/>
  <c r="FF77" i="5" s="1"/>
  <c r="FD75" i="5"/>
  <c r="FE77" i="5" s="1"/>
  <c r="FC75" i="5"/>
  <c r="FD77" i="5" s="1"/>
  <c r="FB75" i="5"/>
  <c r="FC77" i="5" s="1"/>
  <c r="FA75" i="5"/>
  <c r="FB77" i="5" s="1"/>
  <c r="EZ75" i="5"/>
  <c r="FA77" i="5" s="1"/>
  <c r="EY75" i="5"/>
  <c r="EZ77" i="5" s="1"/>
  <c r="EX75" i="5"/>
  <c r="EY77" i="5" s="1"/>
  <c r="EW75" i="5"/>
  <c r="EX77" i="5" s="1"/>
  <c r="EV75" i="5"/>
  <c r="EW77" i="5" s="1"/>
  <c r="EU75" i="5"/>
  <c r="EV77" i="5" s="1"/>
  <c r="ET75" i="5"/>
  <c r="EU77" i="5" s="1"/>
  <c r="ES75" i="5"/>
  <c r="ET77" i="5" s="1"/>
  <c r="ER75" i="5"/>
  <c r="ES77" i="5" s="1"/>
  <c r="EQ75" i="5"/>
  <c r="ER77" i="5" s="1"/>
  <c r="EP75" i="5"/>
  <c r="EQ77" i="5" s="1"/>
  <c r="EO75" i="5"/>
  <c r="EP77" i="5" s="1"/>
  <c r="EN75" i="5"/>
  <c r="EO77" i="5" s="1"/>
  <c r="EM75" i="5"/>
  <c r="EN77" i="5" s="1"/>
  <c r="EL75" i="5"/>
  <c r="EM77" i="5" s="1"/>
  <c r="EK75" i="5"/>
  <c r="EL77" i="5" s="1"/>
  <c r="EJ75" i="5"/>
  <c r="EK77" i="5" s="1"/>
  <c r="EI75" i="5"/>
  <c r="EJ77" i="5" s="1"/>
  <c r="EH75" i="5"/>
  <c r="EI77" i="5" s="1"/>
  <c r="EG75" i="5"/>
  <c r="EH77" i="5" s="1"/>
  <c r="EF75" i="5"/>
  <c r="EG77" i="5" s="1"/>
  <c r="EE75" i="5"/>
  <c r="EF77" i="5" s="1"/>
  <c r="ED75" i="5"/>
  <c r="EE77" i="5" s="1"/>
  <c r="EC75" i="5"/>
  <c r="ED77" i="5" s="1"/>
  <c r="EB75" i="5"/>
  <c r="EC77" i="5" s="1"/>
  <c r="EA75" i="5"/>
  <c r="EB77" i="5" s="1"/>
  <c r="DZ75" i="5"/>
  <c r="DY75" i="5"/>
  <c r="DX75" i="5"/>
  <c r="DW75" i="5"/>
  <c r="DV75" i="5"/>
  <c r="DU75" i="5"/>
  <c r="DT75" i="5"/>
  <c r="DS75" i="5"/>
  <c r="DR75" i="5"/>
  <c r="DQ75" i="5"/>
  <c r="DP75" i="5"/>
  <c r="DO75" i="5"/>
  <c r="DN75" i="5"/>
  <c r="DM75" i="5"/>
  <c r="DL75" i="5"/>
  <c r="DK75" i="5"/>
  <c r="DJ75" i="5"/>
  <c r="DI75" i="5"/>
  <c r="DH75" i="5"/>
  <c r="DG75" i="5"/>
  <c r="DF75" i="5"/>
  <c r="DE75" i="5"/>
  <c r="DD75" i="5"/>
  <c r="DC75" i="5"/>
  <c r="DB75" i="5"/>
  <c r="DA75" i="5"/>
  <c r="CZ75" i="5"/>
  <c r="CY75" i="5"/>
  <c r="CX75" i="5"/>
  <c r="CW75" i="5"/>
  <c r="CV75" i="5"/>
  <c r="CU75" i="5"/>
  <c r="CT75" i="5"/>
  <c r="CS75" i="5"/>
  <c r="CR75" i="5"/>
  <c r="CQ75" i="5"/>
  <c r="CP75" i="5"/>
  <c r="CO75" i="5"/>
  <c r="CN75" i="5"/>
  <c r="CM75" i="5"/>
  <c r="CL75" i="5"/>
  <c r="CK75" i="5"/>
  <c r="CJ75" i="5"/>
  <c r="CI75" i="5"/>
  <c r="CH75" i="5"/>
  <c r="CG75" i="5"/>
  <c r="CF75" i="5"/>
  <c r="CE75" i="5"/>
  <c r="CD75" i="5"/>
  <c r="CC75" i="5"/>
  <c r="CB75" i="5"/>
  <c r="CA75" i="5"/>
  <c r="BZ75" i="5"/>
  <c r="BY75" i="5"/>
  <c r="BX75" i="5"/>
  <c r="BW75" i="5"/>
  <c r="BV75" i="5"/>
  <c r="BU75" i="5"/>
  <c r="BT75" i="5"/>
  <c r="BS75" i="5"/>
  <c r="BR75" i="5"/>
  <c r="BQ75" i="5"/>
  <c r="BP75" i="5"/>
  <c r="BO75" i="5"/>
  <c r="BN75" i="5"/>
  <c r="BM75" i="5"/>
  <c r="BL75" i="5"/>
  <c r="BK75" i="5"/>
  <c r="BJ75" i="5"/>
  <c r="BI75" i="5"/>
  <c r="BH75" i="5"/>
  <c r="BG75" i="5"/>
  <c r="BF75" i="5"/>
  <c r="BE75" i="5"/>
  <c r="BD75" i="5"/>
  <c r="BC75" i="5"/>
  <c r="BB75" i="5"/>
  <c r="BA75" i="5"/>
  <c r="AZ75" i="5"/>
  <c r="AY75" i="5"/>
  <c r="AX75" i="5"/>
  <c r="AW75" i="5"/>
  <c r="AV75" i="5"/>
  <c r="AU75" i="5"/>
  <c r="AT75" i="5"/>
  <c r="AS75" i="5"/>
  <c r="AR75" i="5"/>
  <c r="AQ75" i="5"/>
  <c r="AP75" i="5"/>
  <c r="AO75" i="5"/>
  <c r="AN75" i="5"/>
  <c r="AM75" i="5"/>
  <c r="AL75" i="5"/>
  <c r="AK75" i="5"/>
  <c r="AJ75" i="5"/>
  <c r="AI75" i="5"/>
  <c r="AH75" i="5"/>
  <c r="AG75" i="5"/>
  <c r="AF75" i="5"/>
  <c r="AE75" i="5"/>
  <c r="AD75" i="5"/>
  <c r="AC75" i="5"/>
  <c r="AB75" i="5"/>
  <c r="AA75" i="5"/>
  <c r="Z75" i="5"/>
  <c r="Y75" i="5"/>
  <c r="X75" i="5"/>
  <c r="W75" i="5"/>
  <c r="V75" i="5"/>
  <c r="U75" i="5"/>
  <c r="T75" i="5"/>
  <c r="S75" i="5"/>
  <c r="R75" i="5"/>
  <c r="Q75" i="5"/>
  <c r="P75" i="5"/>
  <c r="O75" i="5"/>
  <c r="N75" i="5"/>
  <c r="M75" i="5"/>
  <c r="L75" i="5"/>
  <c r="K75" i="5"/>
  <c r="J75" i="5"/>
  <c r="I75" i="5"/>
  <c r="H75" i="5"/>
  <c r="G75" i="5"/>
  <c r="F75" i="5"/>
  <c r="E75" i="5"/>
  <c r="D75" i="5"/>
  <c r="C75" i="5"/>
  <c r="GM74" i="5"/>
  <c r="GL74" i="5"/>
  <c r="GM76" i="5" s="1"/>
  <c r="GK74" i="5"/>
  <c r="GL76" i="5" s="1"/>
  <c r="GJ74" i="5"/>
  <c r="GK76" i="5" s="1"/>
  <c r="GI74" i="5"/>
  <c r="GJ76" i="5" s="1"/>
  <c r="GH74" i="5"/>
  <c r="GI76" i="5" s="1"/>
  <c r="GG74" i="5"/>
  <c r="GH76" i="5" s="1"/>
  <c r="GF74" i="5"/>
  <c r="GG76" i="5" s="1"/>
  <c r="GE74" i="5"/>
  <c r="GF76" i="5" s="1"/>
  <c r="GD74" i="5"/>
  <c r="GE76" i="5" s="1"/>
  <c r="GC74" i="5"/>
  <c r="GD76" i="5" s="1"/>
  <c r="GB74" i="5"/>
  <c r="GC76" i="5" s="1"/>
  <c r="GA74" i="5"/>
  <c r="GB76" i="5" s="1"/>
  <c r="FZ74" i="5"/>
  <c r="GA76" i="5" s="1"/>
  <c r="FY74" i="5"/>
  <c r="FX74" i="5"/>
  <c r="FW74" i="5"/>
  <c r="FV74" i="5"/>
  <c r="FW76" i="5" s="1"/>
  <c r="FU74" i="5"/>
  <c r="FV76" i="5" s="1"/>
  <c r="FT74" i="5"/>
  <c r="FS74" i="5"/>
  <c r="FT76" i="5" s="1"/>
  <c r="FR74" i="5"/>
  <c r="FS76" i="5" s="1"/>
  <c r="FQ74" i="5"/>
  <c r="FP74" i="5"/>
  <c r="FO74" i="5"/>
  <c r="FN74" i="5"/>
  <c r="FO76" i="5" s="1"/>
  <c r="FM74" i="5"/>
  <c r="FN76" i="5" s="1"/>
  <c r="FL74" i="5"/>
  <c r="FK74" i="5"/>
  <c r="FL76" i="5" s="1"/>
  <c r="FJ74" i="5"/>
  <c r="FK76" i="5" s="1"/>
  <c r="FI74" i="5"/>
  <c r="FH74" i="5"/>
  <c r="FG74" i="5"/>
  <c r="FF74" i="5"/>
  <c r="FG76" i="5" s="1"/>
  <c r="FE74" i="5"/>
  <c r="FF76" i="5" s="1"/>
  <c r="FD74" i="5"/>
  <c r="FC74" i="5"/>
  <c r="FD76" i="5" s="1"/>
  <c r="FB74" i="5"/>
  <c r="FC76" i="5" s="1"/>
  <c r="FA74" i="5"/>
  <c r="EZ74" i="5"/>
  <c r="EY74" i="5"/>
  <c r="EX74" i="5"/>
  <c r="EY76" i="5" s="1"/>
  <c r="EW74" i="5"/>
  <c r="EX76" i="5" s="1"/>
  <c r="EV74" i="5"/>
  <c r="EU74" i="5"/>
  <c r="EV76" i="5" s="1"/>
  <c r="ET74" i="5"/>
  <c r="EU76" i="5" s="1"/>
  <c r="ES74" i="5"/>
  <c r="ER74" i="5"/>
  <c r="EQ74" i="5"/>
  <c r="EP74" i="5"/>
  <c r="EQ76" i="5" s="1"/>
  <c r="EO74" i="5"/>
  <c r="EP76" i="5" s="1"/>
  <c r="EN74" i="5"/>
  <c r="EM74" i="5"/>
  <c r="EN76" i="5" s="1"/>
  <c r="EL74" i="5"/>
  <c r="EM76" i="5" s="1"/>
  <c r="EK74" i="5"/>
  <c r="EJ74" i="5"/>
  <c r="EI74" i="5"/>
  <c r="EH74" i="5"/>
  <c r="EI76" i="5" s="1"/>
  <c r="EG74" i="5"/>
  <c r="EH76" i="5" s="1"/>
  <c r="EF74" i="5"/>
  <c r="EE74" i="5"/>
  <c r="EF76" i="5" s="1"/>
  <c r="ED74" i="5"/>
  <c r="EE76" i="5" s="1"/>
  <c r="EC74" i="5"/>
  <c r="EB74" i="5"/>
  <c r="EA74" i="5"/>
  <c r="DZ74" i="5"/>
  <c r="DY74" i="5"/>
  <c r="DX74" i="5"/>
  <c r="DW74" i="5"/>
  <c r="DV74" i="5"/>
  <c r="DU74" i="5"/>
  <c r="DT74" i="5"/>
  <c r="DS74" i="5"/>
  <c r="DR74" i="5"/>
  <c r="DQ74" i="5"/>
  <c r="DP74" i="5"/>
  <c r="DO74" i="5"/>
  <c r="DN74" i="5"/>
  <c r="DM74" i="5"/>
  <c r="DL74" i="5"/>
  <c r="DK74" i="5"/>
  <c r="DJ74" i="5"/>
  <c r="DI74" i="5"/>
  <c r="DH74" i="5"/>
  <c r="DG74" i="5"/>
  <c r="DF74" i="5"/>
  <c r="DE74" i="5"/>
  <c r="DD74" i="5"/>
  <c r="DC74" i="5"/>
  <c r="DB74" i="5"/>
  <c r="DA74" i="5"/>
  <c r="CZ74" i="5"/>
  <c r="CY74" i="5"/>
  <c r="CX74" i="5"/>
  <c r="CW74" i="5"/>
  <c r="CV74" i="5"/>
  <c r="CU74" i="5"/>
  <c r="CT74" i="5"/>
  <c r="CS74" i="5"/>
  <c r="CR74" i="5"/>
  <c r="CQ74" i="5"/>
  <c r="CP74" i="5"/>
  <c r="CO74" i="5"/>
  <c r="CN74" i="5"/>
  <c r="CM74" i="5"/>
  <c r="CL74" i="5"/>
  <c r="CK74" i="5"/>
  <c r="CJ74" i="5"/>
  <c r="CI74" i="5"/>
  <c r="CH74" i="5"/>
  <c r="CG74" i="5"/>
  <c r="CF74" i="5"/>
  <c r="CE74" i="5"/>
  <c r="CD74" i="5"/>
  <c r="CC74" i="5"/>
  <c r="CB74" i="5"/>
  <c r="CA74" i="5"/>
  <c r="BZ74" i="5"/>
  <c r="BY74" i="5"/>
  <c r="BX74" i="5"/>
  <c r="BW74" i="5"/>
  <c r="BV74" i="5"/>
  <c r="BU74" i="5"/>
  <c r="BT74" i="5"/>
  <c r="BS74" i="5"/>
  <c r="BR74" i="5"/>
  <c r="BQ74" i="5"/>
  <c r="BP74" i="5"/>
  <c r="BO74" i="5"/>
  <c r="BN74" i="5"/>
  <c r="BM74" i="5"/>
  <c r="BL74" i="5"/>
  <c r="BK74" i="5"/>
  <c r="BJ74" i="5"/>
  <c r="BI74" i="5"/>
  <c r="BH74" i="5"/>
  <c r="BG74" i="5"/>
  <c r="BF74" i="5"/>
  <c r="BE74" i="5"/>
  <c r="BD74" i="5"/>
  <c r="BC74" i="5"/>
  <c r="BB74" i="5"/>
  <c r="BA74" i="5"/>
  <c r="AZ74" i="5"/>
  <c r="AY74" i="5"/>
  <c r="AX74" i="5"/>
  <c r="AW74" i="5"/>
  <c r="AV74" i="5"/>
  <c r="AU74" i="5"/>
  <c r="AT74" i="5"/>
  <c r="AS74" i="5"/>
  <c r="AR74" i="5"/>
  <c r="AQ74" i="5"/>
  <c r="AP74" i="5"/>
  <c r="AO74" i="5"/>
  <c r="AN74" i="5"/>
  <c r="AM74" i="5"/>
  <c r="AL74" i="5"/>
  <c r="AK74" i="5"/>
  <c r="AJ74" i="5"/>
  <c r="AI74" i="5"/>
  <c r="AH74" i="5"/>
  <c r="AG74" i="5"/>
  <c r="AF74" i="5"/>
  <c r="AE74" i="5"/>
  <c r="AD74" i="5"/>
  <c r="AC74" i="5"/>
  <c r="AB74" i="5"/>
  <c r="AA74" i="5"/>
  <c r="Z74" i="5"/>
  <c r="Y74" i="5"/>
  <c r="X74" i="5"/>
  <c r="W74" i="5"/>
  <c r="V74" i="5"/>
  <c r="U74" i="5"/>
  <c r="T74" i="5"/>
  <c r="S74" i="5"/>
  <c r="R74" i="5"/>
  <c r="Q74" i="5"/>
  <c r="P74" i="5"/>
  <c r="O74" i="5"/>
  <c r="N74" i="5"/>
  <c r="M74" i="5"/>
  <c r="L74" i="5"/>
  <c r="K74" i="5"/>
  <c r="J74" i="5"/>
  <c r="I74" i="5"/>
  <c r="H74" i="5"/>
  <c r="G74" i="5"/>
  <c r="F74" i="5"/>
  <c r="E74" i="5"/>
  <c r="D74" i="5"/>
  <c r="C74" i="5"/>
  <c r="C20" i="5"/>
  <c r="C201" i="2"/>
  <c r="P231" i="23"/>
  <c r="Q227" i="23"/>
  <c r="Q228" i="23"/>
  <c r="Q229" i="23"/>
  <c r="Q230" i="23"/>
  <c r="Q231" i="23"/>
  <c r="Q232" i="23"/>
  <c r="Q233" i="23"/>
  <c r="Q234" i="23"/>
  <c r="Q235" i="23"/>
  <c r="Q236" i="23"/>
  <c r="Q237" i="23"/>
  <c r="Q238" i="23"/>
  <c r="Q226" i="23"/>
  <c r="P228" i="23"/>
  <c r="T226" i="23"/>
  <c r="S226" i="23"/>
  <c r="P226" i="23"/>
  <c r="U225" i="23"/>
  <c r="T225" i="23"/>
  <c r="S225" i="23"/>
  <c r="P225" i="23"/>
  <c r="S224" i="23"/>
  <c r="T224" i="23" s="1"/>
  <c r="P224" i="23"/>
  <c r="Q224" i="23" s="1"/>
  <c r="T223" i="23"/>
  <c r="S223" i="23"/>
  <c r="P223" i="23"/>
  <c r="Q223" i="23" s="1"/>
  <c r="T222" i="23"/>
  <c r="S222" i="23"/>
  <c r="P222" i="23"/>
  <c r="T221" i="23"/>
  <c r="S221" i="23"/>
  <c r="P221" i="23"/>
  <c r="S220" i="23"/>
  <c r="P220" i="23"/>
  <c r="S219" i="23"/>
  <c r="P219" i="23"/>
  <c r="Q219" i="23" s="1"/>
  <c r="T218" i="23"/>
  <c r="S218" i="23"/>
  <c r="P218" i="23"/>
  <c r="Q218" i="23" s="1"/>
  <c r="T217" i="23"/>
  <c r="S217" i="23"/>
  <c r="P217" i="23"/>
  <c r="S216" i="23"/>
  <c r="T216" i="23" s="1"/>
  <c r="P216" i="23"/>
  <c r="Q216" i="23" s="1"/>
  <c r="T215" i="23"/>
  <c r="S215" i="23"/>
  <c r="P215" i="23"/>
  <c r="Q215" i="23" s="1"/>
  <c r="T214" i="23"/>
  <c r="U216" i="23" s="1"/>
  <c r="S214" i="23"/>
  <c r="P214" i="23"/>
  <c r="T213" i="23"/>
  <c r="S213" i="23"/>
  <c r="P213" i="23"/>
  <c r="U212" i="23"/>
  <c r="T212" i="23"/>
  <c r="S212" i="23"/>
  <c r="P212" i="23"/>
  <c r="S211" i="23"/>
  <c r="T211" i="23" s="1"/>
  <c r="P211" i="23"/>
  <c r="Q211" i="23" s="1"/>
  <c r="T210" i="23"/>
  <c r="S210" i="23"/>
  <c r="P210" i="23"/>
  <c r="Q210" i="23" s="1"/>
  <c r="S209" i="23"/>
  <c r="P209" i="23"/>
  <c r="S208" i="23"/>
  <c r="P208" i="23"/>
  <c r="Q208" i="23" s="1"/>
  <c r="T207" i="23"/>
  <c r="S207" i="23"/>
  <c r="P207" i="23"/>
  <c r="Q207" i="23" s="1"/>
  <c r="T206" i="23"/>
  <c r="S206" i="23"/>
  <c r="Q206" i="23"/>
  <c r="P206" i="23"/>
  <c r="T205" i="23"/>
  <c r="S205" i="23"/>
  <c r="P205" i="23"/>
  <c r="Q205" i="23" s="1"/>
  <c r="T204" i="23"/>
  <c r="U206" i="23" s="1"/>
  <c r="S204" i="23"/>
  <c r="P204" i="23"/>
  <c r="S203" i="23"/>
  <c r="T203" i="23" s="1"/>
  <c r="P203" i="23"/>
  <c r="Q203" i="23" s="1"/>
  <c r="T202" i="23"/>
  <c r="S202" i="23"/>
  <c r="P202" i="23"/>
  <c r="Q202" i="23" s="1"/>
  <c r="T201" i="23"/>
  <c r="U203" i="23" s="1"/>
  <c r="S201" i="23"/>
  <c r="P201" i="23"/>
  <c r="S200" i="23"/>
  <c r="T200" i="23" s="1"/>
  <c r="P200" i="23"/>
  <c r="Q200" i="23" s="1"/>
  <c r="T199" i="23"/>
  <c r="S199" i="23"/>
  <c r="P199" i="23"/>
  <c r="Q199" i="23" s="1"/>
  <c r="T198" i="23"/>
  <c r="S198" i="23"/>
  <c r="Q198" i="23"/>
  <c r="P198" i="23"/>
  <c r="T197" i="23"/>
  <c r="S197" i="23"/>
  <c r="P197" i="23"/>
  <c r="Q197" i="23" s="1"/>
  <c r="S196" i="23"/>
  <c r="P196" i="23"/>
  <c r="S195" i="23"/>
  <c r="P195" i="23"/>
  <c r="T194" i="23"/>
  <c r="S194" i="23"/>
  <c r="P194" i="23"/>
  <c r="Q194" i="23" s="1"/>
  <c r="T193" i="23"/>
  <c r="S193" i="23"/>
  <c r="P193" i="23"/>
  <c r="S192" i="23"/>
  <c r="T192" i="23" s="1"/>
  <c r="P192" i="23"/>
  <c r="Q192" i="23" s="1"/>
  <c r="T191" i="23"/>
  <c r="S191" i="23"/>
  <c r="P191" i="23"/>
  <c r="Q191" i="23" s="1"/>
  <c r="T190" i="23"/>
  <c r="U192" i="23" s="1"/>
  <c r="S190" i="23"/>
  <c r="P190" i="23"/>
  <c r="T189" i="23"/>
  <c r="S189" i="23"/>
  <c r="P189" i="23"/>
  <c r="S188" i="23"/>
  <c r="P188" i="23"/>
  <c r="S187" i="23"/>
  <c r="P187" i="23"/>
  <c r="Q187" i="23" s="1"/>
  <c r="T186" i="23"/>
  <c r="S186" i="23"/>
  <c r="P186" i="23"/>
  <c r="Q186" i="23" s="1"/>
  <c r="S185" i="23"/>
  <c r="P185" i="23"/>
  <c r="S184" i="23"/>
  <c r="T184" i="23" s="1"/>
  <c r="P184" i="23"/>
  <c r="Q184" i="23" s="1"/>
  <c r="T183" i="23"/>
  <c r="S183" i="23"/>
  <c r="P183" i="23"/>
  <c r="Q183" i="23" s="1"/>
  <c r="T182" i="23"/>
  <c r="S182" i="23"/>
  <c r="P182" i="23"/>
  <c r="T181" i="23"/>
  <c r="S181" i="23"/>
  <c r="P181" i="23"/>
  <c r="S180" i="23"/>
  <c r="P180" i="23"/>
  <c r="S179" i="23"/>
  <c r="Q179" i="23"/>
  <c r="P179" i="23"/>
  <c r="T178" i="23"/>
  <c r="S178" i="23"/>
  <c r="P178" i="23"/>
  <c r="S177" i="23"/>
  <c r="P177" i="23"/>
  <c r="Q177" i="23" s="1"/>
  <c r="S176" i="23"/>
  <c r="P176" i="23"/>
  <c r="Q176" i="23" s="1"/>
  <c r="T175" i="23"/>
  <c r="S175" i="23"/>
  <c r="P175" i="23"/>
  <c r="Q175" i="23" s="1"/>
  <c r="T174" i="23"/>
  <c r="S174" i="23"/>
  <c r="P174" i="23"/>
  <c r="T173" i="23"/>
  <c r="S173" i="23"/>
  <c r="P173" i="23"/>
  <c r="S172" i="23"/>
  <c r="P172" i="23"/>
  <c r="S171" i="23"/>
  <c r="P171" i="23"/>
  <c r="T170" i="23"/>
  <c r="S170" i="23"/>
  <c r="P170" i="23"/>
  <c r="Q171" i="23" s="1"/>
  <c r="T169" i="23"/>
  <c r="S169" i="23"/>
  <c r="P169" i="23"/>
  <c r="S168" i="23"/>
  <c r="T168" i="23" s="1"/>
  <c r="P168" i="23"/>
  <c r="Q168" i="23" s="1"/>
  <c r="T167" i="23"/>
  <c r="U169" i="23" s="1"/>
  <c r="S167" i="23"/>
  <c r="P167" i="23"/>
  <c r="Q167" i="23" s="1"/>
  <c r="T166" i="23"/>
  <c r="S166" i="23"/>
  <c r="Q166" i="23"/>
  <c r="P166" i="23"/>
  <c r="T165" i="23"/>
  <c r="S165" i="23"/>
  <c r="P165" i="23"/>
  <c r="Q165" i="23" s="1"/>
  <c r="T164" i="23"/>
  <c r="U166" i="23" s="1"/>
  <c r="S164" i="23"/>
  <c r="P164" i="23"/>
  <c r="T163" i="23"/>
  <c r="S163" i="23"/>
  <c r="Q163" i="23"/>
  <c r="P163" i="23"/>
  <c r="T162" i="23"/>
  <c r="S162" i="23"/>
  <c r="P162" i="23"/>
  <c r="S161" i="23"/>
  <c r="P161" i="23"/>
  <c r="Q161" i="23" s="1"/>
  <c r="T160" i="23"/>
  <c r="U162" i="23" s="1"/>
  <c r="S160" i="23"/>
  <c r="T161" i="23" s="1"/>
  <c r="U163" i="23" s="1"/>
  <c r="P160" i="23"/>
  <c r="T159" i="23"/>
  <c r="U161" i="23" s="1"/>
  <c r="S159" i="23"/>
  <c r="P159" i="23"/>
  <c r="Q159" i="23" s="1"/>
  <c r="T158" i="23"/>
  <c r="S158" i="23"/>
  <c r="P158" i="23"/>
  <c r="T157" i="23"/>
  <c r="S157" i="23"/>
  <c r="P157" i="23"/>
  <c r="S156" i="23"/>
  <c r="P156" i="23"/>
  <c r="S155" i="23"/>
  <c r="T156" i="23" s="1"/>
  <c r="U158" i="23" s="1"/>
  <c r="P155" i="23"/>
  <c r="T154" i="23"/>
  <c r="S154" i="23"/>
  <c r="P154" i="23"/>
  <c r="T153" i="23"/>
  <c r="S153" i="23"/>
  <c r="P153" i="23"/>
  <c r="S152" i="23"/>
  <c r="T152" i="23" s="1"/>
  <c r="U154" i="23" s="1"/>
  <c r="P152" i="23"/>
  <c r="Q152" i="23" s="1"/>
  <c r="T151" i="23"/>
  <c r="U153" i="23" s="1"/>
  <c r="S151" i="23"/>
  <c r="P151" i="23"/>
  <c r="Q151" i="23" s="1"/>
  <c r="T150" i="23"/>
  <c r="S150" i="23"/>
  <c r="Q150" i="23"/>
  <c r="P150" i="23"/>
  <c r="U149" i="23"/>
  <c r="T149" i="23"/>
  <c r="S149" i="23"/>
  <c r="P149" i="23"/>
  <c r="Q149" i="23" s="1"/>
  <c r="U148" i="23"/>
  <c r="T148" i="23"/>
  <c r="U150" i="23" s="1"/>
  <c r="S148" i="23"/>
  <c r="P148" i="23"/>
  <c r="T147" i="23"/>
  <c r="S147" i="23"/>
  <c r="P147" i="23"/>
  <c r="Q147" i="23" s="1"/>
  <c r="T146" i="23"/>
  <c r="S146" i="23"/>
  <c r="Q146" i="23"/>
  <c r="P146" i="23"/>
  <c r="S145" i="23"/>
  <c r="P145" i="23"/>
  <c r="Q145" i="23" s="1"/>
  <c r="S144" i="23"/>
  <c r="T145" i="23" s="1"/>
  <c r="U147" i="23" s="1"/>
  <c r="P144" i="23"/>
  <c r="T143" i="23"/>
  <c r="S143" i="23"/>
  <c r="P143" i="23"/>
  <c r="Q143" i="23" s="1"/>
  <c r="T142" i="23"/>
  <c r="S142" i="23"/>
  <c r="P142" i="23"/>
  <c r="T141" i="23"/>
  <c r="S141" i="23"/>
  <c r="P141" i="23"/>
  <c r="S140" i="23"/>
  <c r="P140" i="23"/>
  <c r="S139" i="23"/>
  <c r="P139" i="23"/>
  <c r="T138" i="23"/>
  <c r="S138" i="23"/>
  <c r="P138" i="23"/>
  <c r="Q139" i="23" s="1"/>
  <c r="T137" i="23"/>
  <c r="U137" i="23" s="1"/>
  <c r="S137" i="23"/>
  <c r="P137" i="23"/>
  <c r="S136" i="23"/>
  <c r="T136" i="23" s="1"/>
  <c r="P136" i="23"/>
  <c r="Q136" i="23" s="1"/>
  <c r="T135" i="23"/>
  <c r="S135" i="23"/>
  <c r="P135" i="23"/>
  <c r="Q135" i="23" s="1"/>
  <c r="T134" i="23"/>
  <c r="S134" i="23"/>
  <c r="Q134" i="23"/>
  <c r="P134" i="23"/>
  <c r="T133" i="23"/>
  <c r="S133" i="23"/>
  <c r="P133" i="23"/>
  <c r="Q133" i="23" s="1"/>
  <c r="T132" i="23"/>
  <c r="U134" i="23" s="1"/>
  <c r="S132" i="23"/>
  <c r="P132" i="23"/>
  <c r="Q132" i="23" s="1"/>
  <c r="S131" i="23"/>
  <c r="T131" i="23" s="1"/>
  <c r="U132" i="23" s="1"/>
  <c r="Q131" i="23"/>
  <c r="P131" i="23"/>
  <c r="S130" i="23"/>
  <c r="T130" i="23" s="1"/>
  <c r="P130" i="23"/>
  <c r="A130" i="23"/>
  <c r="T129" i="23"/>
  <c r="S129" i="23"/>
  <c r="P129" i="23"/>
  <c r="Q129" i="23" s="1"/>
  <c r="A129" i="23"/>
  <c r="S128" i="23"/>
  <c r="T128" i="23" s="1"/>
  <c r="Q128" i="23"/>
  <c r="P128" i="23"/>
  <c r="A128" i="23"/>
  <c r="T127" i="23"/>
  <c r="S127" i="23"/>
  <c r="P127" i="23"/>
  <c r="Q127" i="23" s="1"/>
  <c r="A127" i="23"/>
  <c r="T126" i="23"/>
  <c r="U128" i="23" s="1"/>
  <c r="S126" i="23"/>
  <c r="Q126" i="23"/>
  <c r="P126" i="23"/>
  <c r="A126" i="23"/>
  <c r="S125" i="23"/>
  <c r="P125" i="23"/>
  <c r="Q125" i="23" s="1"/>
  <c r="A125" i="23"/>
  <c r="S124" i="23"/>
  <c r="T125" i="23" s="1"/>
  <c r="U127" i="23" s="1"/>
  <c r="P124" i="23"/>
  <c r="A124" i="23"/>
  <c r="S123" i="23"/>
  <c r="T124" i="23" s="1"/>
  <c r="U126" i="23" s="1"/>
  <c r="P123" i="23"/>
  <c r="Q124" i="23" s="1"/>
  <c r="A123" i="23"/>
  <c r="S122" i="23"/>
  <c r="T122" i="23" s="1"/>
  <c r="P122" i="23"/>
  <c r="Q123" i="23" s="1"/>
  <c r="A122" i="23"/>
  <c r="S121" i="23"/>
  <c r="P121" i="23"/>
  <c r="Q121" i="23" s="1"/>
  <c r="A121" i="23"/>
  <c r="S120" i="23"/>
  <c r="Q120" i="23"/>
  <c r="P120" i="23"/>
  <c r="A120" i="23"/>
  <c r="T119" i="23"/>
  <c r="S119" i="23"/>
  <c r="P119" i="23"/>
  <c r="Q119" i="23" s="1"/>
  <c r="A119" i="23"/>
  <c r="T118" i="23"/>
  <c r="S118" i="23"/>
  <c r="Q118" i="23"/>
  <c r="P118" i="23"/>
  <c r="A118" i="23"/>
  <c r="S117" i="23"/>
  <c r="P117" i="23"/>
  <c r="Q117" i="23" s="1"/>
  <c r="A117" i="23"/>
  <c r="S116" i="23"/>
  <c r="P116" i="23"/>
  <c r="A116" i="23"/>
  <c r="T115" i="23"/>
  <c r="S115" i="23"/>
  <c r="P115" i="23"/>
  <c r="Q116" i="23" s="1"/>
  <c r="A115" i="23"/>
  <c r="U114" i="23"/>
  <c r="S114" i="23"/>
  <c r="T114" i="23" s="1"/>
  <c r="P114" i="23"/>
  <c r="A114" i="23"/>
  <c r="T113" i="23"/>
  <c r="U115" i="23" s="1"/>
  <c r="S113" i="23"/>
  <c r="P113" i="23"/>
  <c r="Q113" i="23" s="1"/>
  <c r="A113" i="23"/>
  <c r="S112" i="23"/>
  <c r="T112" i="23" s="1"/>
  <c r="Q112" i="23"/>
  <c r="P112" i="23"/>
  <c r="A112" i="23"/>
  <c r="T111" i="23"/>
  <c r="S111" i="23"/>
  <c r="P111" i="23"/>
  <c r="Q111" i="23" s="1"/>
  <c r="A111" i="23"/>
  <c r="T110" i="23"/>
  <c r="S110" i="23"/>
  <c r="Q110" i="23"/>
  <c r="P110" i="23"/>
  <c r="A110" i="23"/>
  <c r="S109" i="23"/>
  <c r="P109" i="23"/>
  <c r="Q109" i="23" s="1"/>
  <c r="A109" i="23"/>
  <c r="T108" i="23"/>
  <c r="S108" i="23"/>
  <c r="T109" i="23" s="1"/>
  <c r="U111" i="23" s="1"/>
  <c r="P108" i="23"/>
  <c r="A108" i="23"/>
  <c r="S107" i="23"/>
  <c r="T107" i="23" s="1"/>
  <c r="P107" i="23"/>
  <c r="Q108" i="23" s="1"/>
  <c r="A107" i="23"/>
  <c r="S106" i="23"/>
  <c r="T106" i="23" s="1"/>
  <c r="P106" i="23"/>
  <c r="Q107" i="23" s="1"/>
  <c r="A106" i="23"/>
  <c r="S105" i="23"/>
  <c r="P105" i="23"/>
  <c r="Q105" i="23" s="1"/>
  <c r="A105" i="23"/>
  <c r="S104" i="23"/>
  <c r="Q104" i="23"/>
  <c r="P104" i="23"/>
  <c r="A104" i="23"/>
  <c r="A132" i="23" s="1"/>
  <c r="S103" i="23"/>
  <c r="P103" i="23"/>
  <c r="Q103" i="23" s="1"/>
  <c r="S102" i="23"/>
  <c r="P102" i="23"/>
  <c r="Q102" i="23" s="1"/>
  <c r="S101" i="23"/>
  <c r="T101" i="23" s="1"/>
  <c r="Q101" i="23"/>
  <c r="P101" i="23"/>
  <c r="T100" i="23"/>
  <c r="S100" i="23"/>
  <c r="P100" i="23"/>
  <c r="Q100" i="23" s="1"/>
  <c r="T99" i="23"/>
  <c r="S99" i="23"/>
  <c r="P99" i="23"/>
  <c r="S98" i="23"/>
  <c r="T98" i="23" s="1"/>
  <c r="U100" i="23" s="1"/>
  <c r="P98" i="23"/>
  <c r="Q98" i="23" s="1"/>
  <c r="S97" i="23"/>
  <c r="T97" i="23" s="1"/>
  <c r="P97" i="23"/>
  <c r="T96" i="23"/>
  <c r="S96" i="23"/>
  <c r="P96" i="23"/>
  <c r="Q96" i="23" s="1"/>
  <c r="T95" i="23"/>
  <c r="S95" i="23"/>
  <c r="P95" i="23"/>
  <c r="Q95" i="23" s="1"/>
  <c r="S94" i="23"/>
  <c r="P94" i="23"/>
  <c r="Q94" i="23" s="1"/>
  <c r="S93" i="23"/>
  <c r="T93" i="23" s="1"/>
  <c r="Q93" i="23"/>
  <c r="P93" i="23"/>
  <c r="T92" i="23"/>
  <c r="S92" i="23"/>
  <c r="P92" i="23"/>
  <c r="Q92" i="23" s="1"/>
  <c r="T91" i="23"/>
  <c r="S91" i="23"/>
  <c r="P91" i="23"/>
  <c r="S90" i="23"/>
  <c r="P90" i="23"/>
  <c r="Q90" i="23" s="1"/>
  <c r="S89" i="23"/>
  <c r="T89" i="23" s="1"/>
  <c r="P89" i="23"/>
  <c r="T88" i="23"/>
  <c r="S88" i="23"/>
  <c r="P88" i="23"/>
  <c r="T87" i="23"/>
  <c r="S87" i="23"/>
  <c r="P87" i="23"/>
  <c r="S86" i="23"/>
  <c r="P86" i="23"/>
  <c r="Q86" i="23" s="1"/>
  <c r="S85" i="23"/>
  <c r="T85" i="23" s="1"/>
  <c r="P85" i="23"/>
  <c r="T84" i="23"/>
  <c r="S84" i="23"/>
  <c r="P84" i="23"/>
  <c r="Q85" i="23" s="1"/>
  <c r="U83" i="23"/>
  <c r="S83" i="23"/>
  <c r="P83" i="23"/>
  <c r="U82" i="23"/>
  <c r="T82" i="23"/>
  <c r="U84" i="23" s="1"/>
  <c r="S82" i="23"/>
  <c r="T83" i="23" s="1"/>
  <c r="P82" i="23"/>
  <c r="S81" i="23"/>
  <c r="T81" i="23" s="1"/>
  <c r="P81" i="23"/>
  <c r="T80" i="23"/>
  <c r="S80" i="23"/>
  <c r="P80" i="23"/>
  <c r="S79" i="23"/>
  <c r="P79" i="23"/>
  <c r="Q79" i="23" s="1"/>
  <c r="S78" i="23"/>
  <c r="P78" i="23"/>
  <c r="Q78" i="23" s="1"/>
  <c r="T77" i="23"/>
  <c r="S77" i="23"/>
  <c r="Q77" i="23"/>
  <c r="P77" i="23"/>
  <c r="T76" i="23"/>
  <c r="S76" i="23"/>
  <c r="Q76" i="23"/>
  <c r="P76" i="23"/>
  <c r="T75" i="23"/>
  <c r="S75" i="23"/>
  <c r="P75" i="23"/>
  <c r="S74" i="23"/>
  <c r="P74" i="23"/>
  <c r="S73" i="23"/>
  <c r="P73" i="23"/>
  <c r="Q73" i="23" s="1"/>
  <c r="T72" i="23"/>
  <c r="S72" i="23"/>
  <c r="P72" i="23"/>
  <c r="S71" i="23"/>
  <c r="P71" i="23"/>
  <c r="Q71" i="23" s="1"/>
  <c r="S70" i="23"/>
  <c r="P70" i="23"/>
  <c r="Q70" i="23" s="1"/>
  <c r="S69" i="23"/>
  <c r="T69" i="23" s="1"/>
  <c r="Q69" i="23"/>
  <c r="P69" i="23"/>
  <c r="T68" i="23"/>
  <c r="S68" i="23"/>
  <c r="P68" i="23"/>
  <c r="Q68" i="23" s="1"/>
  <c r="T67" i="23"/>
  <c r="S67" i="23"/>
  <c r="P67" i="23"/>
  <c r="S66" i="23"/>
  <c r="P66" i="23"/>
  <c r="Q66" i="23" s="1"/>
  <c r="S65" i="23"/>
  <c r="T65" i="23" s="1"/>
  <c r="Q65" i="23"/>
  <c r="P65" i="23"/>
  <c r="T64" i="23"/>
  <c r="S64" i="23"/>
  <c r="P64" i="23"/>
  <c r="T63" i="23"/>
  <c r="S63" i="23"/>
  <c r="P63" i="23"/>
  <c r="Q63" i="23" s="1"/>
  <c r="S62" i="23"/>
  <c r="P62" i="23"/>
  <c r="Q62" i="23" s="1"/>
  <c r="S61" i="23"/>
  <c r="T61" i="23" s="1"/>
  <c r="Q61" i="23"/>
  <c r="P61" i="23"/>
  <c r="T60" i="23"/>
  <c r="S60" i="23"/>
  <c r="Q60" i="23"/>
  <c r="P60" i="23"/>
  <c r="S59" i="23"/>
  <c r="P59" i="23"/>
  <c r="S58" i="23"/>
  <c r="T58" i="23" s="1"/>
  <c r="P58" i="23"/>
  <c r="Q58" i="23" s="1"/>
  <c r="T57" i="23"/>
  <c r="S57" i="23"/>
  <c r="Q57" i="23"/>
  <c r="P57" i="23"/>
  <c r="S56" i="23"/>
  <c r="P56" i="23"/>
  <c r="S55" i="23"/>
  <c r="T56" i="23" s="1"/>
  <c r="U58" i="23" s="1"/>
  <c r="P55" i="23"/>
  <c r="Q55" i="23" s="1"/>
  <c r="S54" i="23"/>
  <c r="T54" i="23" s="1"/>
  <c r="P54" i="23"/>
  <c r="T53" i="23"/>
  <c r="S53" i="23"/>
  <c r="P53" i="23"/>
  <c r="Q53" i="23" s="1"/>
  <c r="S52" i="23"/>
  <c r="P52" i="23"/>
  <c r="Q52" i="23" s="1"/>
  <c r="S51" i="23"/>
  <c r="T52" i="23" s="1"/>
  <c r="P51" i="23"/>
  <c r="S50" i="23"/>
  <c r="T50" i="23" s="1"/>
  <c r="P50" i="23"/>
  <c r="Q50" i="23" s="1"/>
  <c r="T49" i="23"/>
  <c r="S49" i="23"/>
  <c r="P49" i="23"/>
  <c r="Q49" i="23" s="1"/>
  <c r="G49" i="23"/>
  <c r="F49" i="23"/>
  <c r="E49" i="23"/>
  <c r="S48" i="23"/>
  <c r="Q48" i="23"/>
  <c r="P48" i="23"/>
  <c r="G48" i="23"/>
  <c r="E48" i="23"/>
  <c r="T47" i="23"/>
  <c r="S47" i="23"/>
  <c r="P47" i="23"/>
  <c r="Q47" i="23" s="1"/>
  <c r="G47" i="23"/>
  <c r="E47" i="23"/>
  <c r="T46" i="23"/>
  <c r="S46" i="23"/>
  <c r="P46" i="23"/>
  <c r="G46" i="23"/>
  <c r="E46" i="23"/>
  <c r="T45" i="23"/>
  <c r="S45" i="23"/>
  <c r="P45" i="23"/>
  <c r="G45" i="23"/>
  <c r="E45" i="23"/>
  <c r="F48" i="23" s="1"/>
  <c r="U44" i="23"/>
  <c r="T44" i="23"/>
  <c r="S44" i="23"/>
  <c r="P44" i="23"/>
  <c r="G44" i="23"/>
  <c r="E44" i="23"/>
  <c r="F47" i="23" s="1"/>
  <c r="T43" i="23"/>
  <c r="U45" i="23" s="1"/>
  <c r="S43" i="23"/>
  <c r="P43" i="23"/>
  <c r="G43" i="23"/>
  <c r="E43" i="23"/>
  <c r="S42" i="23"/>
  <c r="T42" i="23" s="1"/>
  <c r="Q42" i="23"/>
  <c r="P42" i="23"/>
  <c r="G42" i="23"/>
  <c r="E42" i="23"/>
  <c r="S41" i="23"/>
  <c r="Q41" i="23"/>
  <c r="P41" i="23"/>
  <c r="G41" i="23"/>
  <c r="F41" i="23"/>
  <c r="E41" i="23"/>
  <c r="S40" i="23"/>
  <c r="P40" i="23"/>
  <c r="G40" i="23"/>
  <c r="E40" i="23"/>
  <c r="T39" i="23"/>
  <c r="S39" i="23"/>
  <c r="Q39" i="23"/>
  <c r="P39" i="23"/>
  <c r="Q40" i="23" s="1"/>
  <c r="G39" i="23"/>
  <c r="E39" i="23"/>
  <c r="T38" i="23"/>
  <c r="S38" i="23"/>
  <c r="P38" i="23"/>
  <c r="G38" i="23"/>
  <c r="E38" i="23"/>
  <c r="S37" i="23"/>
  <c r="T37" i="23" s="1"/>
  <c r="U39" i="23" s="1"/>
  <c r="P37" i="23"/>
  <c r="Q37" i="23" s="1"/>
  <c r="G37" i="23"/>
  <c r="E37" i="23"/>
  <c r="S36" i="23"/>
  <c r="T36" i="23" s="1"/>
  <c r="U38" i="23" s="1"/>
  <c r="Q36" i="23"/>
  <c r="P36" i="23"/>
  <c r="G36" i="23"/>
  <c r="F36" i="23"/>
  <c r="E36" i="23"/>
  <c r="F39" i="23" s="1"/>
  <c r="S35" i="23"/>
  <c r="P35" i="23"/>
  <c r="G35" i="23"/>
  <c r="F35" i="23"/>
  <c r="E35" i="23"/>
  <c r="F38" i="23" s="1"/>
  <c r="S34" i="23"/>
  <c r="T34" i="23" s="1"/>
  <c r="P34" i="23"/>
  <c r="G34" i="23"/>
  <c r="E34" i="23"/>
  <c r="F37" i="23" s="1"/>
  <c r="T33" i="23"/>
  <c r="S33" i="23"/>
  <c r="P33" i="23"/>
  <c r="Q33" i="23" s="1"/>
  <c r="G33" i="23"/>
  <c r="E33" i="23"/>
  <c r="S32" i="23"/>
  <c r="T32" i="23" s="1"/>
  <c r="P32" i="23"/>
  <c r="Q32" i="23" s="1"/>
  <c r="G32" i="23"/>
  <c r="E32" i="23"/>
  <c r="T31" i="23"/>
  <c r="U33" i="23" s="1"/>
  <c r="S31" i="23"/>
  <c r="P31" i="23"/>
  <c r="Q31" i="23" s="1"/>
  <c r="G31" i="23"/>
  <c r="F31" i="23"/>
  <c r="E31" i="23"/>
  <c r="T30" i="23"/>
  <c r="U32" i="23" s="1"/>
  <c r="S30" i="23"/>
  <c r="P30" i="23"/>
  <c r="G30" i="23"/>
  <c r="E30" i="23"/>
  <c r="F33" i="23" s="1"/>
  <c r="S29" i="23"/>
  <c r="T29" i="23" s="1"/>
  <c r="U31" i="23" s="1"/>
  <c r="P29" i="23"/>
  <c r="Q29" i="23" s="1"/>
  <c r="G29" i="23"/>
  <c r="E29" i="23"/>
  <c r="F32" i="23" s="1"/>
  <c r="S28" i="23"/>
  <c r="T28" i="23" s="1"/>
  <c r="U30" i="23" s="1"/>
  <c r="Q28" i="23"/>
  <c r="P28" i="23"/>
  <c r="G28" i="23"/>
  <c r="E28" i="23"/>
  <c r="S27" i="23"/>
  <c r="P27" i="23"/>
  <c r="Q27" i="23" s="1"/>
  <c r="G27" i="23"/>
  <c r="E27" i="23"/>
  <c r="F30" i="23" s="1"/>
  <c r="S26" i="23"/>
  <c r="P26" i="23"/>
  <c r="Q26" i="23" s="1"/>
  <c r="G26" i="23"/>
  <c r="E26" i="23"/>
  <c r="F29" i="23" s="1"/>
  <c r="S25" i="23"/>
  <c r="Q25" i="23"/>
  <c r="P25" i="23"/>
  <c r="G25" i="23"/>
  <c r="E25" i="23"/>
  <c r="S24" i="23"/>
  <c r="P24" i="23"/>
  <c r="Q24" i="23" s="1"/>
  <c r="G24" i="23"/>
  <c r="E24" i="23"/>
  <c r="F27" i="23" s="1"/>
  <c r="S23" i="23"/>
  <c r="P23" i="23"/>
  <c r="Q23" i="23" s="1"/>
  <c r="G23" i="23"/>
  <c r="E23" i="23"/>
  <c r="S22" i="23"/>
  <c r="P22" i="23"/>
  <c r="G22" i="23"/>
  <c r="E22" i="23"/>
  <c r="F25" i="23" s="1"/>
  <c r="S21" i="23"/>
  <c r="T21" i="23" s="1"/>
  <c r="P21" i="23"/>
  <c r="Q21" i="23" s="1"/>
  <c r="G21" i="23"/>
  <c r="F21" i="23"/>
  <c r="E21" i="23"/>
  <c r="S20" i="23"/>
  <c r="T20" i="23" s="1"/>
  <c r="Q20" i="23"/>
  <c r="P20" i="23"/>
  <c r="G20" i="23"/>
  <c r="E20" i="23"/>
  <c r="F23" i="23" s="1"/>
  <c r="S19" i="23"/>
  <c r="P19" i="23"/>
  <c r="G19" i="23"/>
  <c r="E19" i="23"/>
  <c r="S18" i="23"/>
  <c r="T18" i="23" s="1"/>
  <c r="P18" i="23"/>
  <c r="Q18" i="23" s="1"/>
  <c r="G18" i="23"/>
  <c r="E18" i="23"/>
  <c r="T17" i="23"/>
  <c r="S17" i="23"/>
  <c r="P17" i="23"/>
  <c r="Q17" i="23" s="1"/>
  <c r="G17" i="23"/>
  <c r="E17" i="23"/>
  <c r="S16" i="23"/>
  <c r="P16" i="23"/>
  <c r="G16" i="23"/>
  <c r="E16" i="23"/>
  <c r="F18" i="23" s="1"/>
  <c r="S15" i="23"/>
  <c r="T15" i="23" s="1"/>
  <c r="P15" i="23"/>
  <c r="Q15" i="23" s="1"/>
  <c r="G15" i="23"/>
  <c r="E15" i="23"/>
  <c r="T14" i="23"/>
  <c r="S14" i="23"/>
  <c r="Q14" i="23"/>
  <c r="P14" i="23"/>
  <c r="G14" i="23"/>
  <c r="E14" i="23"/>
  <c r="F17" i="23" s="1"/>
  <c r="T13" i="23"/>
  <c r="S13" i="23"/>
  <c r="P13" i="23"/>
  <c r="Q13" i="23" s="1"/>
  <c r="G13" i="23"/>
  <c r="E13" i="23"/>
  <c r="F16" i="23" s="1"/>
  <c r="T12" i="23"/>
  <c r="U14" i="23" s="1"/>
  <c r="S12" i="23"/>
  <c r="P12" i="23"/>
  <c r="G12" i="23"/>
  <c r="E12" i="23"/>
  <c r="S11" i="23"/>
  <c r="P11" i="23"/>
  <c r="G11" i="23"/>
  <c r="E11" i="23"/>
  <c r="S10" i="23"/>
  <c r="P10" i="23"/>
  <c r="G10" i="23"/>
  <c r="E10" i="23"/>
  <c r="F12" i="23" s="1"/>
  <c r="U9" i="23"/>
  <c r="S9" i="23"/>
  <c r="T9" i="23" s="1"/>
  <c r="P9" i="23"/>
  <c r="G9" i="23"/>
  <c r="E9" i="23"/>
  <c r="T8" i="23"/>
  <c r="S8" i="23"/>
  <c r="Q8" i="23"/>
  <c r="P8" i="23"/>
  <c r="G8" i="23"/>
  <c r="E8" i="23"/>
  <c r="F11" i="23" s="1"/>
  <c r="T7" i="23"/>
  <c r="S7" i="23"/>
  <c r="P7" i="23"/>
  <c r="T6" i="23"/>
  <c r="S6" i="23"/>
  <c r="P6" i="23"/>
  <c r="Q6" i="23" s="1"/>
  <c r="S5" i="23"/>
  <c r="P5" i="23"/>
  <c r="R119" i="23" l="1"/>
  <c r="U87" i="23"/>
  <c r="R199" i="23"/>
  <c r="U109" i="23"/>
  <c r="U108" i="23"/>
  <c r="R135" i="23"/>
  <c r="U10" i="23"/>
  <c r="T26" i="23"/>
  <c r="T27" i="23"/>
  <c r="U29" i="23" s="1"/>
  <c r="U36" i="23"/>
  <c r="T73" i="23"/>
  <c r="T74" i="23"/>
  <c r="U76" i="23" s="1"/>
  <c r="R105" i="23"/>
  <c r="T55" i="23"/>
  <c r="U57" i="23" s="1"/>
  <c r="U185" i="23"/>
  <c r="T195" i="23"/>
  <c r="T196" i="23"/>
  <c r="U198" i="23" s="1"/>
  <c r="T219" i="23"/>
  <c r="T220" i="23"/>
  <c r="U222" i="23" s="1"/>
  <c r="Q11" i="23"/>
  <c r="Q12" i="23"/>
  <c r="F45" i="23"/>
  <c r="U54" i="23"/>
  <c r="U90" i="23"/>
  <c r="U103" i="23"/>
  <c r="U35" i="23"/>
  <c r="U101" i="23"/>
  <c r="U195" i="23"/>
  <c r="Q45" i="23"/>
  <c r="Q46" i="23"/>
  <c r="R58" i="23" s="1"/>
  <c r="T66" i="23"/>
  <c r="F15" i="23"/>
  <c r="F19" i="23"/>
  <c r="R32" i="23"/>
  <c r="R35" i="23"/>
  <c r="F44" i="23"/>
  <c r="F43" i="23"/>
  <c r="U15" i="23"/>
  <c r="Q22" i="23"/>
  <c r="R33" i="23" s="1"/>
  <c r="Q34" i="23"/>
  <c r="R43" i="23" s="1"/>
  <c r="R59" i="23"/>
  <c r="U69" i="23"/>
  <c r="T90" i="23"/>
  <c r="R110" i="23"/>
  <c r="U102" i="23"/>
  <c r="T140" i="23"/>
  <c r="U142" i="23" s="1"/>
  <c r="T139" i="23"/>
  <c r="Q155" i="23"/>
  <c r="Q154" i="23"/>
  <c r="Q162" i="23"/>
  <c r="R174" i="23" s="1"/>
  <c r="T176" i="23"/>
  <c r="T177" i="23"/>
  <c r="U179" i="23" s="1"/>
  <c r="Q10" i="23"/>
  <c r="Q9" i="23"/>
  <c r="R20" i="23" s="1"/>
  <c r="T70" i="23"/>
  <c r="T71" i="23"/>
  <c r="U73" i="23" s="1"/>
  <c r="U139" i="23"/>
  <c r="Q157" i="23"/>
  <c r="Q158" i="23"/>
  <c r="R18" i="23"/>
  <c r="R17" i="23"/>
  <c r="T22" i="23"/>
  <c r="T23" i="23"/>
  <c r="U25" i="23" s="1"/>
  <c r="Q106" i="23"/>
  <c r="R118" i="23" s="1"/>
  <c r="R121" i="23"/>
  <c r="R122" i="23"/>
  <c r="T123" i="23"/>
  <c r="U133" i="23"/>
  <c r="F20" i="23"/>
  <c r="U110" i="23"/>
  <c r="R123" i="23"/>
  <c r="U131" i="23"/>
  <c r="Q170" i="23"/>
  <c r="T208" i="23"/>
  <c r="T209" i="23"/>
  <c r="U211" i="23" s="1"/>
  <c r="F13" i="23"/>
  <c r="T51" i="23"/>
  <c r="U53" i="23" s="1"/>
  <c r="T117" i="23"/>
  <c r="U119" i="23" s="1"/>
  <c r="T116" i="23"/>
  <c r="U34" i="23"/>
  <c r="R73" i="23"/>
  <c r="Q84" i="23"/>
  <c r="U99" i="23"/>
  <c r="Q122" i="23"/>
  <c r="R133" i="23" s="1"/>
  <c r="R136" i="23"/>
  <c r="T155" i="23"/>
  <c r="R180" i="23"/>
  <c r="T185" i="23"/>
  <c r="Q7" i="23"/>
  <c r="F26" i="23"/>
  <c r="T40" i="23"/>
  <c r="U41" i="23" s="1"/>
  <c r="T41" i="23"/>
  <c r="U43" i="23" s="1"/>
  <c r="Q64" i="23"/>
  <c r="R102" i="23"/>
  <c r="Q97" i="23"/>
  <c r="R115" i="23"/>
  <c r="R113" i="23"/>
  <c r="U120" i="23"/>
  <c r="R129" i="23"/>
  <c r="U138" i="23"/>
  <c r="U160" i="23"/>
  <c r="U201" i="23"/>
  <c r="Q221" i="23"/>
  <c r="Q222" i="23"/>
  <c r="T10" i="23"/>
  <c r="T11" i="23"/>
  <c r="U13" i="23" s="1"/>
  <c r="Q16" i="23"/>
  <c r="T35" i="23"/>
  <c r="U37" i="23" s="1"/>
  <c r="F42" i="23"/>
  <c r="T59" i="23"/>
  <c r="U61" i="23" s="1"/>
  <c r="U130" i="23"/>
  <c r="T144" i="23"/>
  <c r="U146" i="23" s="1"/>
  <c r="R171" i="23"/>
  <c r="R178" i="23"/>
  <c r="U193" i="23"/>
  <c r="Q213" i="23"/>
  <c r="Q214" i="23"/>
  <c r="T102" i="23"/>
  <c r="T103" i="23"/>
  <c r="T104" i="23"/>
  <c r="U106" i="23" s="1"/>
  <c r="T105" i="23"/>
  <c r="U107" i="23" s="1"/>
  <c r="Q130" i="23"/>
  <c r="R163" i="23"/>
  <c r="U176" i="23"/>
  <c r="R203" i="23"/>
  <c r="U205" i="23"/>
  <c r="F22" i="23"/>
  <c r="F34" i="23"/>
  <c r="F46" i="23"/>
  <c r="R64" i="23"/>
  <c r="Q54" i="23"/>
  <c r="U65" i="23"/>
  <c r="Q80" i="23"/>
  <c r="U85" i="23"/>
  <c r="T86" i="23"/>
  <c r="U88" i="23" s="1"/>
  <c r="U93" i="23"/>
  <c r="U97" i="23"/>
  <c r="U113" i="23"/>
  <c r="Q115" i="23"/>
  <c r="Q138" i="23"/>
  <c r="U164" i="23"/>
  <c r="U170" i="23"/>
  <c r="Q173" i="23"/>
  <c r="Q174" i="23"/>
  <c r="T179" i="23"/>
  <c r="T180" i="23"/>
  <c r="U182" i="23" s="1"/>
  <c r="Q189" i="23"/>
  <c r="Q190" i="23"/>
  <c r="R196" i="23" s="1"/>
  <c r="U224" i="23"/>
  <c r="F14" i="23"/>
  <c r="R16" i="23"/>
  <c r="Q19" i="23"/>
  <c r="Q30" i="23"/>
  <c r="Q43" i="23"/>
  <c r="R54" i="23" s="1"/>
  <c r="Q44" i="23"/>
  <c r="R56" i="23" s="1"/>
  <c r="U47" i="23"/>
  <c r="U46" i="23"/>
  <c r="U66" i="23"/>
  <c r="U89" i="23"/>
  <c r="U98" i="23"/>
  <c r="R124" i="23"/>
  <c r="Q114" i="23"/>
  <c r="T120" i="23"/>
  <c r="T121" i="23"/>
  <c r="Q141" i="23"/>
  <c r="Q142" i="23"/>
  <c r="U171" i="23"/>
  <c r="U184" i="23"/>
  <c r="U204" i="23"/>
  <c r="R15" i="23"/>
  <c r="F24" i="23"/>
  <c r="T24" i="23"/>
  <c r="T25" i="23"/>
  <c r="F40" i="23"/>
  <c r="T78" i="23"/>
  <c r="U79" i="23" s="1"/>
  <c r="T79" i="23"/>
  <c r="U81" i="23" s="1"/>
  <c r="Q81" i="23"/>
  <c r="R93" i="23" s="1"/>
  <c r="Q88" i="23"/>
  <c r="Q89" i="23"/>
  <c r="U112" i="23"/>
  <c r="R130" i="23"/>
  <c r="U129" i="23"/>
  <c r="R131" i="23"/>
  <c r="U155" i="23"/>
  <c r="U165" i="23"/>
  <c r="T171" i="23"/>
  <c r="T172" i="23"/>
  <c r="U174" i="23" s="1"/>
  <c r="Q181" i="23"/>
  <c r="Q182" i="23"/>
  <c r="T187" i="23"/>
  <c r="T188" i="23"/>
  <c r="U190" i="23" s="1"/>
  <c r="Q195" i="23"/>
  <c r="R212" i="23"/>
  <c r="U214" i="23"/>
  <c r="U218" i="23"/>
  <c r="U217" i="23"/>
  <c r="Q74" i="23"/>
  <c r="U121" i="23"/>
  <c r="T16" i="23"/>
  <c r="F28" i="23"/>
  <c r="Q35" i="23"/>
  <c r="Q38" i="23"/>
  <c r="T48" i="23"/>
  <c r="U50" i="23" s="1"/>
  <c r="Q56" i="23"/>
  <c r="R67" i="23" s="1"/>
  <c r="Q82" i="23"/>
  <c r="R120" i="23"/>
  <c r="Q137" i="23"/>
  <c r="Q144" i="23"/>
  <c r="Q153" i="23"/>
  <c r="Q160" i="23"/>
  <c r="Q169" i="23"/>
  <c r="R179" i="23" s="1"/>
  <c r="U194" i="23"/>
  <c r="R209" i="23"/>
  <c r="U200" i="23"/>
  <c r="U226" i="23"/>
  <c r="U77" i="23"/>
  <c r="Q178" i="23"/>
  <c r="R189" i="23" s="1"/>
  <c r="R204" i="23"/>
  <c r="U202" i="23"/>
  <c r="T19" i="23"/>
  <c r="Q51" i="23"/>
  <c r="T62" i="23"/>
  <c r="U64" i="23" s="1"/>
  <c r="Q72" i="23"/>
  <c r="Q87" i="23"/>
  <c r="R99" i="23" s="1"/>
  <c r="T94" i="23"/>
  <c r="U96" i="23" s="1"/>
  <c r="U136" i="23"/>
  <c r="U152" i="23"/>
  <c r="U168" i="23"/>
  <c r="U213" i="23"/>
  <c r="Q59" i="23"/>
  <c r="Q67" i="23"/>
  <c r="R69" i="23" s="1"/>
  <c r="Q75" i="23"/>
  <c r="R87" i="23" s="1"/>
  <c r="Q83" i="23"/>
  <c r="Q91" i="23"/>
  <c r="Q99" i="23"/>
  <c r="U135" i="23"/>
  <c r="Q140" i="23"/>
  <c r="U143" i="23"/>
  <c r="Q148" i="23"/>
  <c r="R160" i="23" s="1"/>
  <c r="U151" i="23"/>
  <c r="Q156" i="23"/>
  <c r="U159" i="23"/>
  <c r="Q164" i="23"/>
  <c r="U167" i="23"/>
  <c r="Q172" i="23"/>
  <c r="U175" i="23"/>
  <c r="Q180" i="23"/>
  <c r="R192" i="23" s="1"/>
  <c r="U183" i="23"/>
  <c r="Q188" i="23"/>
  <c r="U191" i="23"/>
  <c r="Q196" i="23"/>
  <c r="U199" i="23"/>
  <c r="Q204" i="23"/>
  <c r="R214" i="23" s="1"/>
  <c r="U207" i="23"/>
  <c r="Q212" i="23"/>
  <c r="R224" i="23" s="1"/>
  <c r="U215" i="23"/>
  <c r="Q220" i="23"/>
  <c r="U223" i="23"/>
  <c r="Q185" i="23"/>
  <c r="Q193" i="23"/>
  <c r="Q201" i="23"/>
  <c r="Q209" i="23"/>
  <c r="R217" i="23" s="1"/>
  <c r="Q217" i="23"/>
  <c r="Q225" i="23"/>
  <c r="R149" i="23" l="1"/>
  <c r="R148" i="23"/>
  <c r="U60" i="23"/>
  <c r="U221" i="23"/>
  <c r="U220" i="23"/>
  <c r="R75" i="23"/>
  <c r="R207" i="23"/>
  <c r="R206" i="23"/>
  <c r="U105" i="23"/>
  <c r="R76" i="23"/>
  <c r="U24" i="23"/>
  <c r="U178" i="23"/>
  <c r="U177" i="23"/>
  <c r="U55" i="23"/>
  <c r="R183" i="23"/>
  <c r="R71" i="23"/>
  <c r="R84" i="23"/>
  <c r="R89" i="23"/>
  <c r="R42" i="23"/>
  <c r="R41" i="23"/>
  <c r="U118" i="23"/>
  <c r="U116" i="23"/>
  <c r="U117" i="23"/>
  <c r="U28" i="23"/>
  <c r="R80" i="23"/>
  <c r="R213" i="23"/>
  <c r="R184" i="23"/>
  <c r="R86" i="23"/>
  <c r="R154" i="23"/>
  <c r="U22" i="23"/>
  <c r="R201" i="23"/>
  <c r="R162" i="23"/>
  <c r="R139" i="23"/>
  <c r="R138" i="23"/>
  <c r="U210" i="23"/>
  <c r="U62" i="23"/>
  <c r="U72" i="23"/>
  <c r="U92" i="23"/>
  <c r="U91" i="23"/>
  <c r="R37" i="23"/>
  <c r="U95" i="23"/>
  <c r="R117" i="23"/>
  <c r="R40" i="23"/>
  <c r="R205" i="23"/>
  <c r="R188" i="23"/>
  <c r="R153" i="23"/>
  <c r="R31" i="23"/>
  <c r="R92" i="23"/>
  <c r="R88" i="23"/>
  <c r="R142" i="23"/>
  <c r="R112" i="23"/>
  <c r="R182" i="23"/>
  <c r="U209" i="23"/>
  <c r="R72" i="23"/>
  <c r="R211" i="23"/>
  <c r="U23" i="23"/>
  <c r="U197" i="23"/>
  <c r="U196" i="23"/>
  <c r="R223" i="23"/>
  <c r="R45" i="23"/>
  <c r="U56" i="23"/>
  <c r="R159" i="23"/>
  <c r="R197" i="23"/>
  <c r="R195" i="23"/>
  <c r="R111" i="23"/>
  <c r="R50" i="23"/>
  <c r="U26" i="23"/>
  <c r="R74" i="23"/>
  <c r="R146" i="23"/>
  <c r="U219" i="23"/>
  <c r="R109" i="23"/>
  <c r="R158" i="23"/>
  <c r="R170" i="23"/>
  <c r="R14" i="23"/>
  <c r="R24" i="23"/>
  <c r="R200" i="23"/>
  <c r="R168" i="23"/>
  <c r="R95" i="23"/>
  <c r="R156" i="23"/>
  <c r="R222" i="23"/>
  <c r="U172" i="23"/>
  <c r="U173" i="23"/>
  <c r="R100" i="23"/>
  <c r="R126" i="23"/>
  <c r="R125" i="23"/>
  <c r="R185" i="23"/>
  <c r="R66" i="23"/>
  <c r="U71" i="23"/>
  <c r="R28" i="23"/>
  <c r="R132" i="23"/>
  <c r="R107" i="23"/>
  <c r="R96" i="23"/>
  <c r="U40" i="23"/>
  <c r="U144" i="23"/>
  <c r="R191" i="23"/>
  <c r="U51" i="23"/>
  <c r="U70" i="23"/>
  <c r="R83" i="23"/>
  <c r="R27" i="23"/>
  <c r="R198" i="23"/>
  <c r="U18" i="23"/>
  <c r="U16" i="23"/>
  <c r="R44" i="23"/>
  <c r="U125" i="23"/>
  <c r="U124" i="23"/>
  <c r="R137" i="23"/>
  <c r="R79" i="23"/>
  <c r="R55" i="23"/>
  <c r="R53" i="23"/>
  <c r="R218" i="23"/>
  <c r="U12" i="23"/>
  <c r="U11" i="23"/>
  <c r="U157" i="23"/>
  <c r="U156" i="23"/>
  <c r="R141" i="23"/>
  <c r="R46" i="23"/>
  <c r="R57" i="23"/>
  <c r="R215" i="23"/>
  <c r="R90" i="23"/>
  <c r="R52" i="23"/>
  <c r="R221" i="23"/>
  <c r="R219" i="23"/>
  <c r="R190" i="23"/>
  <c r="R94" i="23"/>
  <c r="U80" i="23"/>
  <c r="U78" i="23"/>
  <c r="R202" i="23"/>
  <c r="R144" i="23"/>
  <c r="R48" i="23"/>
  <c r="U104" i="23"/>
  <c r="R62" i="23"/>
  <c r="R98" i="23"/>
  <c r="R34" i="23"/>
  <c r="R39" i="23"/>
  <c r="R61" i="23"/>
  <c r="R210" i="23"/>
  <c r="R49" i="23"/>
  <c r="R30" i="23"/>
  <c r="R216" i="23"/>
  <c r="R152" i="23"/>
  <c r="R177" i="23"/>
  <c r="R68" i="23"/>
  <c r="U189" i="23"/>
  <c r="U188" i="23"/>
  <c r="R81" i="23"/>
  <c r="R150" i="23"/>
  <c r="R226" i="23"/>
  <c r="U42" i="23"/>
  <c r="R166" i="23"/>
  <c r="U75" i="23"/>
  <c r="U74" i="23"/>
  <c r="R175" i="23"/>
  <c r="R63" i="23"/>
  <c r="R161" i="23"/>
  <c r="R181" i="23"/>
  <c r="R194" i="23"/>
  <c r="U27" i="23"/>
  <c r="R147" i="23"/>
  <c r="R225" i="23"/>
  <c r="R51" i="23"/>
  <c r="R134" i="23"/>
  <c r="R114" i="23"/>
  <c r="R108" i="23"/>
  <c r="R167" i="23"/>
  <c r="R60" i="23"/>
  <c r="U145" i="23"/>
  <c r="R25" i="23"/>
  <c r="U59" i="23"/>
  <c r="R173" i="23"/>
  <c r="R208" i="23"/>
  <c r="R176" i="23"/>
  <c r="U21" i="23"/>
  <c r="U20" i="23"/>
  <c r="R145" i="23"/>
  <c r="R172" i="23"/>
  <c r="R193" i="23"/>
  <c r="U123" i="23"/>
  <c r="U181" i="23"/>
  <c r="U180" i="23"/>
  <c r="R140" i="23"/>
  <c r="U94" i="23"/>
  <c r="R9" i="23"/>
  <c r="R19" i="23"/>
  <c r="R91" i="23"/>
  <c r="R77" i="23"/>
  <c r="R11" i="23"/>
  <c r="R21" i="23"/>
  <c r="R157" i="23"/>
  <c r="R85" i="23"/>
  <c r="R82" i="23"/>
  <c r="U17" i="23"/>
  <c r="R187" i="23"/>
  <c r="R65" i="23"/>
  <c r="R38" i="23"/>
  <c r="R36" i="23"/>
  <c r="R116" i="23"/>
  <c r="R103" i="23"/>
  <c r="U208" i="23"/>
  <c r="R165" i="23"/>
  <c r="R164" i="23"/>
  <c r="R47" i="23"/>
  <c r="R101" i="23"/>
  <c r="U122" i="23"/>
  <c r="R26" i="23"/>
  <c r="R186" i="23"/>
  <c r="R127" i="23"/>
  <c r="R70" i="23"/>
  <c r="R220" i="23"/>
  <c r="R128" i="23"/>
  <c r="U86" i="23"/>
  <c r="U19" i="23"/>
  <c r="R106" i="23"/>
  <c r="U187" i="23"/>
  <c r="R104" i="23"/>
  <c r="R78" i="23"/>
  <c r="R151" i="23"/>
  <c r="R155" i="23"/>
  <c r="U49" i="23"/>
  <c r="R169" i="23"/>
  <c r="R12" i="23"/>
  <c r="R22" i="23"/>
  <c r="U141" i="23"/>
  <c r="U140" i="23"/>
  <c r="U68" i="23"/>
  <c r="U67" i="23"/>
  <c r="R97" i="23"/>
  <c r="R10" i="23"/>
  <c r="R13" i="23"/>
  <c r="R23" i="23"/>
  <c r="U186" i="23"/>
  <c r="R143" i="23"/>
  <c r="U52" i="23"/>
  <c r="R29" i="23"/>
  <c r="U48" i="23"/>
  <c r="U63" i="23"/>
  <c r="A75" i="20" l="1"/>
  <c r="E75" i="20" s="1"/>
  <c r="D23" i="5"/>
  <c r="E23" i="5"/>
  <c r="F23" i="5"/>
  <c r="G23" i="5"/>
  <c r="H23" i="5"/>
  <c r="I23" i="5"/>
  <c r="J23" i="5"/>
  <c r="K23" i="5"/>
  <c r="L23" i="5"/>
  <c r="M23" i="5"/>
  <c r="N23" i="5"/>
  <c r="O23" i="5"/>
  <c r="P23" i="5"/>
  <c r="Q23" i="5"/>
  <c r="R23" i="5"/>
  <c r="S23" i="5"/>
  <c r="T23" i="5"/>
  <c r="U23" i="5"/>
  <c r="V23" i="5"/>
  <c r="W23" i="5"/>
  <c r="X23" i="5"/>
  <c r="Y23" i="5"/>
  <c r="Z23" i="5"/>
  <c r="AA23" i="5"/>
  <c r="AB23" i="5"/>
  <c r="AC23" i="5"/>
  <c r="AD23" i="5"/>
  <c r="AE23" i="5"/>
  <c r="AF23" i="5"/>
  <c r="AG23" i="5"/>
  <c r="AH23" i="5"/>
  <c r="AI23" i="5"/>
  <c r="AJ23" i="5"/>
  <c r="AK23" i="5"/>
  <c r="AL23" i="5"/>
  <c r="AM23" i="5"/>
  <c r="AN23" i="5"/>
  <c r="AO23" i="5"/>
  <c r="AP23" i="5"/>
  <c r="AQ23" i="5"/>
  <c r="AR23" i="5"/>
  <c r="AS23" i="5"/>
  <c r="AT23" i="5"/>
  <c r="AU23" i="5"/>
  <c r="AV23" i="5"/>
  <c r="AW23" i="5"/>
  <c r="AX23" i="5"/>
  <c r="AY23" i="5"/>
  <c r="AZ23" i="5"/>
  <c r="BA23" i="5"/>
  <c r="BB23" i="5"/>
  <c r="BC23" i="5"/>
  <c r="BD23" i="5"/>
  <c r="BE23" i="5"/>
  <c r="BF23" i="5"/>
  <c r="BG23" i="5"/>
  <c r="BH23" i="5"/>
  <c r="BI23" i="5"/>
  <c r="BJ23" i="5"/>
  <c r="BK23" i="5"/>
  <c r="BL23" i="5"/>
  <c r="BM23" i="5"/>
  <c r="BN23" i="5"/>
  <c r="BO23" i="5"/>
  <c r="BP23" i="5"/>
  <c r="BQ23" i="5"/>
  <c r="BR23" i="5"/>
  <c r="BS23" i="5"/>
  <c r="BT23" i="5"/>
  <c r="BU23" i="5"/>
  <c r="BV23" i="5"/>
  <c r="BW23" i="5"/>
  <c r="BX23" i="5"/>
  <c r="BY23" i="5"/>
  <c r="BZ23" i="5"/>
  <c r="CA23" i="5"/>
  <c r="CB23" i="5"/>
  <c r="CC23" i="5"/>
  <c r="CD23" i="5"/>
  <c r="CE23" i="5"/>
  <c r="CF23" i="5"/>
  <c r="CG23" i="5"/>
  <c r="CH23" i="5"/>
  <c r="CI23" i="5"/>
  <c r="CJ23" i="5"/>
  <c r="CK23" i="5"/>
  <c r="CL23" i="5"/>
  <c r="CM23" i="5"/>
  <c r="CN23" i="5"/>
  <c r="CO23" i="5"/>
  <c r="CP23" i="5"/>
  <c r="CQ23" i="5"/>
  <c r="CR23" i="5"/>
  <c r="CS23" i="5"/>
  <c r="CT23" i="5"/>
  <c r="CU23" i="5"/>
  <c r="CV23" i="5"/>
  <c r="CW23" i="5"/>
  <c r="CX23" i="5"/>
  <c r="CY23" i="5"/>
  <c r="CZ23" i="5"/>
  <c r="DA23" i="5"/>
  <c r="DB23" i="5"/>
  <c r="DC23" i="5"/>
  <c r="DD23" i="5"/>
  <c r="DE23" i="5"/>
  <c r="DF23" i="5"/>
  <c r="DG23" i="5"/>
  <c r="DH23" i="5"/>
  <c r="DI23" i="5"/>
  <c r="DJ23" i="5"/>
  <c r="DK23" i="5"/>
  <c r="DL23" i="5"/>
  <c r="DM23" i="5"/>
  <c r="DN23" i="5"/>
  <c r="DO23" i="5"/>
  <c r="DP23" i="5"/>
  <c r="DQ23" i="5"/>
  <c r="DR23" i="5"/>
  <c r="DS23" i="5"/>
  <c r="DT23" i="5"/>
  <c r="DU23" i="5"/>
  <c r="DV23" i="5"/>
  <c r="DW23" i="5"/>
  <c r="DX23" i="5"/>
  <c r="DY23" i="5"/>
  <c r="DZ23" i="5"/>
  <c r="EA23" i="5"/>
  <c r="EB23" i="5"/>
  <c r="EC23" i="5"/>
  <c r="ED23" i="5"/>
  <c r="EE23" i="5"/>
  <c r="EF23" i="5"/>
  <c r="EG23" i="5"/>
  <c r="EH23" i="5"/>
  <c r="EI23" i="5"/>
  <c r="EJ23" i="5"/>
  <c r="EK23" i="5"/>
  <c r="EL23" i="5"/>
  <c r="EM23" i="5"/>
  <c r="EN23" i="5"/>
  <c r="EO23" i="5"/>
  <c r="EP23" i="5"/>
  <c r="EQ23" i="5"/>
  <c r="ER23" i="5"/>
  <c r="ES23" i="5"/>
  <c r="ET23" i="5"/>
  <c r="EU23" i="5"/>
  <c r="EV23" i="5"/>
  <c r="EW23" i="5"/>
  <c r="EX23" i="5"/>
  <c r="EY23" i="5"/>
  <c r="EZ23" i="5"/>
  <c r="FA23" i="5"/>
  <c r="FB23" i="5"/>
  <c r="FC23" i="5"/>
  <c r="FD23" i="5"/>
  <c r="FE23" i="5"/>
  <c r="FF23" i="5"/>
  <c r="FG23" i="5"/>
  <c r="FH23" i="5"/>
  <c r="FI23" i="5"/>
  <c r="FJ23" i="5"/>
  <c r="FK23" i="5"/>
  <c r="FL23" i="5"/>
  <c r="FM23" i="5"/>
  <c r="FN23" i="5"/>
  <c r="FO23" i="5"/>
  <c r="FP23" i="5"/>
  <c r="FQ23" i="5"/>
  <c r="FR23" i="5"/>
  <c r="FS23" i="5"/>
  <c r="FT23" i="5"/>
  <c r="FU23" i="5"/>
  <c r="FV23" i="5"/>
  <c r="FW23" i="5"/>
  <c r="FX23" i="5"/>
  <c r="FY23" i="5"/>
  <c r="FZ23" i="5"/>
  <c r="GA23" i="5"/>
  <c r="GB23" i="5"/>
  <c r="GC23" i="5"/>
  <c r="GD23" i="5"/>
  <c r="GE23" i="5"/>
  <c r="GF23" i="5"/>
  <c r="GG23" i="5"/>
  <c r="GH23" i="5"/>
  <c r="GI23" i="5"/>
  <c r="GJ23" i="5"/>
  <c r="GK23" i="5"/>
  <c r="GL23" i="5"/>
  <c r="GM23" i="5"/>
  <c r="GN23" i="5"/>
  <c r="GO23" i="5"/>
  <c r="GP23" i="5"/>
  <c r="GQ23" i="5"/>
  <c r="GR23" i="5"/>
  <c r="GS23" i="5"/>
  <c r="GT23" i="5"/>
  <c r="GU23" i="5"/>
  <c r="GV23" i="5"/>
  <c r="C23" i="5"/>
  <c r="F75" i="20" l="1"/>
  <c r="A74" i="20"/>
  <c r="F74" i="20" s="1"/>
  <c r="E74" i="20" l="1"/>
  <c r="A73" i="20"/>
  <c r="E73" i="20" l="1"/>
  <c r="F73" i="20"/>
  <c r="A72" i="20"/>
  <c r="F72" i="20" s="1"/>
  <c r="E72" i="20" l="1"/>
  <c r="A71" i="20"/>
  <c r="F71" i="20" l="1"/>
  <c r="E71" i="20"/>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1" i="5"/>
  <c r="GE11" i="5"/>
  <c r="GE12" i="5"/>
  <c r="GE13" i="5"/>
  <c r="GA14" i="5"/>
  <c r="GA15" i="5"/>
  <c r="GA16" i="5"/>
  <c r="FW17" i="5"/>
  <c r="FW18" i="5"/>
  <c r="GH21" i="5"/>
  <c r="GI22" i="5"/>
  <c r="GI24" i="5"/>
  <c r="GI25" i="5"/>
  <c r="GC11" i="5"/>
  <c r="GC12" i="5"/>
  <c r="GD11" i="5"/>
  <c r="GD12" i="5"/>
  <c r="GC13" i="5"/>
  <c r="GD13" i="5"/>
  <c r="FY14" i="5"/>
  <c r="FY15" i="5"/>
  <c r="FY16" i="5"/>
  <c r="FZ14" i="5"/>
  <c r="FZ15" i="5"/>
  <c r="FZ16" i="5"/>
  <c r="FU17" i="5"/>
  <c r="FU18" i="5"/>
  <c r="FV17" i="5"/>
  <c r="FV18" i="5"/>
  <c r="GF21" i="5"/>
  <c r="GB11" i="5"/>
  <c r="GB12" i="5"/>
  <c r="GB13" i="5"/>
  <c r="FX14" i="5"/>
  <c r="FX15" i="5"/>
  <c r="FX16" i="5"/>
  <c r="FT17" i="5"/>
  <c r="FT18" i="5"/>
  <c r="GE21" i="5"/>
  <c r="GF22" i="5"/>
  <c r="GF24" i="5"/>
  <c r="GF25" i="5"/>
  <c r="GG21" i="5"/>
  <c r="GG22" i="5"/>
  <c r="GG24" i="5"/>
  <c r="GG25" i="5"/>
  <c r="GH22" i="5"/>
  <c r="GH24" i="5"/>
  <c r="GH25" i="5"/>
  <c r="GA11" i="5"/>
  <c r="GA12" i="5"/>
  <c r="GA13" i="5"/>
  <c r="FW14" i="5"/>
  <c r="FW15" i="5"/>
  <c r="FW16" i="5"/>
  <c r="FS17" i="5"/>
  <c r="FS18" i="5"/>
  <c r="GD21" i="5"/>
  <c r="GE22" i="5"/>
  <c r="GE24" i="5"/>
  <c r="GE25" i="5"/>
  <c r="FZ11" i="5"/>
  <c r="FZ12" i="5"/>
  <c r="FZ13" i="5"/>
  <c r="FV14" i="5"/>
  <c r="FV15" i="5"/>
  <c r="FV16" i="5"/>
  <c r="FR17" i="5"/>
  <c r="FR18" i="5"/>
  <c r="GC21" i="5"/>
  <c r="GD22" i="5"/>
  <c r="GD24" i="5"/>
  <c r="GD25" i="5"/>
  <c r="FY11" i="5"/>
  <c r="FY12" i="5"/>
  <c r="FY13" i="5"/>
  <c r="FU14" i="5"/>
  <c r="FU15" i="5"/>
  <c r="FU16" i="5"/>
  <c r="FQ17" i="5"/>
  <c r="FQ18" i="5"/>
  <c r="GB21" i="5"/>
  <c r="GC22" i="5"/>
  <c r="GC24" i="5"/>
  <c r="GC25" i="5"/>
  <c r="FX11" i="5"/>
  <c r="FX12" i="5"/>
  <c r="FX13" i="5"/>
  <c r="FT14" i="5"/>
  <c r="FT15" i="5"/>
  <c r="FT16" i="5"/>
  <c r="FP17" i="5"/>
  <c r="FP18" i="5"/>
  <c r="GA21" i="5"/>
  <c r="GB22" i="5"/>
  <c r="GB24" i="5"/>
  <c r="GB25" i="5"/>
  <c r="FW11" i="5"/>
  <c r="FW12" i="5"/>
  <c r="FW13" i="5"/>
  <c r="FS14" i="5"/>
  <c r="FS15" i="5"/>
  <c r="FS16" i="5"/>
  <c r="FO17" i="5"/>
  <c r="FO18" i="5"/>
  <c r="FZ21" i="5"/>
  <c r="GA22" i="5"/>
  <c r="GA24" i="5"/>
  <c r="GA25" i="5"/>
  <c r="FV11" i="5"/>
  <c r="FV12" i="5"/>
  <c r="FV13" i="5"/>
  <c r="FR14" i="5"/>
  <c r="FR15" i="5"/>
  <c r="FR16" i="5"/>
  <c r="FN17" i="5"/>
  <c r="FN18" i="5"/>
  <c r="FY21" i="5"/>
  <c r="FZ22" i="5"/>
  <c r="FZ24" i="5"/>
  <c r="FZ25" i="5"/>
  <c r="FU11" i="5"/>
  <c r="FU12" i="5"/>
  <c r="FU13" i="5"/>
  <c r="FQ14" i="5"/>
  <c r="FQ15" i="5"/>
  <c r="FQ16" i="5"/>
  <c r="FM17" i="5"/>
  <c r="FM18" i="5"/>
  <c r="FX21" i="5"/>
  <c r="FY22" i="5"/>
  <c r="FY24" i="5"/>
  <c r="FY25" i="5"/>
  <c r="FT11" i="5"/>
  <c r="FT12" i="5"/>
  <c r="FT13" i="5"/>
  <c r="FP14" i="5"/>
  <c r="FP15" i="5"/>
  <c r="FP16" i="5"/>
  <c r="FL17" i="5"/>
  <c r="FL18" i="5"/>
  <c r="FW21" i="5"/>
  <c r="FX22" i="5"/>
  <c r="FX24" i="5"/>
  <c r="FX25" i="5"/>
  <c r="FS11" i="5"/>
  <c r="FS12" i="5"/>
  <c r="FS13" i="5"/>
  <c r="FO14" i="5"/>
  <c r="FO15" i="5"/>
  <c r="FO16" i="5"/>
  <c r="FK17" i="5"/>
  <c r="FK18" i="5"/>
  <c r="FV21" i="5"/>
  <c r="FW22" i="5"/>
  <c r="FW24" i="5"/>
  <c r="FW25" i="5"/>
  <c r="FR11" i="5"/>
  <c r="FR12" i="5"/>
  <c r="FR13" i="5"/>
  <c r="FN14" i="5"/>
  <c r="FN15" i="5"/>
  <c r="FN16" i="5"/>
  <c r="FJ17" i="5"/>
  <c r="FJ18" i="5"/>
  <c r="FU21" i="5"/>
  <c r="FV22" i="5"/>
  <c r="FV24" i="5"/>
  <c r="FV25" i="5"/>
  <c r="FQ11" i="5"/>
  <c r="FQ12" i="5"/>
  <c r="FQ13" i="5"/>
  <c r="FM14" i="5"/>
  <c r="FM15" i="5"/>
  <c r="FM16" i="5"/>
  <c r="FI17" i="5"/>
  <c r="FI18" i="5"/>
  <c r="FT21" i="5"/>
  <c r="FU22" i="5"/>
  <c r="FU24" i="5"/>
  <c r="FU25" i="5"/>
  <c r="FP11" i="5"/>
  <c r="FP12" i="5"/>
  <c r="FP13" i="5"/>
  <c r="FL14" i="5"/>
  <c r="FL15" i="5"/>
  <c r="FL16" i="5"/>
  <c r="FH17" i="5"/>
  <c r="FH18" i="5"/>
  <c r="FS21" i="5"/>
  <c r="FT22" i="5"/>
  <c r="FT24" i="5"/>
  <c r="FT25" i="5"/>
  <c r="FO11" i="5"/>
  <c r="FO12" i="5"/>
  <c r="FO13" i="5"/>
  <c r="FK14" i="5"/>
  <c r="FK15" i="5"/>
  <c r="FK16" i="5"/>
  <c r="FG17" i="5"/>
  <c r="FG18" i="5"/>
  <c r="FR21" i="5"/>
  <c r="FS22" i="5"/>
  <c r="FS24" i="5"/>
  <c r="FS25" i="5"/>
  <c r="FN11" i="5"/>
  <c r="FN12" i="5"/>
  <c r="FN13" i="5"/>
  <c r="FJ14" i="5"/>
  <c r="FJ15" i="5"/>
  <c r="FJ16" i="5"/>
  <c r="FF17" i="5"/>
  <c r="FF18" i="5"/>
  <c r="FQ21" i="5"/>
  <c r="FR22" i="5"/>
  <c r="FR24" i="5"/>
  <c r="FR25" i="5"/>
  <c r="FM11" i="5"/>
  <c r="FM12" i="5"/>
  <c r="FM13" i="5"/>
  <c r="FI14" i="5"/>
  <c r="FI15" i="5"/>
  <c r="FI16" i="5"/>
  <c r="FE17" i="5"/>
  <c r="FE18" i="5"/>
  <c r="FP21" i="5"/>
  <c r="FQ22" i="5"/>
  <c r="FQ24" i="5"/>
  <c r="FQ25" i="5"/>
  <c r="FL11" i="5"/>
  <c r="FL12" i="5"/>
  <c r="FL13" i="5"/>
  <c r="FH14" i="5"/>
  <c r="FH15" i="5"/>
  <c r="FH16" i="5"/>
  <c r="FD17" i="5"/>
  <c r="FD18" i="5"/>
  <c r="FO21" i="5"/>
  <c r="FP22" i="5"/>
  <c r="FP24" i="5"/>
  <c r="FP25" i="5"/>
  <c r="FK11" i="5"/>
  <c r="FK12" i="5"/>
  <c r="FK13" i="5"/>
  <c r="FG14" i="5"/>
  <c r="FG15" i="5"/>
  <c r="FG16" i="5"/>
  <c r="FC17" i="5"/>
  <c r="FC18" i="5"/>
  <c r="FN21" i="5"/>
  <c r="FO22" i="5"/>
  <c r="FO24" i="5"/>
  <c r="FO25" i="5"/>
  <c r="FJ11" i="5"/>
  <c r="FJ12" i="5"/>
  <c r="FJ13" i="5"/>
  <c r="FF14" i="5"/>
  <c r="FF15" i="5"/>
  <c r="FF16" i="5"/>
  <c r="FB17" i="5"/>
  <c r="FB18" i="5"/>
  <c r="FM21" i="5"/>
  <c r="FN22" i="5"/>
  <c r="FN24" i="5"/>
  <c r="FN25" i="5"/>
  <c r="FI11" i="5"/>
  <c r="FI12" i="5"/>
  <c r="FI13" i="5"/>
  <c r="FE14" i="5"/>
  <c r="FE15" i="5"/>
  <c r="FE16" i="5"/>
  <c r="FA17" i="5"/>
  <c r="FA18" i="5"/>
  <c r="FL21" i="5"/>
  <c r="FM22" i="5"/>
  <c r="FM24" i="5"/>
  <c r="FM25" i="5"/>
  <c r="FH11" i="5"/>
  <c r="FH12" i="5"/>
  <c r="FH13" i="5"/>
  <c r="FD14" i="5"/>
  <c r="FD15" i="5"/>
  <c r="FD16" i="5"/>
  <c r="EZ17" i="5"/>
  <c r="EZ18" i="5"/>
  <c r="FK21" i="5"/>
  <c r="FL22" i="5"/>
  <c r="FL24" i="5"/>
  <c r="FL25" i="5"/>
  <c r="FG11" i="5"/>
  <c r="FG12" i="5"/>
  <c r="FG13" i="5"/>
  <c r="FC14" i="5"/>
  <c r="FC15" i="5"/>
  <c r="FC16" i="5"/>
  <c r="EY17" i="5"/>
  <c r="EY18" i="5"/>
  <c r="FJ21" i="5"/>
  <c r="FK22" i="5"/>
  <c r="FK24" i="5"/>
  <c r="FK25" i="5"/>
  <c r="FF11" i="5"/>
  <c r="FF12" i="5"/>
  <c r="FF13" i="5"/>
  <c r="FB14" i="5"/>
  <c r="FB15" i="5"/>
  <c r="FB16" i="5"/>
  <c r="EX17" i="5"/>
  <c r="EX18" i="5"/>
  <c r="FI21" i="5"/>
  <c r="FJ22" i="5"/>
  <c r="FJ24" i="5"/>
  <c r="FJ25" i="5"/>
  <c r="FE11" i="5"/>
  <c r="FE12" i="5"/>
  <c r="FE13" i="5"/>
  <c r="FA14" i="5"/>
  <c r="FA15" i="5"/>
  <c r="FA16" i="5"/>
  <c r="EW17" i="5"/>
  <c r="EW18" i="5"/>
  <c r="FH21" i="5"/>
  <c r="FI22" i="5"/>
  <c r="FI24" i="5"/>
  <c r="FI25" i="5"/>
  <c r="FD11" i="5"/>
  <c r="FD12" i="5"/>
  <c r="FD13" i="5"/>
  <c r="EZ14" i="5"/>
  <c r="EZ15" i="5"/>
  <c r="EZ16" i="5"/>
  <c r="EV17" i="5"/>
  <c r="EV18" i="5"/>
  <c r="FG21" i="5"/>
  <c r="FH22" i="5"/>
  <c r="FH24" i="5"/>
  <c r="FH25" i="5"/>
  <c r="FC11" i="5"/>
  <c r="FC12" i="5"/>
  <c r="FC13" i="5"/>
  <c r="EY14" i="5"/>
  <c r="EY15" i="5"/>
  <c r="EY16" i="5"/>
  <c r="EU17" i="5"/>
  <c r="EU18" i="5"/>
  <c r="FF21" i="5"/>
  <c r="FG22" i="5"/>
  <c r="FG24" i="5"/>
  <c r="FG25" i="5"/>
  <c r="FB11" i="5"/>
  <c r="FB12" i="5"/>
  <c r="FB13" i="5"/>
  <c r="EX14" i="5"/>
  <c r="EX15" i="5"/>
  <c r="EX16" i="5"/>
  <c r="ET17" i="5"/>
  <c r="ET18" i="5"/>
  <c r="FE21" i="5"/>
  <c r="FF22" i="5"/>
  <c r="FF24" i="5"/>
  <c r="FF25" i="5"/>
  <c r="FA11" i="5"/>
  <c r="FA12" i="5"/>
  <c r="FA13" i="5"/>
  <c r="EW14" i="5"/>
  <c r="EW15" i="5"/>
  <c r="EW16" i="5"/>
  <c r="ES17" i="5"/>
  <c r="ES18" i="5"/>
  <c r="FD21" i="5"/>
  <c r="FE22" i="5"/>
  <c r="FE24" i="5"/>
  <c r="FE25" i="5"/>
  <c r="EZ11" i="5"/>
  <c r="EZ12" i="5"/>
  <c r="EZ13" i="5"/>
  <c r="EV14" i="5"/>
  <c r="EV15" i="5"/>
  <c r="EV16" i="5"/>
  <c r="ER17" i="5"/>
  <c r="ER18" i="5"/>
  <c r="FC21" i="5"/>
  <c r="FD22" i="5"/>
  <c r="FD24" i="5"/>
  <c r="FD25" i="5"/>
  <c r="EY11" i="5"/>
  <c r="EY12" i="5"/>
  <c r="EY13" i="5"/>
  <c r="EU14" i="5"/>
  <c r="EU15" i="5"/>
  <c r="EU16" i="5"/>
  <c r="EQ17" i="5"/>
  <c r="EQ18" i="5"/>
  <c r="FB21" i="5"/>
  <c r="FC22" i="5"/>
  <c r="FC24" i="5"/>
  <c r="FC25" i="5"/>
  <c r="EX11" i="5"/>
  <c r="EX12" i="5"/>
  <c r="EX13" i="5"/>
  <c r="ET14" i="5"/>
  <c r="ET15" i="5"/>
  <c r="ET16" i="5"/>
  <c r="EP17" i="5"/>
  <c r="EP18" i="5"/>
  <c r="FA21" i="5"/>
  <c r="FB22" i="5"/>
  <c r="FB24" i="5"/>
  <c r="FB25" i="5"/>
  <c r="EW11" i="5"/>
  <c r="EW12" i="5"/>
  <c r="EW13" i="5"/>
  <c r="ES14" i="5"/>
  <c r="ES15" i="5"/>
  <c r="ES16" i="5"/>
  <c r="EO17" i="5"/>
  <c r="EO18" i="5"/>
  <c r="EZ21" i="5"/>
  <c r="FA22" i="5"/>
  <c r="FA24" i="5"/>
  <c r="FA25" i="5"/>
  <c r="EV11" i="5"/>
  <c r="EV12" i="5"/>
  <c r="EV13" i="5"/>
  <c r="ER14" i="5"/>
  <c r="ER15" i="5"/>
  <c r="ER16" i="5"/>
  <c r="EN17" i="5"/>
  <c r="EN18" i="5"/>
  <c r="EY21" i="5"/>
  <c r="EZ22" i="5"/>
  <c r="EZ24" i="5"/>
  <c r="EZ25" i="5"/>
  <c r="EU11" i="5"/>
  <c r="EU12" i="5"/>
  <c r="EU13" i="5"/>
  <c r="EQ14" i="5"/>
  <c r="EQ15" i="5"/>
  <c r="EQ16" i="5"/>
  <c r="EM17" i="5"/>
  <c r="EM18" i="5"/>
  <c r="EX21" i="5"/>
  <c r="EY22" i="5"/>
  <c r="EY24" i="5"/>
  <c r="EY25" i="5"/>
  <c r="ET11" i="5"/>
  <c r="ET12" i="5"/>
  <c r="ET13" i="5"/>
  <c r="EP14" i="5"/>
  <c r="EP15" i="5"/>
  <c r="EP16" i="5"/>
  <c r="EL17" i="5"/>
  <c r="EL18" i="5"/>
  <c r="EW21" i="5"/>
  <c r="EX22" i="5"/>
  <c r="EX24" i="5"/>
  <c r="EX25" i="5"/>
  <c r="ES11" i="5"/>
  <c r="ES12" i="5"/>
  <c r="ES13" i="5"/>
  <c r="EO14" i="5"/>
  <c r="EO15" i="5"/>
  <c r="EO16" i="5"/>
  <c r="EK17" i="5"/>
  <c r="EK18" i="5"/>
  <c r="EV21" i="5"/>
  <c r="EW22" i="5"/>
  <c r="EW24" i="5"/>
  <c r="EW25" i="5"/>
  <c r="ER11" i="5"/>
  <c r="ER12" i="5"/>
  <c r="ER13" i="5"/>
  <c r="EN14" i="5"/>
  <c r="EN15" i="5"/>
  <c r="EN16" i="5"/>
  <c r="EJ17" i="5"/>
  <c r="EJ18" i="5"/>
  <c r="EU21" i="5"/>
  <c r="EV22" i="5"/>
  <c r="EV24" i="5"/>
  <c r="EV25" i="5"/>
  <c r="EQ11" i="5"/>
  <c r="EQ12" i="5"/>
  <c r="EQ13" i="5"/>
  <c r="EM14" i="5"/>
  <c r="EM15" i="5"/>
  <c r="EM16" i="5"/>
  <c r="EI17" i="5"/>
  <c r="EI18" i="5"/>
  <c r="ET21" i="5"/>
  <c r="EU22" i="5"/>
  <c r="EU24" i="5"/>
  <c r="EU25" i="5"/>
  <c r="EP11" i="5"/>
  <c r="EP12" i="5"/>
  <c r="EP13" i="5"/>
  <c r="EL14" i="5"/>
  <c r="EL15" i="5"/>
  <c r="EL16" i="5"/>
  <c r="EH17" i="5"/>
  <c r="EH18" i="5"/>
  <c r="ES21" i="5"/>
  <c r="ET22" i="5"/>
  <c r="ET24" i="5"/>
  <c r="ET25" i="5"/>
  <c r="EO11" i="5"/>
  <c r="EO12" i="5"/>
  <c r="EO13" i="5"/>
  <c r="EK14" i="5"/>
  <c r="EK15" i="5"/>
  <c r="EK16" i="5"/>
  <c r="EG17" i="5"/>
  <c r="EG18" i="5"/>
  <c r="ER21" i="5"/>
  <c r="ES22" i="5"/>
  <c r="ES24" i="5"/>
  <c r="ES25" i="5"/>
  <c r="EN11" i="5"/>
  <c r="EN12" i="5"/>
  <c r="EN13" i="5"/>
  <c r="EJ14" i="5"/>
  <c r="EJ15" i="5"/>
  <c r="EJ16" i="5"/>
  <c r="EF17" i="5"/>
  <c r="EF18" i="5"/>
  <c r="EQ21" i="5"/>
  <c r="ER22" i="5"/>
  <c r="ER24" i="5"/>
  <c r="ER25" i="5"/>
  <c r="EM11" i="5"/>
  <c r="EM12" i="5"/>
  <c r="EM13" i="5"/>
  <c r="EI14" i="5"/>
  <c r="EI15" i="5"/>
  <c r="EI16" i="5"/>
  <c r="EE17" i="5"/>
  <c r="EE18" i="5"/>
  <c r="EP21" i="5"/>
  <c r="EQ22" i="5"/>
  <c r="EQ24" i="5"/>
  <c r="EQ25" i="5"/>
  <c r="EL11" i="5"/>
  <c r="EL12" i="5"/>
  <c r="EL13" i="5"/>
  <c r="EH14" i="5"/>
  <c r="EH15" i="5"/>
  <c r="EH16" i="5"/>
  <c r="ED17" i="5"/>
  <c r="ED18" i="5"/>
  <c r="EO21" i="5"/>
  <c r="EP22" i="5"/>
  <c r="EP24" i="5"/>
  <c r="EP25" i="5"/>
  <c r="EK11" i="5"/>
  <c r="EK12" i="5"/>
  <c r="EK13" i="5"/>
  <c r="EG14" i="5"/>
  <c r="EG15" i="5"/>
  <c r="EG16" i="5"/>
  <c r="EC17" i="5"/>
  <c r="EC18" i="5"/>
  <c r="EN21" i="5"/>
  <c r="EO22" i="5"/>
  <c r="EO24" i="5"/>
  <c r="EO25" i="5"/>
  <c r="EJ11" i="5"/>
  <c r="EJ12" i="5"/>
  <c r="EJ13" i="5"/>
  <c r="EF14" i="5"/>
  <c r="EF15" i="5"/>
  <c r="EF16" i="5"/>
  <c r="EB17" i="5"/>
  <c r="EB18" i="5"/>
  <c r="EM21" i="5"/>
  <c r="EN22" i="5"/>
  <c r="EN24" i="5"/>
  <c r="EN25" i="5"/>
  <c r="EI11" i="5"/>
  <c r="EI12" i="5"/>
  <c r="EI13" i="5"/>
  <c r="EE14" i="5"/>
  <c r="EE15" i="5"/>
  <c r="EE16" i="5"/>
  <c r="EA17" i="5"/>
  <c r="EA18" i="5"/>
  <c r="EL21" i="5"/>
  <c r="EM22" i="5"/>
  <c r="EM24" i="5"/>
  <c r="EM25" i="5"/>
  <c r="EH11" i="5"/>
  <c r="EH12" i="5"/>
  <c r="EH13" i="5"/>
  <c r="ED14" i="5"/>
  <c r="ED15" i="5"/>
  <c r="ED16" i="5"/>
  <c r="DZ17" i="5"/>
  <c r="DZ18" i="5"/>
  <c r="EK21" i="5"/>
  <c r="EL22" i="5"/>
  <c r="EL24" i="5"/>
  <c r="EL25" i="5"/>
  <c r="EG11" i="5"/>
  <c r="EG12" i="5"/>
  <c r="EG13" i="5"/>
  <c r="EC14" i="5"/>
  <c r="EC15" i="5"/>
  <c r="EC16" i="5"/>
  <c r="DY17" i="5"/>
  <c r="DY18" i="5"/>
  <c r="EJ21" i="5"/>
  <c r="EK22" i="5"/>
  <c r="EK24" i="5"/>
  <c r="EK25" i="5"/>
  <c r="EF11" i="5"/>
  <c r="EF12" i="5"/>
  <c r="EF13" i="5"/>
  <c r="EB14" i="5"/>
  <c r="EB15" i="5"/>
  <c r="EB16" i="5"/>
  <c r="DX17" i="5"/>
  <c r="DX18" i="5"/>
  <c r="EI21" i="5"/>
  <c r="EJ22" i="5"/>
  <c r="EJ24" i="5"/>
  <c r="EJ25" i="5"/>
  <c r="EE11" i="5"/>
  <c r="EE12" i="5"/>
  <c r="EE13" i="5"/>
  <c r="EA14" i="5"/>
  <c r="EA15" i="5"/>
  <c r="EA16" i="5"/>
  <c r="DW17" i="5"/>
  <c r="DW18" i="5"/>
  <c r="EH21" i="5"/>
  <c r="EI22" i="5"/>
  <c r="EI24" i="5"/>
  <c r="EI25" i="5"/>
  <c r="ED11" i="5"/>
  <c r="ED12" i="5"/>
  <c r="ED13" i="5"/>
  <c r="DZ14" i="5"/>
  <c r="DZ15" i="5"/>
  <c r="DZ16" i="5"/>
  <c r="DV17" i="5"/>
  <c r="DV18" i="5"/>
  <c r="EG21" i="5"/>
  <c r="EH22" i="5"/>
  <c r="EH24" i="5"/>
  <c r="EH25" i="5"/>
  <c r="EC11" i="5"/>
  <c r="EC12" i="5"/>
  <c r="EC13" i="5"/>
  <c r="DY14" i="5"/>
  <c r="DY15" i="5"/>
  <c r="DY16" i="5"/>
  <c r="DU17" i="5"/>
  <c r="DU18" i="5"/>
  <c r="EF21" i="5"/>
  <c r="EG22" i="5"/>
  <c r="EG24" i="5"/>
  <c r="EG25" i="5"/>
  <c r="EB11" i="5"/>
  <c r="EB12" i="5"/>
  <c r="EB13" i="5"/>
  <c r="DX14" i="5"/>
  <c r="DX15" i="5"/>
  <c r="DX16" i="5"/>
  <c r="DT17" i="5"/>
  <c r="DT18" i="5"/>
  <c r="EE21" i="5"/>
  <c r="EF22" i="5"/>
  <c r="EF24" i="5"/>
  <c r="EF25" i="5"/>
  <c r="EA11" i="5"/>
  <c r="EA12" i="5"/>
  <c r="EA13" i="5"/>
  <c r="DW14" i="5"/>
  <c r="DW15" i="5"/>
  <c r="DW16" i="5"/>
  <c r="DS17" i="5"/>
  <c r="DS18" i="5"/>
  <c r="ED21" i="5"/>
  <c r="EE22" i="5"/>
  <c r="EE24" i="5"/>
  <c r="EE25" i="5"/>
  <c r="DZ11" i="5"/>
  <c r="DZ12" i="5"/>
  <c r="DZ13" i="5"/>
  <c r="DV14" i="5"/>
  <c r="DV15" i="5"/>
  <c r="DV16" i="5"/>
  <c r="DR17" i="5"/>
  <c r="DR18" i="5"/>
  <c r="EC21" i="5"/>
  <c r="ED22" i="5"/>
  <c r="ED24" i="5"/>
  <c r="ED25" i="5"/>
  <c r="DY11" i="5"/>
  <c r="DY12" i="5"/>
  <c r="DY13" i="5"/>
  <c r="DU14" i="5"/>
  <c r="DU15" i="5"/>
  <c r="DU16" i="5"/>
  <c r="DQ17" i="5"/>
  <c r="DQ18" i="5"/>
  <c r="EB21" i="5"/>
  <c r="EC22" i="5"/>
  <c r="EC24" i="5"/>
  <c r="EC25" i="5"/>
  <c r="DX11" i="5"/>
  <c r="DX12" i="5"/>
  <c r="DX13" i="5"/>
  <c r="DT14" i="5"/>
  <c r="DT15" i="5"/>
  <c r="DT16" i="5"/>
  <c r="DP17" i="5"/>
  <c r="DP18" i="5"/>
  <c r="EA21" i="5"/>
  <c r="EB22" i="5"/>
  <c r="EB24" i="5"/>
  <c r="EB25" i="5"/>
  <c r="DW11" i="5"/>
  <c r="DW12" i="5"/>
  <c r="DW13" i="5"/>
  <c r="DS14" i="5"/>
  <c r="DS15" i="5"/>
  <c r="DS16" i="5"/>
  <c r="DO17" i="5"/>
  <c r="DO18" i="5"/>
  <c r="DZ21" i="5"/>
  <c r="EA22" i="5"/>
  <c r="EA24" i="5"/>
  <c r="EA25" i="5"/>
  <c r="DV11" i="5"/>
  <c r="DV12" i="5"/>
  <c r="DV13" i="5"/>
  <c r="DR14" i="5"/>
  <c r="DR15" i="5"/>
  <c r="DR16" i="5"/>
  <c r="DN17" i="5"/>
  <c r="DN18" i="5"/>
  <c r="DY21" i="5"/>
  <c r="DZ22" i="5"/>
  <c r="DZ24" i="5"/>
  <c r="DZ25" i="5"/>
  <c r="DU11" i="5"/>
  <c r="DU12" i="5"/>
  <c r="DU13" i="5"/>
  <c r="DQ14" i="5"/>
  <c r="DQ15" i="5"/>
  <c r="DQ16" i="5"/>
  <c r="DM17" i="5"/>
  <c r="DM18" i="5"/>
  <c r="DX21" i="5"/>
  <c r="DY22" i="5"/>
  <c r="DY24" i="5"/>
  <c r="DY25" i="5"/>
  <c r="DT11" i="5"/>
  <c r="DT12" i="5"/>
  <c r="DT13" i="5"/>
  <c r="DP14" i="5"/>
  <c r="DP15" i="5"/>
  <c r="DP16" i="5"/>
  <c r="DL17" i="5"/>
  <c r="DL18" i="5"/>
  <c r="DW21" i="5"/>
  <c r="DX22" i="5"/>
  <c r="DX24" i="5"/>
  <c r="DX25" i="5"/>
  <c r="DS11" i="5"/>
  <c r="DS12" i="5"/>
  <c r="DS13" i="5"/>
  <c r="DO14" i="5"/>
  <c r="DO15" i="5"/>
  <c r="DO16" i="5"/>
  <c r="DK17" i="5"/>
  <c r="DK18" i="5"/>
  <c r="DV21" i="5"/>
  <c r="DW22" i="5"/>
  <c r="DW24" i="5"/>
  <c r="DW25" i="5"/>
  <c r="DR11" i="5"/>
  <c r="DR12" i="5"/>
  <c r="DR13" i="5"/>
  <c r="DN14" i="5"/>
  <c r="DN15" i="5"/>
  <c r="DN16" i="5"/>
  <c r="DJ17" i="5"/>
  <c r="DJ18" i="5"/>
  <c r="DU21" i="5"/>
  <c r="DV22" i="5"/>
  <c r="DV24" i="5"/>
  <c r="DV25" i="5"/>
  <c r="DQ11" i="5"/>
  <c r="DQ12" i="5"/>
  <c r="DQ13" i="5"/>
  <c r="DM14" i="5"/>
  <c r="DM15" i="5"/>
  <c r="DM16" i="5"/>
  <c r="DI17" i="5"/>
  <c r="DI18" i="5"/>
  <c r="DT21" i="5"/>
  <c r="DU22" i="5"/>
  <c r="DU24" i="5"/>
  <c r="DU25" i="5"/>
  <c r="DP11" i="5"/>
  <c r="DP12" i="5"/>
  <c r="DP13" i="5"/>
  <c r="DL14" i="5"/>
  <c r="DL15" i="5"/>
  <c r="DL16" i="5"/>
  <c r="DH17" i="5"/>
  <c r="DH18" i="5"/>
  <c r="DS21" i="5"/>
  <c r="DT22" i="5"/>
  <c r="DT24" i="5"/>
  <c r="DT25" i="5"/>
  <c r="DO11" i="5"/>
  <c r="DO12" i="5"/>
  <c r="DO13" i="5"/>
  <c r="DK14" i="5"/>
  <c r="DK15" i="5"/>
  <c r="DK16" i="5"/>
  <c r="DG17" i="5"/>
  <c r="DG18" i="5"/>
  <c r="DR21" i="5"/>
  <c r="DS22" i="5"/>
  <c r="DS24" i="5"/>
  <c r="DS25" i="5"/>
  <c r="DN11" i="5"/>
  <c r="DN12" i="5"/>
  <c r="DN13" i="5"/>
  <c r="DJ14" i="5"/>
  <c r="DJ15" i="5"/>
  <c r="DJ16" i="5"/>
  <c r="DF17" i="5"/>
  <c r="DF18" i="5"/>
  <c r="DQ21" i="5"/>
  <c r="DR22" i="5"/>
  <c r="DR24" i="5"/>
  <c r="DR25" i="5"/>
  <c r="DM11" i="5"/>
  <c r="DM12" i="5"/>
  <c r="DM13" i="5"/>
  <c r="DI14" i="5"/>
  <c r="DI15" i="5"/>
  <c r="DI16" i="5"/>
  <c r="DE17" i="5"/>
  <c r="DE18" i="5"/>
  <c r="DP21" i="5"/>
  <c r="DQ22" i="5"/>
  <c r="DQ24" i="5"/>
  <c r="DQ25" i="5"/>
  <c r="DL11" i="5"/>
  <c r="DL12" i="5"/>
  <c r="DL13" i="5"/>
  <c r="DH14" i="5"/>
  <c r="DH15" i="5"/>
  <c r="DH16" i="5"/>
  <c r="DD17" i="5"/>
  <c r="DD18" i="5"/>
  <c r="DO21" i="5"/>
  <c r="DP22" i="5"/>
  <c r="DP24" i="5"/>
  <c r="DP25" i="5"/>
  <c r="GJ11" i="5"/>
  <c r="GJ21" i="5"/>
  <c r="GJ22" i="5"/>
  <c r="GJ24" i="5"/>
  <c r="GJ25" i="5"/>
  <c r="GI27" i="5"/>
  <c r="GI29" i="5" s="1"/>
  <c r="A70" i="20"/>
  <c r="E70" i="20" s="1"/>
  <c r="A3" i="20"/>
  <c r="F3" i="20" s="1"/>
  <c r="F4" i="20"/>
  <c r="A5" i="20"/>
  <c r="F5" i="20" s="1"/>
  <c r="A6" i="20"/>
  <c r="F6" i="20" s="1"/>
  <c r="A7" i="20"/>
  <c r="F7" i="20" s="1"/>
  <c r="A8" i="20"/>
  <c r="E8" i="20" s="1"/>
  <c r="A9" i="20"/>
  <c r="E9" i="20" s="1"/>
  <c r="A10" i="20"/>
  <c r="F10" i="20" s="1"/>
  <c r="A11" i="20"/>
  <c r="E11" i="20" s="1"/>
  <c r="A12" i="20"/>
  <c r="F12" i="20" s="1"/>
  <c r="A13" i="20"/>
  <c r="F13" i="20" s="1"/>
  <c r="A14" i="20"/>
  <c r="F14" i="20" s="1"/>
  <c r="A15" i="20"/>
  <c r="F15" i="20" s="1"/>
  <c r="A16" i="20"/>
  <c r="F16" i="20" s="1"/>
  <c r="A17" i="20"/>
  <c r="F17" i="20" s="1"/>
  <c r="A18" i="20"/>
  <c r="F18" i="20" s="1"/>
  <c r="A19" i="20"/>
  <c r="F19" i="20" s="1"/>
  <c r="A20" i="20"/>
  <c r="F20" i="20" s="1"/>
  <c r="A21" i="20"/>
  <c r="F21" i="20" s="1"/>
  <c r="A22" i="20"/>
  <c r="F22" i="20" s="1"/>
  <c r="A23" i="20"/>
  <c r="F23" i="20" s="1"/>
  <c r="A24" i="20"/>
  <c r="E24" i="20" s="1"/>
  <c r="A25" i="20"/>
  <c r="E25" i="20" s="1"/>
  <c r="A26" i="20"/>
  <c r="F26" i="20" s="1"/>
  <c r="A27" i="20"/>
  <c r="E27" i="20" s="1"/>
  <c r="A28" i="20"/>
  <c r="F28" i="20" s="1"/>
  <c r="A29" i="20"/>
  <c r="F29" i="20" s="1"/>
  <c r="A30" i="20"/>
  <c r="F30" i="20" s="1"/>
  <c r="A31" i="20"/>
  <c r="F31" i="20" s="1"/>
  <c r="A32" i="20"/>
  <c r="F32" i="20" s="1"/>
  <c r="A33" i="20"/>
  <c r="F33" i="20" s="1"/>
  <c r="A34" i="20"/>
  <c r="E34" i="20" s="1"/>
  <c r="A35" i="20"/>
  <c r="E35" i="20" s="1"/>
  <c r="A36" i="20"/>
  <c r="F36" i="20" s="1"/>
  <c r="A37" i="20"/>
  <c r="F37" i="20" s="1"/>
  <c r="A38" i="20"/>
  <c r="F38" i="20" s="1"/>
  <c r="A39" i="20"/>
  <c r="F39" i="20" s="1"/>
  <c r="A40" i="20"/>
  <c r="E40" i="20" s="1"/>
  <c r="A41" i="20"/>
  <c r="E41" i="20" s="1"/>
  <c r="A42" i="20"/>
  <c r="F42" i="20" s="1"/>
  <c r="A43" i="20"/>
  <c r="E43" i="20" s="1"/>
  <c r="A44" i="20"/>
  <c r="F44" i="20" s="1"/>
  <c r="A45" i="20"/>
  <c r="F45" i="20" s="1"/>
  <c r="A46" i="20"/>
  <c r="F46" i="20" s="1"/>
  <c r="A47" i="20"/>
  <c r="F47" i="20" s="1"/>
  <c r="A48" i="20"/>
  <c r="F48" i="20" s="1"/>
  <c r="A49" i="20"/>
  <c r="F49" i="20" s="1"/>
  <c r="A50" i="20"/>
  <c r="F50" i="20" s="1"/>
  <c r="A51" i="20"/>
  <c r="E51" i="20" s="1"/>
  <c r="A52" i="20"/>
  <c r="F52" i="20" s="1"/>
  <c r="A53" i="20"/>
  <c r="F53" i="20" s="1"/>
  <c r="A54" i="20"/>
  <c r="F54" i="20" s="1"/>
  <c r="A55" i="20"/>
  <c r="F55" i="20" s="1"/>
  <c r="A56" i="20"/>
  <c r="E56" i="20" s="1"/>
  <c r="A57" i="20"/>
  <c r="E57" i="20" s="1"/>
  <c r="A58" i="20"/>
  <c r="F58" i="20" s="1"/>
  <c r="A59" i="20"/>
  <c r="E59" i="20" s="1"/>
  <c r="A60" i="20"/>
  <c r="F60" i="20" s="1"/>
  <c r="A61" i="20"/>
  <c r="F61" i="20" s="1"/>
  <c r="A62" i="20"/>
  <c r="F62" i="20" s="1"/>
  <c r="A63" i="20"/>
  <c r="F63" i="20" s="1"/>
  <c r="A64" i="20"/>
  <c r="F64" i="20" s="1"/>
  <c r="A65" i="20"/>
  <c r="F65" i="20" s="1"/>
  <c r="A66" i="20"/>
  <c r="F66" i="20" s="1"/>
  <c r="A67" i="20"/>
  <c r="E67" i="20" s="1"/>
  <c r="A68" i="20"/>
  <c r="F68" i="20" s="1"/>
  <c r="A69" i="20"/>
  <c r="F69" i="20" s="1"/>
  <c r="A2" i="20"/>
  <c r="F2" i="20" s="1"/>
  <c r="F8" i="20"/>
  <c r="F34" i="20"/>
  <c r="F35" i="20"/>
  <c r="F56" i="20"/>
  <c r="E4" i="20"/>
  <c r="E5" i="20"/>
  <c r="E13" i="20"/>
  <c r="E20" i="20"/>
  <c r="E21" i="20"/>
  <c r="E29" i="20"/>
  <c r="E37" i="20"/>
  <c r="E42" i="20"/>
  <c r="E44" i="20"/>
  <c r="E45" i="20"/>
  <c r="E53" i="20"/>
  <c r="E61" i="20"/>
  <c r="E69" i="20"/>
  <c r="DT27" i="5"/>
  <c r="DU27" i="5"/>
  <c r="DV27" i="5"/>
  <c r="DV28" i="5" s="1"/>
  <c r="DW27" i="5"/>
  <c r="DX27" i="5"/>
  <c r="DY27" i="5"/>
  <c r="DZ27" i="5"/>
  <c r="EA27" i="5"/>
  <c r="EB27" i="5"/>
  <c r="EC27" i="5"/>
  <c r="ED27" i="5"/>
  <c r="EE27" i="5"/>
  <c r="EF27" i="5"/>
  <c r="EG27" i="5"/>
  <c r="EH27" i="5"/>
  <c r="EI27" i="5"/>
  <c r="EJ27" i="5"/>
  <c r="EK27" i="5"/>
  <c r="EL27" i="5"/>
  <c r="EM27" i="5"/>
  <c r="EN27" i="5"/>
  <c r="EO27" i="5"/>
  <c r="EO28" i="5" s="1"/>
  <c r="EP27" i="5"/>
  <c r="EP29" i="5" s="1"/>
  <c r="EQ27" i="5"/>
  <c r="ER27" i="5"/>
  <c r="ES27" i="5"/>
  <c r="ES28" i="5" s="1"/>
  <c r="ET27" i="5"/>
  <c r="EU27" i="5"/>
  <c r="EV27" i="5"/>
  <c r="EW27" i="5"/>
  <c r="EW28" i="5" s="1"/>
  <c r="EX27" i="5"/>
  <c r="EX29" i="5" s="1"/>
  <c r="EY27" i="5"/>
  <c r="EY29" i="5" s="1"/>
  <c r="EZ27" i="5"/>
  <c r="FA27" i="5"/>
  <c r="FB27" i="5"/>
  <c r="FC27" i="5"/>
  <c r="FD27" i="5"/>
  <c r="FD29" i="5" s="1"/>
  <c r="FE27" i="5"/>
  <c r="C40" i="20" s="1"/>
  <c r="FF27" i="5"/>
  <c r="FG27" i="5"/>
  <c r="FG29" i="5" s="1"/>
  <c r="FH27" i="5"/>
  <c r="FI27" i="5"/>
  <c r="FJ27" i="5"/>
  <c r="FK27" i="5"/>
  <c r="FL27" i="5"/>
  <c r="FM27" i="5"/>
  <c r="FM29" i="5" s="1"/>
  <c r="FN27" i="5"/>
  <c r="FN28" i="5" s="1"/>
  <c r="FO27" i="5"/>
  <c r="FO28" i="5" s="1"/>
  <c r="FP27" i="5"/>
  <c r="FP28" i="5" s="1"/>
  <c r="FQ27" i="5"/>
  <c r="FR27" i="5"/>
  <c r="FS27" i="5"/>
  <c r="FS28" i="5" s="1"/>
  <c r="FT27" i="5"/>
  <c r="FU27" i="5"/>
  <c r="FV27" i="5"/>
  <c r="FW27" i="5"/>
  <c r="FX27" i="5"/>
  <c r="FX29" i="5" s="1"/>
  <c r="FY27" i="5"/>
  <c r="FZ27" i="5"/>
  <c r="GA27" i="5"/>
  <c r="GB27" i="5"/>
  <c r="GC27" i="5"/>
  <c r="GD27" i="5"/>
  <c r="GD29" i="5" s="1"/>
  <c r="GE27" i="5"/>
  <c r="GF27" i="5"/>
  <c r="GG27" i="5"/>
  <c r="GG28" i="5" s="1"/>
  <c r="GH27" i="5"/>
  <c r="DS27" i="5"/>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1" i="5"/>
  <c r="K11" i="5"/>
  <c r="K12" i="5"/>
  <c r="K13" i="5"/>
  <c r="G14" i="5"/>
  <c r="G15" i="5"/>
  <c r="G16" i="5"/>
  <c r="C17" i="5"/>
  <c r="C18" i="5"/>
  <c r="N21" i="5"/>
  <c r="O22" i="5"/>
  <c r="O24" i="5"/>
  <c r="O25" i="5"/>
  <c r="C21" i="5"/>
  <c r="C50" i="5" s="1"/>
  <c r="C22" i="5"/>
  <c r="C24" i="5"/>
  <c r="C25" i="5"/>
  <c r="C19" i="5"/>
  <c r="P11" i="5"/>
  <c r="P12" i="5"/>
  <c r="P13" i="5"/>
  <c r="P14" i="5"/>
  <c r="P15" i="5"/>
  <c r="P16" i="5"/>
  <c r="P17" i="5"/>
  <c r="P18"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1" i="5"/>
  <c r="R11" i="5"/>
  <c r="R12" i="5"/>
  <c r="R13" i="5"/>
  <c r="U21" i="5"/>
  <c r="V22" i="5"/>
  <c r="V24" i="5"/>
  <c r="GV85" i="5"/>
  <c r="GU85" i="5"/>
  <c r="GT85" i="5"/>
  <c r="GS85" i="5"/>
  <c r="GR85" i="5"/>
  <c r="GQ85" i="5"/>
  <c r="GP85" i="5"/>
  <c r="GO85" i="5"/>
  <c r="GN85" i="5"/>
  <c r="GM85" i="5"/>
  <c r="GL85" i="5"/>
  <c r="GK85" i="5"/>
  <c r="GJ85" i="5"/>
  <c r="GI85" i="5"/>
  <c r="GH85" i="5"/>
  <c r="GG85" i="5"/>
  <c r="GF85" i="5"/>
  <c r="GE85" i="5"/>
  <c r="GD85" i="5"/>
  <c r="GC85" i="5"/>
  <c r="GB85" i="5"/>
  <c r="GA85" i="5"/>
  <c r="FZ85" i="5"/>
  <c r="FY85" i="5"/>
  <c r="GV27" i="5"/>
  <c r="GV28" i="5" s="1"/>
  <c r="GU27" i="5"/>
  <c r="GU29" i="5" s="1"/>
  <c r="GT27" i="5"/>
  <c r="GS27" i="5"/>
  <c r="GR27" i="5"/>
  <c r="GR29" i="5" s="1"/>
  <c r="GQ27" i="5"/>
  <c r="GP27" i="5"/>
  <c r="GO27" i="5"/>
  <c r="GN27" i="5"/>
  <c r="C75" i="20" s="1"/>
  <c r="GM27" i="5"/>
  <c r="GL27" i="5"/>
  <c r="C73" i="20" s="1"/>
  <c r="GK27" i="5"/>
  <c r="C72" i="20" s="1"/>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2" i="5"/>
  <c r="GU22" i="5"/>
  <c r="GT22" i="5"/>
  <c r="GS22" i="5"/>
  <c r="GR22" i="5"/>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O34" i="5" s="1"/>
  <c r="GN14" i="5"/>
  <c r="GM14" i="5"/>
  <c r="GL14" i="5"/>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5" i="5"/>
  <c r="FW85" i="5"/>
  <c r="FV85" i="5"/>
  <c r="FU85" i="5"/>
  <c r="FT85" i="5"/>
  <c r="FS85" i="5"/>
  <c r="FR85" i="5"/>
  <c r="FQ85" i="5"/>
  <c r="FP85" i="5"/>
  <c r="FO85" i="5"/>
  <c r="FN85" i="5"/>
  <c r="FM85" i="5"/>
  <c r="FL85" i="5"/>
  <c r="FK85" i="5"/>
  <c r="FJ85" i="5"/>
  <c r="FI85" i="5"/>
  <c r="FH85" i="5"/>
  <c r="FG85" i="5"/>
  <c r="FF85" i="5"/>
  <c r="FE85" i="5"/>
  <c r="FD85" i="5"/>
  <c r="FC85" i="5"/>
  <c r="FB85" i="5"/>
  <c r="FA85" i="5"/>
  <c r="EZ85" i="5"/>
  <c r="EY85" i="5"/>
  <c r="EX85" i="5"/>
  <c r="EW85" i="5"/>
  <c r="EV85" i="5"/>
  <c r="EU85" i="5"/>
  <c r="ET85" i="5"/>
  <c r="ES85" i="5"/>
  <c r="ER85" i="5"/>
  <c r="EQ85" i="5"/>
  <c r="EP85" i="5"/>
  <c r="EO85" i="5"/>
  <c r="EN85" i="5"/>
  <c r="EM85" i="5"/>
  <c r="EL85" i="5"/>
  <c r="EK85" i="5"/>
  <c r="EJ85" i="5"/>
  <c r="EI85" i="5"/>
  <c r="EH85" i="5"/>
  <c r="EG85" i="5"/>
  <c r="EF85" i="5"/>
  <c r="EE85" i="5"/>
  <c r="ED85" i="5"/>
  <c r="EC85" i="5"/>
  <c r="EB85" i="5"/>
  <c r="EA85" i="5"/>
  <c r="DZ85" i="5"/>
  <c r="DY85" i="5"/>
  <c r="DX85" i="5"/>
  <c r="DW85" i="5"/>
  <c r="DV85" i="5"/>
  <c r="DU85" i="5"/>
  <c r="DT85" i="5"/>
  <c r="DS85" i="5"/>
  <c r="DR85" i="5"/>
  <c r="DQ85" i="5"/>
  <c r="DP85" i="5"/>
  <c r="DO85" i="5"/>
  <c r="DN85" i="5"/>
  <c r="DM85" i="5"/>
  <c r="DL85" i="5"/>
  <c r="DK85" i="5"/>
  <c r="DJ85" i="5"/>
  <c r="DI85" i="5"/>
  <c r="DH85" i="5"/>
  <c r="DG85" i="5"/>
  <c r="DF85" i="5"/>
  <c r="DE85" i="5"/>
  <c r="DD85" i="5"/>
  <c r="DC85" i="5"/>
  <c r="DB85" i="5"/>
  <c r="DA85" i="5"/>
  <c r="CZ85" i="5"/>
  <c r="CY85" i="5"/>
  <c r="CX85" i="5"/>
  <c r="CW85" i="5"/>
  <c r="CV85" i="5"/>
  <c r="CU85" i="5"/>
  <c r="CT85" i="5"/>
  <c r="CS85" i="5"/>
  <c r="CR85" i="5"/>
  <c r="CQ85" i="5"/>
  <c r="CP85" i="5"/>
  <c r="CO85" i="5"/>
  <c r="CN85" i="5"/>
  <c r="CM85" i="5"/>
  <c r="CL85" i="5"/>
  <c r="CK85" i="5"/>
  <c r="CJ85" i="5"/>
  <c r="CI85" i="5"/>
  <c r="CH85" i="5"/>
  <c r="CG85" i="5"/>
  <c r="CF85" i="5"/>
  <c r="CE85" i="5"/>
  <c r="CD85" i="5"/>
  <c r="CC85" i="5"/>
  <c r="CB85" i="5"/>
  <c r="CA85" i="5"/>
  <c r="BZ85" i="5"/>
  <c r="BY85" i="5"/>
  <c r="BX85" i="5"/>
  <c r="BW85" i="5"/>
  <c r="BV85" i="5"/>
  <c r="BU85" i="5"/>
  <c r="BT85" i="5"/>
  <c r="BS85" i="5"/>
  <c r="BR85" i="5"/>
  <c r="BQ85" i="5"/>
  <c r="BP85" i="5"/>
  <c r="BO85" i="5"/>
  <c r="BN85" i="5"/>
  <c r="BM85" i="5"/>
  <c r="BL85" i="5"/>
  <c r="BK85" i="5"/>
  <c r="BJ85" i="5"/>
  <c r="BI85" i="5"/>
  <c r="BH85" i="5"/>
  <c r="BG85" i="5"/>
  <c r="BF85" i="5"/>
  <c r="BE85" i="5"/>
  <c r="BD85" i="5"/>
  <c r="BC85" i="5"/>
  <c r="BB85" i="5"/>
  <c r="BA85" i="5"/>
  <c r="AZ85" i="5"/>
  <c r="AY85" i="5"/>
  <c r="AX85" i="5"/>
  <c r="AW85" i="5"/>
  <c r="AV85" i="5"/>
  <c r="AU85" i="5"/>
  <c r="AT85" i="5"/>
  <c r="AS85" i="5"/>
  <c r="AR85" i="5"/>
  <c r="AQ85" i="5"/>
  <c r="AP85" i="5"/>
  <c r="AO85" i="5"/>
  <c r="AN85" i="5"/>
  <c r="AM85" i="5"/>
  <c r="AL85" i="5"/>
  <c r="AK85" i="5"/>
  <c r="AJ85" i="5"/>
  <c r="AI85" i="5"/>
  <c r="AH85" i="5"/>
  <c r="AG85" i="5"/>
  <c r="AF85" i="5"/>
  <c r="AE85" i="5"/>
  <c r="AD85" i="5"/>
  <c r="AC85" i="5"/>
  <c r="AB85" i="5"/>
  <c r="AA85" i="5"/>
  <c r="Z85" i="5"/>
  <c r="Y85" i="5"/>
  <c r="X85" i="5"/>
  <c r="W85" i="5"/>
  <c r="V85" i="5"/>
  <c r="U85" i="5"/>
  <c r="T85" i="5"/>
  <c r="S85" i="5"/>
  <c r="R85" i="5"/>
  <c r="Q85" i="5"/>
  <c r="P85" i="5"/>
  <c r="O85" i="5"/>
  <c r="N85" i="5"/>
  <c r="M85" i="5"/>
  <c r="L85" i="5"/>
  <c r="K85" i="5"/>
  <c r="J85" i="5"/>
  <c r="I85" i="5"/>
  <c r="H85" i="5"/>
  <c r="G85" i="5"/>
  <c r="F85" i="5"/>
  <c r="E85" i="5"/>
  <c r="D85" i="5"/>
  <c r="C85"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E69" i="5" s="1"/>
  <c r="D68" i="5"/>
  <c r="D69" i="5" s="1"/>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C62" i="5" s="1"/>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53" i="5"/>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E38" i="5"/>
  <c r="GV38" i="5"/>
  <c r="C40" i="5"/>
  <c r="F41" i="5"/>
  <c r="H40" i="5"/>
  <c r="G41" i="5"/>
  <c r="E41" i="5"/>
  <c r="F40" i="5"/>
  <c r="C41" i="5"/>
  <c r="D38" i="5"/>
  <c r="GV40" i="5"/>
  <c r="L41" i="5"/>
  <c r="D41" i="5"/>
  <c r="E39" i="5"/>
  <c r="D40" i="5"/>
  <c r="GT38" i="5"/>
  <c r="C39" i="5"/>
  <c r="E40" i="5"/>
  <c r="H41" i="5"/>
  <c r="K41" i="5"/>
  <c r="I40" i="5"/>
  <c r="C38" i="5"/>
  <c r="G40" i="5"/>
  <c r="D39" i="5"/>
  <c r="GU38" i="5"/>
  <c r="J41" i="5"/>
  <c r="M41" i="5"/>
  <c r="I41" i="5"/>
  <c r="E12" i="20" l="1"/>
  <c r="F11" i="20"/>
  <c r="E60" i="20"/>
  <c r="E36" i="20"/>
  <c r="E10" i="20"/>
  <c r="E58" i="20"/>
  <c r="F9" i="20"/>
  <c r="E52" i="20"/>
  <c r="E26" i="20"/>
  <c r="F57" i="20"/>
  <c r="E68" i="20"/>
  <c r="E28" i="20"/>
  <c r="C35" i="20"/>
  <c r="C19" i="20"/>
  <c r="C11" i="20"/>
  <c r="C3" i="20"/>
  <c r="F51" i="20"/>
  <c r="E3" i="20"/>
  <c r="E66" i="20"/>
  <c r="E50" i="20"/>
  <c r="E18" i="20"/>
  <c r="F67" i="20"/>
  <c r="F43" i="20"/>
  <c r="F25" i="20"/>
  <c r="F24" i="20"/>
  <c r="F27" i="20"/>
  <c r="E19" i="20"/>
  <c r="F59" i="20"/>
  <c r="F41" i="20"/>
  <c r="F70" i="20"/>
  <c r="F40" i="20"/>
  <c r="GN34" i="5"/>
  <c r="GR57" i="5"/>
  <c r="GU57" i="5"/>
  <c r="GV57" i="5"/>
  <c r="E65" i="20"/>
  <c r="E49" i="20"/>
  <c r="E33" i="20"/>
  <c r="E17" i="20"/>
  <c r="E64" i="20"/>
  <c r="E48" i="20"/>
  <c r="E32" i="20"/>
  <c r="E16" i="20"/>
  <c r="E63" i="20"/>
  <c r="E55" i="20"/>
  <c r="E47" i="20"/>
  <c r="E39" i="20"/>
  <c r="E31" i="20"/>
  <c r="E23" i="20"/>
  <c r="E15" i="20"/>
  <c r="E7" i="20"/>
  <c r="C66" i="20"/>
  <c r="C58" i="20"/>
  <c r="C26" i="20"/>
  <c r="C18" i="20"/>
  <c r="E2" i="20"/>
  <c r="E62" i="20"/>
  <c r="E54" i="20"/>
  <c r="E46" i="20"/>
  <c r="E38" i="20"/>
  <c r="E30" i="20"/>
  <c r="E22" i="20"/>
  <c r="E14" i="20"/>
  <c r="E6" i="20"/>
  <c r="C41" i="20"/>
  <c r="C17" i="20"/>
  <c r="C23" i="20"/>
  <c r="C52" i="20"/>
  <c r="C44" i="20"/>
  <c r="C20" i="20"/>
  <c r="C12" i="20"/>
  <c r="C4" i="20"/>
  <c r="C7" i="20"/>
  <c r="C2" i="20"/>
  <c r="C38" i="20"/>
  <c r="C30" i="20"/>
  <c r="C22" i="20"/>
  <c r="C63" i="20"/>
  <c r="C53" i="20"/>
  <c r="C45" i="20"/>
  <c r="C37" i="20"/>
  <c r="GM35" i="5"/>
  <c r="GL35" i="5"/>
  <c r="GM34" i="5"/>
  <c r="GM29" i="5"/>
  <c r="C74" i="20"/>
  <c r="GL34" i="5"/>
  <c r="GL32" i="5"/>
  <c r="AZ54" i="5"/>
  <c r="T28" i="5"/>
  <c r="GS57" i="5"/>
  <c r="E28" i="5"/>
  <c r="FE62" i="5"/>
  <c r="EG62" i="5"/>
  <c r="DO50" i="5"/>
  <c r="FS50" i="5"/>
  <c r="CO28" i="5"/>
  <c r="EL33" i="5"/>
  <c r="DF50" i="5"/>
  <c r="AU62" i="5"/>
  <c r="DO62" i="5"/>
  <c r="BX29" i="5"/>
  <c r="U54" i="5"/>
  <c r="DF54" i="5"/>
  <c r="CR62" i="5"/>
  <c r="ER54" i="5"/>
  <c r="BQ28" i="5"/>
  <c r="U29" i="5"/>
  <c r="DB29" i="5"/>
  <c r="DE29" i="5"/>
  <c r="M28" i="5"/>
  <c r="Y54" i="5"/>
  <c r="BE54" i="5"/>
  <c r="CK54" i="5"/>
  <c r="CS54" i="5"/>
  <c r="DI54" i="5"/>
  <c r="FM54" i="5"/>
  <c r="BU29" i="5"/>
  <c r="FW62" i="5"/>
  <c r="FO62" i="5"/>
  <c r="FG62" i="5"/>
  <c r="EY62" i="5"/>
  <c r="EQ62" i="5"/>
  <c r="EA62" i="5"/>
  <c r="DS62" i="5"/>
  <c r="GG62" i="5"/>
  <c r="FJ28" i="5"/>
  <c r="GK34" i="5"/>
  <c r="I54" i="5"/>
  <c r="DU28" i="5"/>
  <c r="EP53" i="5"/>
  <c r="GK32" i="5"/>
  <c r="EK28" i="5"/>
  <c r="FL53" i="5"/>
  <c r="AJ57" i="5"/>
  <c r="BV29" i="5"/>
  <c r="T54" i="5"/>
  <c r="AB54" i="5"/>
  <c r="J53" i="5"/>
  <c r="AH53" i="5"/>
  <c r="AP53" i="5"/>
  <c r="CT53" i="5"/>
  <c r="DJ53" i="5"/>
  <c r="I50" i="5"/>
  <c r="AK57" i="5"/>
  <c r="AD57" i="5"/>
  <c r="BR62" i="5"/>
  <c r="BZ62" i="5"/>
  <c r="FY54" i="5"/>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C15" i="20"/>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GR28" i="5"/>
  <c r="FV35" i="5"/>
  <c r="DT34" i="5"/>
  <c r="AA54" i="5"/>
  <c r="EM28" i="5"/>
  <c r="I33" i="5"/>
  <c r="AR32" i="5"/>
  <c r="AZ33" i="5"/>
  <c r="BH33" i="5"/>
  <c r="BX33" i="5"/>
  <c r="CN32" i="5"/>
  <c r="EC53" i="5"/>
  <c r="Y62" i="5"/>
  <c r="AG62" i="5"/>
  <c r="BE62" i="5"/>
  <c r="BM62" i="5"/>
  <c r="BU62" i="5"/>
  <c r="CK62" i="5"/>
  <c r="DA62" i="5"/>
  <c r="DI62" i="5"/>
  <c r="DQ62" i="5"/>
  <c r="EZ62" i="5"/>
  <c r="ER62" i="5"/>
  <c r="EB62" i="5"/>
  <c r="O29" i="5"/>
  <c r="O28" i="5"/>
  <c r="AE29" i="5"/>
  <c r="AE28" i="5"/>
  <c r="DO28" i="5"/>
  <c r="DO29" i="5"/>
  <c r="C55" i="20"/>
  <c r="FT28" i="5"/>
  <c r="FT29" i="5"/>
  <c r="C33" i="20"/>
  <c r="EX28" i="5"/>
  <c r="FY62" i="5"/>
  <c r="BG54" i="5"/>
  <c r="CE54" i="5"/>
  <c r="GE53" i="5"/>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FT53" i="5"/>
  <c r="BJ32" i="5"/>
  <c r="FM57" i="5"/>
  <c r="AY29" i="5"/>
  <c r="BF28" i="5"/>
  <c r="DJ29"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DT28" i="5"/>
  <c r="AA28" i="5"/>
  <c r="FR28" i="5"/>
  <c r="DC29"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DT29" i="5"/>
  <c r="S28" i="5"/>
  <c r="FR29" i="5"/>
  <c r="CU29" i="5"/>
  <c r="GN35" i="5"/>
  <c r="K33" i="5"/>
  <c r="J35" i="5"/>
  <c r="L32" i="5"/>
  <c r="DL34" i="5"/>
  <c r="DT50" i="5"/>
  <c r="DV33" i="5"/>
  <c r="EU32" i="5"/>
  <c r="FA57" i="5"/>
  <c r="FA35" i="5"/>
  <c r="FY32" i="5"/>
  <c r="GC32" i="5"/>
  <c r="FX35" i="5"/>
  <c r="BF32" i="5"/>
  <c r="BO54" i="5"/>
  <c r="K54" i="5"/>
  <c r="EG28" i="5"/>
  <c r="DJ54" i="5"/>
  <c r="FW29" i="5"/>
  <c r="W29"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BW54" i="5"/>
  <c r="BU50" i="5"/>
  <c r="CI29" i="5"/>
  <c r="W53" i="5"/>
  <c r="AX28" i="5"/>
  <c r="AH29" i="5"/>
  <c r="CR33" i="5"/>
  <c r="CY29" i="5"/>
  <c r="FW54" i="5"/>
  <c r="C33" i="5"/>
  <c r="DT62" i="5"/>
  <c r="DW57" i="5"/>
  <c r="FT50" i="5"/>
  <c r="EB53" i="5"/>
  <c r="DG29" i="5"/>
  <c r="AI34" i="5"/>
  <c r="AM28" i="5"/>
  <c r="DD50" i="5"/>
  <c r="FQ28" i="5"/>
  <c r="BK29" i="5"/>
  <c r="DJ33" i="5"/>
  <c r="BM34" i="5"/>
  <c r="FZ62" i="5"/>
  <c r="GK29" i="5"/>
  <c r="GK28" i="5"/>
  <c r="C70" i="20"/>
  <c r="GI28" i="5"/>
  <c r="EE50" i="5"/>
  <c r="ED50" i="5"/>
  <c r="EA34" i="5"/>
  <c r="FX33" i="5"/>
  <c r="FW28" i="5"/>
  <c r="AV34" i="5"/>
  <c r="CZ34" i="5"/>
  <c r="AA34" i="5"/>
  <c r="BW34" i="5"/>
  <c r="AA50" i="5"/>
  <c r="AB50" i="5"/>
  <c r="I62" i="5"/>
  <c r="BP62" i="5"/>
  <c r="AQ54" i="5"/>
  <c r="DR54" i="5"/>
  <c r="DP53" i="5"/>
  <c r="CT28" i="5"/>
  <c r="FI28" i="5"/>
  <c r="AU28" i="5"/>
  <c r="AP32" i="5"/>
  <c r="BN33" i="5"/>
  <c r="Y34" i="5"/>
  <c r="AE62" i="5"/>
  <c r="BS62" i="5"/>
  <c r="DL50" i="5"/>
  <c r="CJ53" i="5"/>
  <c r="CT54" i="5"/>
  <c r="CP50" i="5"/>
  <c r="FF28" i="5"/>
  <c r="FQ29" i="5"/>
  <c r="EU29" i="5"/>
  <c r="FI29" i="5"/>
  <c r="BB50" i="5"/>
  <c r="BA28" i="5"/>
  <c r="CB32" i="5"/>
  <c r="C59" i="20"/>
  <c r="FX28" i="5"/>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Q54" i="5"/>
  <c r="E53" i="5"/>
  <c r="F53" i="5"/>
  <c r="CO53" i="5"/>
  <c r="CP53" i="5"/>
  <c r="DU53" i="5"/>
  <c r="DV53" i="5"/>
  <c r="FA53" i="5"/>
  <c r="FB53" i="5"/>
  <c r="M50" i="5"/>
  <c r="L50" i="5"/>
  <c r="CD62" i="5"/>
  <c r="DJ62" i="5"/>
  <c r="AO54" i="5"/>
  <c r="BQ33" i="5"/>
  <c r="BQ32" i="5"/>
  <c r="GJ53" i="5"/>
  <c r="GI53" i="5"/>
  <c r="C25" i="20"/>
  <c r="EP28" i="5"/>
  <c r="C6" i="20"/>
  <c r="DW28" i="5"/>
  <c r="CB28" i="5"/>
  <c r="GN50" i="5"/>
  <c r="C54" i="5"/>
  <c r="C64" i="5" s="1"/>
  <c r="D54" i="5"/>
  <c r="CJ29" i="5"/>
  <c r="AU33" i="5"/>
  <c r="GC54" i="5"/>
  <c r="GD54" i="5"/>
  <c r="GS54" i="5"/>
  <c r="GT54" i="5"/>
  <c r="FL54" i="5"/>
  <c r="AO50" i="5"/>
  <c r="DY29" i="5"/>
  <c r="EE29" i="5"/>
  <c r="ED29" i="5"/>
  <c r="AL53" i="5"/>
  <c r="FU35" i="5"/>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CW33" i="5"/>
  <c r="DL54" i="5"/>
  <c r="DM54" i="5"/>
  <c r="FF53" i="5"/>
  <c r="FE53" i="5"/>
  <c r="BJ62" i="5"/>
  <c r="CH62" i="5"/>
  <c r="CX62" i="5"/>
  <c r="DF62" i="5"/>
  <c r="BP29" i="5"/>
  <c r="BP28" i="5"/>
  <c r="CN28" i="5"/>
  <c r="CN29" i="5"/>
  <c r="GL28" i="5"/>
  <c r="GL29"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AL29" i="5"/>
  <c r="AL28" i="5"/>
  <c r="FU57" i="5"/>
  <c r="BJ28" i="5"/>
  <c r="W33" i="5"/>
  <c r="BK33" i="5"/>
  <c r="CQ32" i="5"/>
  <c r="AF34" i="5"/>
  <c r="CB34" i="5"/>
  <c r="AJ62" i="5"/>
  <c r="AO29" i="5"/>
  <c r="AO28" i="5"/>
  <c r="GP62" i="5"/>
  <c r="FZ28" i="5"/>
  <c r="FZ29" i="5"/>
  <c r="C61" i="20"/>
  <c r="FJ57" i="5"/>
  <c r="FB34" i="5"/>
  <c r="FZ34" i="5"/>
  <c r="GI50" i="5"/>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GF29" i="5"/>
  <c r="GF28" i="5"/>
  <c r="C60" i="20"/>
  <c r="FY29" i="5"/>
  <c r="FY28" i="5"/>
  <c r="ED32" i="5"/>
  <c r="ED33" i="5"/>
  <c r="DW35" i="5"/>
  <c r="EB34" i="5"/>
  <c r="ES35" i="5"/>
  <c r="GO28" i="5"/>
  <c r="GO29" i="5"/>
  <c r="FC29" i="5"/>
  <c r="FG35" i="5"/>
  <c r="FI32" i="5"/>
  <c r="GG34" i="5"/>
  <c r="GG33" i="5"/>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C21" i="20"/>
  <c r="EL29" i="5"/>
  <c r="EL28" i="5"/>
  <c r="Q50" i="5"/>
  <c r="EL50" i="5"/>
  <c r="EM50" i="5"/>
  <c r="EV62" i="5"/>
  <c r="EH35" i="5"/>
  <c r="GD33" i="5"/>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BJ57" i="5"/>
  <c r="GO57" i="5"/>
  <c r="GO62" i="5"/>
  <c r="S35" i="5"/>
  <c r="T34" i="5"/>
  <c r="GE28" i="5"/>
  <c r="GE29"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9"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AB29" i="5"/>
  <c r="AW29" i="5"/>
  <c r="FN53" i="5"/>
  <c r="CC54" i="5"/>
  <c r="GL57" i="5"/>
  <c r="GL62" i="5"/>
  <c r="C5" i="20"/>
  <c r="DV29" i="5"/>
  <c r="DU33" i="5"/>
  <c r="DW33" i="5"/>
  <c r="DW32" i="5"/>
  <c r="EQ50" i="5"/>
  <c r="BJ33" i="5"/>
  <c r="AN34" i="5"/>
  <c r="CI62" i="5"/>
  <c r="V33" i="5"/>
  <c r="V32" i="5"/>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DE62" i="5"/>
  <c r="EJ62" i="5"/>
  <c r="AP35" i="5"/>
  <c r="GL33" i="5"/>
  <c r="GT29" i="5"/>
  <c r="GT28" i="5"/>
  <c r="DM34" i="5"/>
  <c r="DW50" i="5"/>
  <c r="DV50" i="5"/>
  <c r="DT32" i="5"/>
  <c r="DT33" i="5"/>
  <c r="DY33" i="5"/>
  <c r="DZ33" i="5"/>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GU40" i="5"/>
  <c r="FE41" i="5"/>
  <c r="D63" i="5" l="1"/>
  <c r="GL63" i="5"/>
  <c r="FV63" i="5"/>
  <c r="FA64" i="5"/>
  <c r="BT64" i="5"/>
  <c r="FM63" i="5"/>
  <c r="AV64" i="5"/>
  <c r="FF63" i="5"/>
  <c r="FM64" i="5"/>
  <c r="J63" i="5"/>
  <c r="BR64"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R68" i="5" s="1"/>
  <c r="GJ64" i="5"/>
  <c r="CL64" i="5"/>
  <c r="GS63" i="5"/>
  <c r="GV68" i="5" s="1"/>
  <c r="BB63" i="5"/>
  <c r="CL63" i="5"/>
  <c r="F63" i="5"/>
  <c r="FK63" i="5"/>
  <c r="EU63" i="5"/>
  <c r="AM63" i="5"/>
  <c r="FU63" i="5"/>
  <c r="GC63" i="5"/>
  <c r="EL64" i="5"/>
  <c r="BI64" i="5"/>
  <c r="GJ63" i="5"/>
  <c r="CI63" i="5"/>
  <c r="BG63" i="5"/>
  <c r="EJ64" i="5"/>
  <c r="W64" i="5"/>
  <c r="X63" i="5"/>
  <c r="AY64" i="5"/>
  <c r="CO63" i="5"/>
  <c r="C58" i="5"/>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GS68" i="5" s="1"/>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C59" i="5" l="1"/>
  <c r="C70" i="5" s="1"/>
  <c r="GN68" i="5"/>
  <c r="GQ68" i="5"/>
  <c r="GP68" i="5"/>
  <c r="GO68" i="5"/>
  <c r="FP68" i="5"/>
  <c r="CD68" i="5"/>
  <c r="BM68" i="5"/>
  <c r="GV70" i="5"/>
  <c r="FZ68" i="5"/>
  <c r="DQ68" i="5"/>
  <c r="BF68" i="5"/>
  <c r="FN68" i="5"/>
  <c r="DZ68" i="5"/>
  <c r="FY68" i="5"/>
  <c r="AF68" i="5"/>
  <c r="AD68" i="5"/>
  <c r="BL68" i="5"/>
  <c r="AE68" i="5"/>
  <c r="AV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AR38" i="5"/>
  <c r="FR39" i="5"/>
  <c r="BV39" i="5"/>
  <c r="AM39" i="5"/>
  <c r="BX40" i="5"/>
  <c r="BL40" i="5"/>
  <c r="BL41" i="5"/>
  <c r="FP39" i="5"/>
  <c r="EN41" i="5"/>
  <c r="O41" i="5"/>
  <c r="FS40" i="5"/>
  <c r="EW38" i="5"/>
  <c r="DG39" i="5"/>
  <c r="DR38" i="5"/>
  <c r="GS38" i="5"/>
  <c r="FW40" i="5"/>
  <c r="BC39" i="5"/>
  <c r="EX40" i="5"/>
  <c r="EG38" i="5"/>
  <c r="BG40" i="5"/>
  <c r="DJ39" i="5"/>
  <c r="CH39" i="5"/>
  <c r="ET40" i="5"/>
  <c r="CH40" i="5"/>
  <c r="ER41" i="5"/>
  <c r="GI38" i="5"/>
  <c r="AA41" i="5"/>
  <c r="GU41" i="5"/>
  <c r="GR41" i="5"/>
  <c r="FX40" i="5"/>
  <c r="EB38" i="5"/>
  <c r="BR40" i="5"/>
  <c r="CA40" i="5"/>
  <c r="EF39" i="5"/>
  <c r="P40" i="5"/>
  <c r="AJ41" i="5"/>
  <c r="BV38" i="5"/>
  <c r="CN38" i="5"/>
  <c r="FS41" i="5"/>
  <c r="BY38" i="5"/>
  <c r="GB38" i="5"/>
  <c r="AE38" i="5"/>
  <c r="EZ38" i="5"/>
  <c r="GL40" i="5"/>
  <c r="AN40" i="5"/>
  <c r="DR39" i="5"/>
  <c r="FJ41" i="5"/>
  <c r="GR39" i="5"/>
  <c r="AQ39" i="5"/>
  <c r="FL41" i="5"/>
  <c r="CT40" i="5"/>
  <c r="FL38" i="5"/>
  <c r="AE41" i="5"/>
  <c r="DE41" i="5"/>
  <c r="GM39" i="5"/>
  <c r="AN41" i="5"/>
  <c r="AZ40" i="5"/>
  <c r="DX38" i="5"/>
  <c r="AW41" i="5"/>
  <c r="AS39" i="5"/>
  <c r="DS41" i="5"/>
  <c r="GM41" i="5"/>
  <c r="CN40" i="5"/>
  <c r="FM38" i="5"/>
  <c r="AS38" i="5"/>
  <c r="BS41" i="5"/>
  <c r="CJ40" i="5"/>
  <c r="BI38" i="5"/>
  <c r="FJ40" i="5"/>
  <c r="Q38" i="5"/>
  <c r="FY41" i="5"/>
  <c r="BH40" i="5"/>
  <c r="GP39" i="5"/>
  <c r="EC40" i="5"/>
  <c r="BF40" i="5"/>
  <c r="BD40" i="5"/>
  <c r="AE40" i="5"/>
  <c r="BF41" i="5"/>
  <c r="EZ39" i="5"/>
  <c r="EA39" i="5"/>
  <c r="Y41" i="5"/>
  <c r="BT40" i="5"/>
  <c r="CL38" i="5"/>
  <c r="AB41" i="5"/>
  <c r="BP39" i="5"/>
  <c r="FG41" i="5"/>
  <c r="CX39" i="5"/>
  <c r="CC39" i="5"/>
  <c r="FO41" i="5"/>
  <c r="CC41" i="5"/>
  <c r="BP40" i="5"/>
  <c r="CC38" i="5"/>
  <c r="BP38" i="5"/>
  <c r="DT40" i="5"/>
  <c r="EO38" i="5"/>
  <c r="DR40" i="5"/>
  <c r="DS38" i="5"/>
  <c r="AU38" i="5"/>
  <c r="DX40" i="5"/>
  <c r="EB41" i="5"/>
  <c r="DH38" i="5"/>
  <c r="EP38" i="5"/>
  <c r="FB38" i="5"/>
  <c r="FX39" i="5"/>
  <c r="W39" i="5"/>
  <c r="BU38" i="5"/>
  <c r="BB41" i="5"/>
  <c r="O40" i="5"/>
  <c r="EX41" i="5"/>
  <c r="FK40" i="5"/>
  <c r="FZ38" i="5"/>
  <c r="BS40" i="5"/>
  <c r="GV39" i="5"/>
  <c r="AU41" i="5"/>
  <c r="GR38" i="5"/>
  <c r="K40" i="5"/>
  <c r="DL41" i="5"/>
  <c r="EM40" i="5"/>
  <c r="AB39" i="5"/>
  <c r="AG38" i="5"/>
  <c r="BW41" i="5"/>
  <c r="FN38" i="5"/>
  <c r="AH40" i="5"/>
  <c r="AO39" i="5"/>
  <c r="EZ40" i="5"/>
  <c r="AG41" i="5"/>
  <c r="P39" i="5"/>
  <c r="Y38" i="5"/>
  <c r="FO39" i="5"/>
  <c r="DS39" i="5"/>
  <c r="ES41" i="5"/>
  <c r="CW38" i="5"/>
  <c r="BC38" i="5"/>
  <c r="EM39" i="5"/>
  <c r="AQ41" i="5"/>
  <c r="AZ39" i="5"/>
  <c r="EK41" i="5"/>
  <c r="BT39" i="5"/>
  <c r="GJ40" i="5"/>
  <c r="AR40" i="5"/>
  <c r="BQ41" i="5"/>
  <c r="EU40" i="5"/>
  <c r="CL39" i="5"/>
  <c r="ES38" i="5"/>
  <c r="EQ40" i="5"/>
  <c r="AD38" i="5"/>
  <c r="GO41" i="5"/>
  <c r="BM39" i="5"/>
  <c r="AM38" i="5"/>
  <c r="BI40" i="5"/>
  <c r="CA38" i="5"/>
  <c r="CI39" i="5"/>
  <c r="FK39" i="5"/>
  <c r="V38" i="5"/>
  <c r="CX40" i="5"/>
  <c r="CE41" i="5"/>
  <c r="DX41" i="5"/>
  <c r="CR38" i="5"/>
  <c r="EF41" i="5"/>
  <c r="AD39" i="5"/>
  <c r="EL40" i="5"/>
  <c r="DW40" i="5"/>
  <c r="BE40" i="5"/>
  <c r="EV39" i="5"/>
  <c r="GQ40" i="5"/>
  <c r="EM38" i="5"/>
  <c r="CZ38" i="5"/>
  <c r="EK40" i="5"/>
  <c r="AV41" i="5"/>
  <c r="GO39" i="5"/>
  <c r="AK38" i="5"/>
  <c r="AY40" i="5"/>
  <c r="R38" i="5"/>
  <c r="FY40" i="5"/>
  <c r="BQ38" i="5"/>
  <c r="DU39" i="5"/>
  <c r="EQ38" i="5"/>
  <c r="FG38" i="5"/>
  <c r="AA39" i="5"/>
  <c r="EY41" i="5"/>
  <c r="BQ39" i="5"/>
  <c r="S41" i="5"/>
  <c r="CG38" i="5"/>
  <c r="GD40" i="5"/>
  <c r="CP38" i="5"/>
  <c r="GV41" i="5"/>
  <c r="CD41" i="5"/>
  <c r="AL41" i="5"/>
  <c r="EQ41" i="5"/>
  <c r="CG39" i="5"/>
  <c r="EA41" i="5"/>
  <c r="AO38" i="5"/>
  <c r="FA38" i="5"/>
  <c r="FK41" i="5"/>
  <c r="DQ40" i="5"/>
  <c r="EI39" i="5"/>
  <c r="AH38" i="5"/>
  <c r="ER38" i="5"/>
  <c r="FT39" i="5"/>
  <c r="EN38" i="5"/>
  <c r="BR39" i="5"/>
  <c r="M39" i="5"/>
  <c r="FW39" i="5"/>
  <c r="AD40" i="5"/>
  <c r="AK39" i="5"/>
  <c r="GI40" i="5"/>
  <c r="CT39" i="5"/>
  <c r="GK40" i="5"/>
  <c r="CV38" i="5"/>
  <c r="AM40" i="5"/>
  <c r="O39" i="5"/>
  <c r="S38" i="5"/>
  <c r="CU41" i="5"/>
  <c r="BC40" i="5"/>
  <c r="FY39" i="5"/>
  <c r="J40" i="5"/>
  <c r="BM40" i="5"/>
  <c r="BJ41" i="5"/>
  <c r="AR41" i="5"/>
  <c r="FI40" i="5"/>
  <c r="AC40" i="5"/>
  <c r="GB41" i="5"/>
  <c r="DZ39" i="5"/>
  <c r="DQ41" i="5"/>
  <c r="ES39" i="5"/>
  <c r="AZ41" i="5"/>
  <c r="CK38" i="5"/>
  <c r="AD41" i="5"/>
  <c r="DR41" i="5"/>
  <c r="AV38" i="5"/>
  <c r="DC38" i="5"/>
  <c r="EV41" i="5"/>
  <c r="DC40" i="5"/>
  <c r="EJ41" i="5"/>
  <c r="GH41" i="5"/>
  <c r="GP41" i="5"/>
  <c r="GK41" i="5"/>
  <c r="EQ39" i="5"/>
  <c r="Q39" i="5"/>
  <c r="DY38" i="5"/>
  <c r="DA40" i="5"/>
  <c r="AQ38" i="5"/>
  <c r="GJ38" i="5"/>
  <c r="AF38" i="5"/>
  <c r="Q40" i="5"/>
  <c r="BW40" i="5"/>
  <c r="GI39" i="5"/>
  <c r="J39" i="5"/>
  <c r="FD40" i="5"/>
  <c r="X38" i="5"/>
  <c r="FZ41" i="5"/>
  <c r="AP40" i="5"/>
  <c r="BE38" i="5"/>
  <c r="FH39" i="5"/>
  <c r="AI40" i="5"/>
  <c r="EO41" i="5"/>
  <c r="CR39" i="5"/>
  <c r="DQ39" i="5"/>
  <c r="BZ38" i="5"/>
  <c r="FL40" i="5"/>
  <c r="DP39" i="5"/>
  <c r="AV39" i="5"/>
  <c r="BO40" i="5"/>
  <c r="FB40" i="5"/>
  <c r="AC39" i="5"/>
  <c r="CJ39" i="5"/>
  <c r="CO38" i="5"/>
  <c r="ED40" i="5"/>
  <c r="DN40" i="5"/>
  <c r="DO38" i="5"/>
  <c r="CW39" i="5"/>
  <c r="BM41" i="5"/>
  <c r="GA38" i="5"/>
  <c r="GP38" i="5"/>
  <c r="BX38" i="5"/>
  <c r="AP38" i="5"/>
  <c r="BZ41" i="5"/>
  <c r="BG39" i="5"/>
  <c r="AO41" i="5"/>
  <c r="BZ40" i="5"/>
  <c r="FU39" i="5"/>
  <c r="FH41" i="5"/>
  <c r="CU38" i="5"/>
  <c r="CV39" i="5"/>
  <c r="BM38" i="5"/>
  <c r="GO38" i="5"/>
  <c r="BK39" i="5"/>
  <c r="AI38" i="5"/>
  <c r="EY39" i="5"/>
  <c r="BV40" i="5"/>
  <c r="GD39" i="5"/>
  <c r="AY39" i="5"/>
  <c r="GU39" i="5"/>
  <c r="FX41" i="5"/>
  <c r="FQ40" i="5"/>
  <c r="AT38" i="5"/>
  <c r="DA41" i="5"/>
  <c r="EC39" i="5"/>
  <c r="BT41" i="5"/>
  <c r="CF41" i="5"/>
  <c r="EI38" i="5"/>
  <c r="FJ38" i="5"/>
  <c r="EE41" i="5"/>
  <c r="EH38" i="5"/>
  <c r="EA38" i="5"/>
  <c r="GN38" i="5"/>
  <c r="GT39" i="5"/>
  <c r="FV41" i="5"/>
  <c r="BX41" i="5"/>
  <c r="CQ41" i="5"/>
  <c r="AN39" i="5"/>
  <c r="AT39" i="5"/>
  <c r="DD41" i="5"/>
  <c r="EL39" i="5"/>
  <c r="P38" i="5"/>
  <c r="G38" i="5"/>
  <c r="DM38" i="5"/>
  <c r="FR40" i="5"/>
  <c r="AB38" i="5"/>
  <c r="CO39" i="5"/>
  <c r="FV38" i="5"/>
  <c r="U39" i="5"/>
  <c r="EJ40" i="5"/>
  <c r="BA40" i="5"/>
  <c r="CU40" i="5"/>
  <c r="BH41" i="5"/>
  <c r="FO40" i="5"/>
  <c r="CX38" i="5"/>
  <c r="EY40" i="5"/>
  <c r="O38" i="5"/>
  <c r="W38" i="5"/>
  <c r="EH40" i="5"/>
  <c r="FF39" i="5"/>
  <c r="AI41" i="5"/>
  <c r="FV40" i="5"/>
  <c r="DU40" i="5"/>
  <c r="AH41" i="5"/>
  <c r="CM39" i="5"/>
  <c r="FB41" i="5"/>
  <c r="U40" i="5"/>
  <c r="FQ41" i="5"/>
  <c r="V41" i="5"/>
  <c r="EO39" i="5"/>
  <c r="CA39" i="5"/>
  <c r="BK38" i="5"/>
  <c r="EP41" i="5"/>
  <c r="CM40" i="5"/>
  <c r="CR41" i="5"/>
  <c r="FD39" i="5"/>
  <c r="FT41" i="5"/>
  <c r="EP39" i="5"/>
  <c r="FC39" i="5"/>
  <c r="CF38" i="5"/>
  <c r="DN38" i="5"/>
  <c r="AV40" i="5"/>
  <c r="V40" i="5"/>
  <c r="Z38" i="5"/>
  <c r="FO38" i="5"/>
  <c r="FT40" i="5"/>
  <c r="CB41" i="5"/>
  <c r="BB38" i="5"/>
  <c r="DE39" i="5"/>
  <c r="DU38" i="5"/>
  <c r="GT41" i="5"/>
  <c r="EZ41" i="5"/>
  <c r="BA38" i="5"/>
  <c r="GJ41" i="5"/>
  <c r="BG41" i="5"/>
  <c r="AI39" i="5"/>
  <c r="BD38" i="5"/>
  <c r="DK40" i="5"/>
  <c r="BJ39" i="5"/>
  <c r="AC41" i="5"/>
  <c r="L39" i="5"/>
  <c r="FE40" i="5"/>
  <c r="FA39" i="5"/>
  <c r="EO40" i="5"/>
  <c r="FQ39" i="5"/>
  <c r="DS40" i="5"/>
  <c r="DT39" i="5"/>
  <c r="FF40" i="5"/>
  <c r="ED41" i="5"/>
  <c r="BB39" i="5"/>
  <c r="Z39" i="5"/>
  <c r="GD38" i="5"/>
  <c r="FF38" i="5"/>
  <c r="GF38" i="5"/>
  <c r="FP38" i="5"/>
  <c r="F39" i="5"/>
  <c r="DE38" i="5"/>
  <c r="R41" i="5"/>
  <c r="DW39" i="5"/>
  <c r="DT41" i="5"/>
  <c r="CS41" i="5"/>
  <c r="EU39" i="5"/>
  <c r="CM41" i="5"/>
  <c r="DH41" i="5"/>
  <c r="DE40" i="5"/>
  <c r="BN40" i="5"/>
  <c r="AE39" i="5"/>
  <c r="AR39" i="5"/>
  <c r="GS39" i="5"/>
  <c r="AT40" i="5"/>
  <c r="N41" i="5"/>
  <c r="N40" i="5"/>
  <c r="GQ39" i="5"/>
  <c r="DG40" i="5"/>
  <c r="DZ41" i="5"/>
  <c r="Y40" i="5"/>
  <c r="EG40" i="5"/>
  <c r="BU40" i="5"/>
  <c r="H39" i="5"/>
  <c r="FG39" i="5"/>
  <c r="T40" i="5"/>
  <c r="FI39" i="5"/>
  <c r="CQ38" i="5"/>
  <c r="CV41" i="5"/>
  <c r="BK41" i="5"/>
  <c r="AM41" i="5"/>
  <c r="CP39" i="5"/>
  <c r="AS41" i="5"/>
  <c r="GN41" i="5"/>
  <c r="AF40" i="5"/>
  <c r="CD38" i="5"/>
  <c r="DV40" i="5"/>
  <c r="AF39" i="5"/>
  <c r="AU40" i="5"/>
  <c r="DF41" i="5"/>
  <c r="X39" i="5"/>
  <c r="FS38" i="5"/>
  <c r="DK38" i="5"/>
  <c r="J38" i="5"/>
  <c r="DM39" i="5"/>
  <c r="CP40" i="5"/>
  <c r="CK41" i="5"/>
  <c r="BO39" i="5"/>
  <c r="X41" i="5"/>
  <c r="BZ39" i="5"/>
  <c r="DV41" i="5"/>
  <c r="BW38" i="5"/>
  <c r="CE38" i="5"/>
  <c r="EW41" i="5"/>
  <c r="CE40" i="5"/>
  <c r="CL41" i="5"/>
  <c r="AP41" i="5"/>
  <c r="DI39" i="5"/>
  <c r="AJ38" i="5"/>
  <c r="DN41" i="5"/>
  <c r="GG40" i="5"/>
  <c r="DI40" i="5"/>
  <c r="GC38" i="5"/>
  <c r="DD40" i="5"/>
  <c r="BY41" i="5"/>
  <c r="DN39" i="5"/>
  <c r="FA41" i="5"/>
  <c r="EU41" i="5"/>
  <c r="CB39" i="5"/>
  <c r="EJ39" i="5"/>
  <c r="CW40" i="5"/>
  <c r="GA41" i="5"/>
  <c r="BY39" i="5"/>
  <c r="FA40" i="5"/>
  <c r="DA38" i="5"/>
  <c r="I39" i="5"/>
  <c r="FM39" i="5"/>
  <c r="DK39" i="5"/>
  <c r="EK38" i="5"/>
  <c r="GB39" i="5"/>
  <c r="BD41" i="5"/>
  <c r="DM40" i="5"/>
  <c r="CY39" i="5"/>
  <c r="EX38" i="5"/>
  <c r="AN38" i="5"/>
  <c r="GL39" i="5"/>
  <c r="CQ40" i="5"/>
  <c r="CI40" i="5"/>
  <c r="FE39" i="5"/>
  <c r="DB40" i="5"/>
  <c r="GP40" i="5"/>
  <c r="AH39" i="5"/>
  <c r="DB38" i="5"/>
  <c r="GC40" i="5"/>
  <c r="AF41" i="5"/>
  <c r="DA39" i="5"/>
  <c r="GI41" i="5"/>
  <c r="AW39" i="5"/>
  <c r="EH39" i="5"/>
  <c r="CZ39" i="5"/>
  <c r="DL38" i="5"/>
  <c r="DD39" i="5"/>
  <c r="Z41" i="5"/>
  <c r="EW40" i="5"/>
  <c r="G39" i="5"/>
  <c r="BN38" i="5"/>
  <c r="EK39" i="5"/>
  <c r="FZ40" i="5"/>
  <c r="FM41" i="5"/>
  <c r="AK41" i="5"/>
  <c r="DF38" i="5"/>
  <c r="CX41" i="5"/>
  <c r="CK40" i="5"/>
  <c r="DJ38" i="5"/>
  <c r="DU41" i="5"/>
  <c r="GJ39" i="5"/>
  <c r="BO41" i="5"/>
  <c r="GA40" i="5"/>
  <c r="EB40" i="5"/>
  <c r="GD41" i="5"/>
  <c r="EF38" i="5"/>
  <c r="CP41" i="5"/>
  <c r="P41" i="5"/>
  <c r="BH39" i="5"/>
  <c r="CG41" i="5"/>
  <c r="EX39" i="5"/>
  <c r="CB38" i="5"/>
  <c r="EC38" i="5"/>
  <c r="DQ38" i="5"/>
  <c r="DT38" i="5"/>
  <c r="DZ40" i="5"/>
  <c r="FN40" i="5"/>
  <c r="BF39" i="5"/>
  <c r="AC38" i="5"/>
  <c r="FB39" i="5"/>
  <c r="BR38" i="5"/>
  <c r="FK38" i="5"/>
  <c r="AG40" i="5"/>
  <c r="CJ38" i="5"/>
  <c r="AS40" i="5"/>
  <c r="DB39" i="5"/>
  <c r="AG39" i="5"/>
  <c r="CF39" i="5"/>
  <c r="GG39" i="5"/>
  <c r="FZ39" i="5"/>
  <c r="AX41" i="5"/>
  <c r="AX40" i="5"/>
  <c r="DY40" i="5"/>
  <c r="T38" i="5"/>
  <c r="EH41" i="5"/>
  <c r="BX39" i="5"/>
  <c r="DF40" i="5"/>
  <c r="V39" i="5"/>
  <c r="GK39" i="5"/>
  <c r="DW38" i="5"/>
  <c r="BP41" i="5"/>
  <c r="CY41" i="5"/>
  <c r="BI39" i="5"/>
  <c r="FT38" i="5"/>
  <c r="U38" i="5"/>
  <c r="GE40" i="5"/>
  <c r="CM38" i="5"/>
  <c r="CY40" i="5"/>
  <c r="FP40" i="5"/>
  <c r="FF41" i="5"/>
  <c r="EP40" i="5"/>
  <c r="R40" i="5"/>
  <c r="DO41" i="5"/>
  <c r="GG41" i="5"/>
  <c r="DP41" i="5"/>
  <c r="EI40" i="5"/>
  <c r="GL41" i="5"/>
  <c r="DO39" i="5"/>
  <c r="CQ39" i="5"/>
  <c r="EW39" i="5"/>
  <c r="EE39" i="5"/>
  <c r="FW41" i="5"/>
  <c r="DF39" i="5"/>
  <c r="DD38" i="5"/>
  <c r="BA39" i="5"/>
  <c r="CE39" i="5"/>
  <c r="AW40" i="5"/>
  <c r="CO40" i="5"/>
  <c r="ER40" i="5"/>
  <c r="AJ40" i="5"/>
  <c r="CS38" i="5"/>
  <c r="FU40" i="5"/>
  <c r="N39" i="5"/>
  <c r="EU38" i="5"/>
  <c r="M38" i="5"/>
  <c r="CF40" i="5"/>
  <c r="ET38" i="5"/>
  <c r="K38" i="5"/>
  <c r="CI41" i="5"/>
  <c r="L40" i="5"/>
  <c r="DO40" i="5"/>
  <c r="DJ41" i="5"/>
  <c r="N38" i="5"/>
  <c r="GH39" i="5"/>
  <c r="GS41" i="5"/>
  <c r="FY38" i="5"/>
  <c r="GC41" i="5"/>
  <c r="BQ40" i="5"/>
  <c r="Y39" i="5"/>
  <c r="DG38" i="5"/>
  <c r="DK41" i="5"/>
  <c r="GF41" i="5"/>
  <c r="EY38" i="5"/>
  <c r="DV39" i="5"/>
  <c r="CZ41" i="5"/>
  <c r="FU38" i="5"/>
  <c r="W40" i="5"/>
  <c r="BL38" i="5"/>
  <c r="BF38" i="5"/>
  <c r="CI38" i="5"/>
  <c r="EG39" i="5"/>
  <c r="EV40" i="5"/>
  <c r="ES40" i="5"/>
  <c r="EN39" i="5"/>
  <c r="GQ38" i="5"/>
  <c r="BV41" i="5"/>
  <c r="BY40" i="5"/>
  <c r="Q41" i="5"/>
  <c r="FI38" i="5"/>
  <c r="EE38" i="5"/>
  <c r="CA41" i="5"/>
  <c r="DI41" i="5"/>
  <c r="GF40" i="5"/>
  <c r="CB40" i="5"/>
  <c r="FJ39" i="5"/>
  <c r="F38" i="5"/>
  <c r="GQ41" i="5"/>
  <c r="L38" i="5"/>
  <c r="S40" i="5"/>
  <c r="FM40" i="5"/>
  <c r="AX39" i="5"/>
  <c r="BD39" i="5"/>
  <c r="I38" i="5"/>
  <c r="CD40" i="5"/>
  <c r="BS38" i="5"/>
  <c r="DZ38" i="5"/>
  <c r="CW41" i="5"/>
  <c r="BG38" i="5"/>
  <c r="M40" i="5"/>
  <c r="DC39" i="5"/>
  <c r="FI41" i="5"/>
  <c r="FP41" i="5"/>
  <c r="FE38" i="5"/>
  <c r="BS39" i="5"/>
  <c r="S39" i="5"/>
  <c r="AP39" i="5"/>
  <c r="T39" i="5"/>
  <c r="GN40" i="5"/>
  <c r="FC38" i="5"/>
  <c r="DP38" i="5"/>
  <c r="AY41" i="5"/>
  <c r="BK40" i="5"/>
  <c r="DV38" i="5"/>
  <c r="EC41" i="5"/>
  <c r="BC41" i="5"/>
  <c r="BN39" i="5"/>
  <c r="DI38" i="5"/>
  <c r="CN41" i="5"/>
  <c r="X40" i="5"/>
  <c r="FX38" i="5"/>
  <c r="FN39" i="5"/>
  <c r="CZ40" i="5"/>
  <c r="GF39" i="5"/>
  <c r="Z40" i="5"/>
  <c r="FH40" i="5"/>
  <c r="AZ38" i="5"/>
  <c r="EG41" i="5"/>
  <c r="ED38" i="5"/>
  <c r="BU39" i="5"/>
  <c r="GH38" i="5"/>
  <c r="H38" i="5"/>
  <c r="CK39" i="5"/>
  <c r="FL39" i="5"/>
  <c r="CH38" i="5"/>
  <c r="CG40" i="5"/>
  <c r="CN39" i="5"/>
  <c r="AA38" i="5"/>
  <c r="AU39" i="5"/>
  <c r="CH41" i="5"/>
  <c r="BN41" i="5"/>
  <c r="DH39" i="5"/>
  <c r="EJ38" i="5"/>
  <c r="DL40" i="5"/>
  <c r="CT38" i="5"/>
  <c r="BA41" i="5"/>
  <c r="AA40" i="5"/>
  <c r="FU41" i="5"/>
  <c r="GT40" i="5"/>
  <c r="DH40" i="5"/>
  <c r="DY39" i="5"/>
  <c r="BT38" i="5"/>
  <c r="FQ38" i="5"/>
  <c r="DL39" i="5"/>
  <c r="BE41" i="5"/>
  <c r="GS40" i="5"/>
  <c r="GK38" i="5"/>
  <c r="CV40" i="5"/>
  <c r="CY38" i="5"/>
  <c r="BB40" i="5"/>
  <c r="EM41" i="5"/>
  <c r="BJ38" i="5"/>
  <c r="W41" i="5"/>
  <c r="FW38" i="5"/>
  <c r="BW39" i="5"/>
  <c r="FC40" i="5"/>
  <c r="EB39" i="5"/>
  <c r="R39" i="5"/>
  <c r="AK40" i="5"/>
  <c r="GM38" i="5"/>
  <c r="GE41" i="5"/>
  <c r="ER39" i="5"/>
  <c r="DJ40" i="5"/>
  <c r="GE38" i="5"/>
  <c r="AQ40" i="5"/>
  <c r="GN39" i="5"/>
  <c r="DW41" i="5"/>
  <c r="K39" i="5"/>
  <c r="CS40" i="5"/>
  <c r="BJ40" i="5"/>
  <c r="FD41" i="5"/>
  <c r="FR38" i="5"/>
  <c r="ET41" i="5"/>
  <c r="GB40" i="5"/>
  <c r="U41" i="5"/>
  <c r="EN40" i="5"/>
  <c r="EF40" i="5"/>
  <c r="FS39" i="5"/>
  <c r="DG41" i="5"/>
  <c r="AL38" i="5"/>
  <c r="EV38" i="5"/>
  <c r="AT41" i="5"/>
  <c r="EI41" i="5"/>
  <c r="FG40" i="5"/>
  <c r="BO38" i="5"/>
  <c r="GO40" i="5"/>
  <c r="BR41" i="5"/>
  <c r="ED39" i="5"/>
  <c r="GC39" i="5"/>
  <c r="EE40" i="5"/>
  <c r="AB40" i="5"/>
  <c r="CO41" i="5"/>
  <c r="FV39" i="5"/>
  <c r="GG38" i="5"/>
  <c r="AX38" i="5"/>
  <c r="FD38" i="5"/>
  <c r="GE39" i="5"/>
  <c r="GL38" i="5"/>
  <c r="AL40" i="5"/>
  <c r="CS39" i="5"/>
  <c r="DY41" i="5"/>
  <c r="DC41" i="5"/>
  <c r="EL38" i="5"/>
  <c r="BL39" i="5"/>
  <c r="GA39" i="5"/>
  <c r="DP40" i="5"/>
  <c r="FN41" i="5"/>
  <c r="DX39" i="5"/>
  <c r="FR41" i="5"/>
  <c r="FC41" i="5"/>
  <c r="GH40" i="5"/>
  <c r="BE39" i="5"/>
  <c r="CD39" i="5"/>
  <c r="FH38" i="5"/>
  <c r="CJ41" i="5"/>
  <c r="CC40" i="5"/>
  <c r="BU41" i="5"/>
  <c r="EL41" i="5"/>
  <c r="BH38" i="5"/>
  <c r="CR40" i="5"/>
  <c r="BI41" i="5"/>
  <c r="CU39" i="5"/>
  <c r="AY38" i="5"/>
  <c r="CT41" i="5"/>
  <c r="AL39" i="5"/>
  <c r="AJ39" i="5"/>
  <c r="GR40" i="5"/>
  <c r="EA40" i="5"/>
  <c r="GM40" i="5"/>
  <c r="DB41" i="5"/>
  <c r="AO40" i="5"/>
  <c r="T41" i="5"/>
  <c r="AW38" i="5"/>
  <c r="DM41" i="5"/>
  <c r="CL40" i="5"/>
  <c r="ET39" i="5"/>
  <c r="F67" i="5" l="1"/>
  <c r="F69" i="5" s="1"/>
  <c r="GN45" i="5"/>
  <c r="GN46" i="5" s="1"/>
  <c r="GM45" i="5"/>
  <c r="GM46" i="5" s="1"/>
  <c r="GM47" i="5" s="1"/>
  <c r="EL45" i="5"/>
  <c r="EL46" i="5" s="1"/>
  <c r="EL47" i="5" s="1"/>
  <c r="BD45" i="5"/>
  <c r="BD46" i="5" s="1"/>
  <c r="BD47" i="5" s="1"/>
  <c r="EN45" i="5"/>
  <c r="EN46" i="5" s="1"/>
  <c r="EN47" i="5" s="1"/>
  <c r="DT45" i="5"/>
  <c r="DT46" i="5" s="1"/>
  <c r="DT47" i="5" s="1"/>
  <c r="X45" i="5"/>
  <c r="X46" i="5" s="1"/>
  <c r="X47" i="5" s="1"/>
  <c r="DC45" i="5"/>
  <c r="DC46" i="5" s="1"/>
  <c r="DC47" i="5" s="1"/>
  <c r="FQ45" i="5"/>
  <c r="FQ46" i="5" s="1"/>
  <c r="FQ47" i="5" s="1"/>
  <c r="AK45" i="5"/>
  <c r="AK46" i="5" s="1"/>
  <c r="AK47" i="5" s="1"/>
  <c r="DV45" i="5"/>
  <c r="DV46" i="5" s="1"/>
  <c r="DV47" i="5" s="1"/>
  <c r="K45" i="5"/>
  <c r="K46" i="5" s="1"/>
  <c r="K47" i="5" s="1"/>
  <c r="EO45" i="5"/>
  <c r="EO46" i="5" s="1"/>
  <c r="EO47" i="5" s="1"/>
  <c r="GQ45" i="5"/>
  <c r="GQ46" i="5" s="1"/>
  <c r="GQ47" i="5" s="1"/>
  <c r="DZ45" i="5"/>
  <c r="DZ46" i="5" s="1"/>
  <c r="DZ47" i="5" s="1"/>
  <c r="CG45" i="5"/>
  <c r="CG46" i="5" s="1"/>
  <c r="CG47" i="5" s="1"/>
  <c r="DR45" i="5"/>
  <c r="DR46" i="5" s="1"/>
  <c r="DR47" i="5" s="1"/>
  <c r="CD45" i="5"/>
  <c r="CD46" i="5" s="1"/>
  <c r="CD47" i="5" s="1"/>
  <c r="O45" i="5"/>
  <c r="O46" i="5" s="1"/>
  <c r="O47" i="5" s="1"/>
  <c r="P45" i="5"/>
  <c r="P46" i="5" s="1"/>
  <c r="P47" i="5" s="1"/>
  <c r="DX45" i="5"/>
  <c r="DX46" i="5" s="1"/>
  <c r="DX47" i="5" s="1"/>
  <c r="ES45" i="5"/>
  <c r="ES46" i="5" s="1"/>
  <c r="ES47" i="5" s="1"/>
  <c r="BZ45" i="5"/>
  <c r="BZ46" i="5" s="1"/>
  <c r="BZ47" i="5" s="1"/>
  <c r="CM45" i="5"/>
  <c r="CM46" i="5" s="1"/>
  <c r="CM47" i="5" s="1"/>
  <c r="EA45" i="5"/>
  <c r="EA46" i="5" s="1"/>
  <c r="EA47" i="5" s="1"/>
  <c r="S45" i="5"/>
  <c r="S46" i="5" s="1"/>
  <c r="S47" i="5" s="1"/>
  <c r="DK45" i="5"/>
  <c r="DK46" i="5" s="1"/>
  <c r="DK47" i="5" s="1"/>
  <c r="CA45" i="5"/>
  <c r="CA46" i="5" s="1"/>
  <c r="CA47" i="5" s="1"/>
  <c r="AU45" i="5"/>
  <c r="AU46" i="5" s="1"/>
  <c r="AU47" i="5" s="1"/>
  <c r="BT45" i="5"/>
  <c r="BT46" i="5" s="1"/>
  <c r="BT47" i="5" s="1"/>
  <c r="BP45" i="5"/>
  <c r="BP46" i="5" s="1"/>
  <c r="BP47" i="5" s="1"/>
  <c r="AX45" i="5"/>
  <c r="AX46" i="5" s="1"/>
  <c r="AX47" i="5" s="1"/>
  <c r="DD45" i="5"/>
  <c r="DD46" i="5" s="1"/>
  <c r="DD47" i="5" s="1"/>
  <c r="CY45" i="5"/>
  <c r="CY46" i="5" s="1"/>
  <c r="CY47" i="5" s="1"/>
  <c r="EJ45" i="5"/>
  <c r="EJ46" i="5" s="1"/>
  <c r="EJ47" i="5" s="1"/>
  <c r="BO45" i="5"/>
  <c r="BO46" i="5" s="1"/>
  <c r="BO47" i="5" s="1"/>
  <c r="AV45" i="5"/>
  <c r="AV46" i="5" s="1"/>
  <c r="AV47" i="5" s="1"/>
  <c r="EG45" i="5"/>
  <c r="EG46" i="5" s="1"/>
  <c r="EG47" i="5" s="1"/>
  <c r="U45" i="5"/>
  <c r="U46" i="5" s="1"/>
  <c r="U47" i="5" s="1"/>
  <c r="CT45" i="5"/>
  <c r="CT46" i="5" s="1"/>
  <c r="CT47" i="5" s="1"/>
  <c r="AF45" i="5"/>
  <c r="AF46" i="5" s="1"/>
  <c r="AF47" i="5" s="1"/>
  <c r="DM45" i="5"/>
  <c r="DM46" i="5" s="1"/>
  <c r="DM47" i="5" s="1"/>
  <c r="T45" i="5"/>
  <c r="T46" i="5" s="1"/>
  <c r="T47" i="5" s="1"/>
  <c r="DI45" i="5"/>
  <c r="DI46" i="5" s="1"/>
  <c r="DI47" i="5" s="1"/>
  <c r="BS45" i="5"/>
  <c r="BS46" i="5" s="1"/>
  <c r="BS47" i="5" s="1"/>
  <c r="CS45" i="5"/>
  <c r="CS46" i="5" s="1"/>
  <c r="CS47" i="5" s="1"/>
  <c r="GJ45" i="5"/>
  <c r="GJ46" i="5" s="1"/>
  <c r="GJ47" i="5" s="1"/>
  <c r="GP45" i="5"/>
  <c r="GP46" i="5" s="1"/>
  <c r="GP47" i="5" s="1"/>
  <c r="AP45" i="5"/>
  <c r="AP46" i="5" s="1"/>
  <c r="AP47" i="5" s="1"/>
  <c r="GF45" i="5"/>
  <c r="GF46" i="5" s="1"/>
  <c r="GF47" i="5" s="1"/>
  <c r="AE45" i="5"/>
  <c r="AE46" i="5" s="1"/>
  <c r="AE47" i="5" s="1"/>
  <c r="BJ45" i="5"/>
  <c r="BJ46" i="5" s="1"/>
  <c r="BJ47" i="5" s="1"/>
  <c r="EE45" i="5"/>
  <c r="EE46" i="5" s="1"/>
  <c r="EE47" i="5" s="1"/>
  <c r="F45" i="5"/>
  <c r="F46" i="5" s="1"/>
  <c r="F47" i="5" s="1"/>
  <c r="F51" i="5" s="1"/>
  <c r="F52" i="5" s="1"/>
  <c r="F58" i="5" s="1"/>
  <c r="F59" i="5" s="1"/>
  <c r="F70" i="5" s="1"/>
  <c r="CH45" i="5"/>
  <c r="CH46" i="5" s="1"/>
  <c r="CH47" i="5" s="1"/>
  <c r="FS45" i="5"/>
  <c r="FS46" i="5" s="1"/>
  <c r="FS47" i="5" s="1"/>
  <c r="EB45" i="5"/>
  <c r="EB46" i="5" s="1"/>
  <c r="EB47" i="5" s="1"/>
  <c r="GH45" i="5"/>
  <c r="GH46" i="5" s="1"/>
  <c r="GH47" i="5" s="1"/>
  <c r="GO45" i="5"/>
  <c r="GO46" i="5" s="1"/>
  <c r="GO47" i="5" s="1"/>
  <c r="AW45" i="5"/>
  <c r="AW46" i="5" s="1"/>
  <c r="AW47" i="5" s="1"/>
  <c r="CK45" i="5"/>
  <c r="CK46" i="5" s="1"/>
  <c r="CK47" i="5" s="1"/>
  <c r="CQ45" i="5"/>
  <c r="CQ46" i="5" s="1"/>
  <c r="CQ47" i="5" s="1"/>
  <c r="GB45" i="5"/>
  <c r="GB46" i="5" s="1"/>
  <c r="GB47" i="5" s="1"/>
  <c r="AY45" i="5"/>
  <c r="AY46" i="5" s="1"/>
  <c r="AY47" i="5" s="1"/>
  <c r="AB45" i="5"/>
  <c r="AB46" i="5" s="1"/>
  <c r="AB47" i="5" s="1"/>
  <c r="Y45" i="5"/>
  <c r="Y46" i="5" s="1"/>
  <c r="Y47" i="5" s="1"/>
  <c r="L45" i="5"/>
  <c r="L46" i="5" s="1"/>
  <c r="L47" i="5" s="1"/>
  <c r="EP45" i="5"/>
  <c r="EP46" i="5" s="1"/>
  <c r="EP47" i="5" s="1"/>
  <c r="GE45" i="5"/>
  <c r="GE46" i="5" s="1"/>
  <c r="GE47" i="5" s="1"/>
  <c r="EU45" i="5"/>
  <c r="EU46" i="5" s="1"/>
  <c r="EU47" i="5" s="1"/>
  <c r="BE45" i="5"/>
  <c r="BE46" i="5" s="1"/>
  <c r="BE47" i="5" s="1"/>
  <c r="GL45" i="5"/>
  <c r="GL46" i="5" s="1"/>
  <c r="GL47" i="5" s="1"/>
  <c r="BG45" i="5"/>
  <c r="BG46" i="5" s="1"/>
  <c r="BG47" i="5" s="1"/>
  <c r="BW45" i="5"/>
  <c r="BW46" i="5" s="1"/>
  <c r="BW47" i="5" s="1"/>
  <c r="AM45" i="5"/>
  <c r="AM46" i="5" s="1"/>
  <c r="AM47" i="5" s="1"/>
  <c r="BA45" i="5"/>
  <c r="BA46" i="5" s="1"/>
  <c r="BA47" i="5" s="1"/>
  <c r="M45" i="5"/>
  <c r="M46" i="5" s="1"/>
  <c r="M47" i="5" s="1"/>
  <c r="FZ45" i="5"/>
  <c r="FZ46" i="5" s="1"/>
  <c r="FZ47" i="5" s="1"/>
  <c r="N45" i="5"/>
  <c r="N46" i="5" s="1"/>
  <c r="N47" i="5" s="1"/>
  <c r="BY45" i="5"/>
  <c r="BY46" i="5" s="1"/>
  <c r="BY47" i="5" s="1"/>
  <c r="AS45" i="5"/>
  <c r="AS46" i="5" s="1"/>
  <c r="AS47" i="5" s="1"/>
  <c r="DU45" i="5"/>
  <c r="DU46" i="5" s="1"/>
  <c r="DU47" i="5" s="1"/>
  <c r="FB45" i="5"/>
  <c r="FB46" i="5" s="1"/>
  <c r="FB47" i="5" s="1"/>
  <c r="CC45" i="5"/>
  <c r="CC46" i="5" s="1"/>
  <c r="CC47" i="5" s="1"/>
  <c r="FW45" i="5"/>
  <c r="FW46" i="5" s="1"/>
  <c r="FW47" i="5" s="1"/>
  <c r="FT45" i="5"/>
  <c r="FT46" i="5" s="1"/>
  <c r="FT47" i="5" s="1"/>
  <c r="Q45" i="5"/>
  <c r="Q46" i="5" s="1"/>
  <c r="Q47" i="5" s="1"/>
  <c r="CN45" i="5"/>
  <c r="CN46" i="5" s="1"/>
  <c r="CN47" i="5" s="1"/>
  <c r="CN51" i="5" s="1"/>
  <c r="CN52" i="5" s="1"/>
  <c r="CN58" i="5" s="1"/>
  <c r="CN59" i="5" s="1"/>
  <c r="CN70" i="5" s="1"/>
  <c r="EW45" i="5"/>
  <c r="EW46" i="5" s="1"/>
  <c r="EW47" i="5" s="1"/>
  <c r="BR45" i="5"/>
  <c r="BR46" i="5" s="1"/>
  <c r="BR47" i="5" s="1"/>
  <c r="CU45" i="5"/>
  <c r="CU46" i="5" s="1"/>
  <c r="CU47" i="5" s="1"/>
  <c r="AH45" i="5"/>
  <c r="AH46" i="5" s="1"/>
  <c r="AH47" i="5" s="1"/>
  <c r="FL45" i="5"/>
  <c r="FL46" i="5" s="1"/>
  <c r="FL47" i="5" s="1"/>
  <c r="EC45" i="5"/>
  <c r="EC46" i="5" s="1"/>
  <c r="EC47" i="5" s="1"/>
  <c r="J45" i="5"/>
  <c r="J46" i="5" s="1"/>
  <c r="J47" i="5" s="1"/>
  <c r="FX45" i="5"/>
  <c r="FX46" i="5" s="1"/>
  <c r="FX47" i="5" s="1"/>
  <c r="FF45" i="5"/>
  <c r="FF46" i="5" s="1"/>
  <c r="FF47" i="5" s="1"/>
  <c r="EX45" i="5"/>
  <c r="EX46" i="5" s="1"/>
  <c r="EX47" i="5" s="1"/>
  <c r="AO45" i="5"/>
  <c r="AO46" i="5" s="1"/>
  <c r="AO47" i="5" s="1"/>
  <c r="FM45" i="5"/>
  <c r="FM46" i="5" s="1"/>
  <c r="FM47" i="5" s="1"/>
  <c r="BX45" i="5"/>
  <c r="BX46" i="5" s="1"/>
  <c r="BX47" i="5" s="1"/>
  <c r="BB45" i="5"/>
  <c r="BB46" i="5" s="1"/>
  <c r="BB47" i="5" s="1"/>
  <c r="DL45" i="5"/>
  <c r="DL46" i="5" s="1"/>
  <c r="DL47" i="5" s="1"/>
  <c r="CP45" i="5"/>
  <c r="CP46" i="5" s="1"/>
  <c r="CP47" i="5" s="1"/>
  <c r="EF45" i="5"/>
  <c r="EF46" i="5" s="1"/>
  <c r="EF47" i="5" s="1"/>
  <c r="GR45" i="5"/>
  <c r="GR46" i="5" s="1"/>
  <c r="GR47" i="5" s="1"/>
  <c r="AI45" i="5"/>
  <c r="AI46" i="5" s="1"/>
  <c r="AI47" i="5" s="1"/>
  <c r="AL45" i="5"/>
  <c r="AL46" i="5" s="1"/>
  <c r="AL47" i="5" s="1"/>
  <c r="GI45" i="5"/>
  <c r="GI46" i="5" s="1"/>
  <c r="GI47" i="5" s="1"/>
  <c r="FG45" i="5"/>
  <c r="FG46" i="5" s="1"/>
  <c r="FG47" i="5" s="1"/>
  <c r="BK45" i="5"/>
  <c r="BK46" i="5" s="1"/>
  <c r="BK47" i="5" s="1"/>
  <c r="CX45" i="5"/>
  <c r="CX46" i="5" s="1"/>
  <c r="CX47" i="5" s="1"/>
  <c r="CO45" i="5"/>
  <c r="CO46" i="5" s="1"/>
  <c r="CO47" i="5" s="1"/>
  <c r="CV45" i="5"/>
  <c r="CV46" i="5" s="1"/>
  <c r="CV47" i="5" s="1"/>
  <c r="AT45" i="5"/>
  <c r="AT46" i="5" s="1"/>
  <c r="AT47" i="5" s="1"/>
  <c r="BM45" i="5"/>
  <c r="BM46" i="5" s="1"/>
  <c r="BM47" i="5" s="1"/>
  <c r="CF45" i="5"/>
  <c r="CF46" i="5" s="1"/>
  <c r="CF47" i="5" s="1"/>
  <c r="CL45" i="5"/>
  <c r="CL46" i="5" s="1"/>
  <c r="CL47" i="5" s="1"/>
  <c r="BH45" i="5"/>
  <c r="BH46" i="5" s="1"/>
  <c r="BH47" i="5" s="1"/>
  <c r="GS45" i="5"/>
  <c r="GS46" i="5" s="1"/>
  <c r="GS47" i="5" s="1"/>
  <c r="GT51" i="5" s="1"/>
  <c r="GT52" i="5" s="1"/>
  <c r="GT58" i="5" s="1"/>
  <c r="GT59" i="5" s="1"/>
  <c r="GT70" i="5" s="1"/>
  <c r="EK45" i="5"/>
  <c r="EK46" i="5" s="1"/>
  <c r="EK47" i="5" s="1"/>
  <c r="G45" i="5"/>
  <c r="G46" i="5" s="1"/>
  <c r="G47" i="5" s="1"/>
  <c r="AD45" i="5"/>
  <c r="AD46" i="5" s="1"/>
  <c r="AD47" i="5" s="1"/>
  <c r="EQ45" i="5"/>
  <c r="EQ46" i="5" s="1"/>
  <c r="EQ47" i="5" s="1"/>
  <c r="EQ51" i="5" s="1"/>
  <c r="EQ52" i="5" s="1"/>
  <c r="EQ58" i="5" s="1"/>
  <c r="G26" i="20" s="1"/>
  <c r="AZ45" i="5"/>
  <c r="AZ46" i="5" s="1"/>
  <c r="AZ47" i="5" s="1"/>
  <c r="ER45" i="5"/>
  <c r="ER46" i="5" s="1"/>
  <c r="ER47" i="5" s="1"/>
  <c r="GC45" i="5"/>
  <c r="GC46" i="5" s="1"/>
  <c r="GC47" i="5" s="1"/>
  <c r="GC51" i="5" s="1"/>
  <c r="GC52" i="5" s="1"/>
  <c r="GC58" i="5" s="1"/>
  <c r="GC59" i="5" s="1"/>
  <c r="EV45" i="5"/>
  <c r="EV46" i="5" s="1"/>
  <c r="EV47" i="5" s="1"/>
  <c r="AJ45" i="5"/>
  <c r="AJ46" i="5" s="1"/>
  <c r="AJ47" i="5" s="1"/>
  <c r="DA45" i="5"/>
  <c r="DA46" i="5" s="1"/>
  <c r="DA47" i="5" s="1"/>
  <c r="DB45" i="5"/>
  <c r="DB46" i="5" s="1"/>
  <c r="DB47" i="5" s="1"/>
  <c r="FN45" i="5"/>
  <c r="FN46" i="5" s="1"/>
  <c r="FN47" i="5" s="1"/>
  <c r="AG45" i="5"/>
  <c r="AG46" i="5" s="1"/>
  <c r="AG47" i="5" s="1"/>
  <c r="FC45" i="5"/>
  <c r="FC46" i="5" s="1"/>
  <c r="FC47" i="5" s="1"/>
  <c r="DY45" i="5"/>
  <c r="DY46" i="5" s="1"/>
  <c r="DY47" i="5" s="1"/>
  <c r="DG45" i="5"/>
  <c r="DG46" i="5" s="1"/>
  <c r="DG47" i="5" s="1"/>
  <c r="CR45" i="5"/>
  <c r="CR46" i="5" s="1"/>
  <c r="CR47" i="5" s="1"/>
  <c r="CJ45" i="5"/>
  <c r="CJ46" i="5" s="1"/>
  <c r="CJ47" i="5" s="1"/>
  <c r="BF45" i="5"/>
  <c r="BF46" i="5" s="1"/>
  <c r="BF47" i="5" s="1"/>
  <c r="FA45" i="5"/>
  <c r="FA46" i="5" s="1"/>
  <c r="FA47" i="5" s="1"/>
  <c r="DQ45" i="5"/>
  <c r="DQ46" i="5" s="1"/>
  <c r="DQ47" i="5" s="1"/>
  <c r="AQ45" i="5"/>
  <c r="AQ46" i="5" s="1"/>
  <c r="AQ47" i="5" s="1"/>
  <c r="GA45" i="5"/>
  <c r="GA46" i="5" s="1"/>
  <c r="GA47" i="5" s="1"/>
  <c r="FK45" i="5"/>
  <c r="FK46" i="5" s="1"/>
  <c r="FK47" i="5" s="1"/>
  <c r="FR45" i="5"/>
  <c r="FR46" i="5" s="1"/>
  <c r="FR47" i="5" s="1"/>
  <c r="EZ45" i="5"/>
  <c r="EZ46" i="5" s="1"/>
  <c r="EZ47" i="5" s="1"/>
  <c r="I45" i="5"/>
  <c r="I46" i="5" s="1"/>
  <c r="I47" i="5" s="1"/>
  <c r="FE45" i="5"/>
  <c r="FE46" i="5" s="1"/>
  <c r="FE47" i="5" s="1"/>
  <c r="EY45" i="5"/>
  <c r="EY46" i="5" s="1"/>
  <c r="EY47" i="5" s="1"/>
  <c r="CB45" i="5"/>
  <c r="CB46" i="5" s="1"/>
  <c r="CB47" i="5" s="1"/>
  <c r="BV45" i="5"/>
  <c r="BV46" i="5" s="1"/>
  <c r="BV47" i="5" s="1"/>
  <c r="AN45" i="5"/>
  <c r="AN46" i="5" s="1"/>
  <c r="AN47" i="5" s="1"/>
  <c r="CZ45" i="5"/>
  <c r="CZ46" i="5" s="1"/>
  <c r="CZ47" i="5" s="1"/>
  <c r="H45" i="5"/>
  <c r="H46" i="5" s="1"/>
  <c r="H47" i="5" s="1"/>
  <c r="Z45" i="5"/>
  <c r="Z46" i="5" s="1"/>
  <c r="Z47" i="5" s="1"/>
  <c r="CI45" i="5"/>
  <c r="CI46" i="5" s="1"/>
  <c r="CI47" i="5" s="1"/>
  <c r="AA45" i="5"/>
  <c r="AA46" i="5" s="1"/>
  <c r="AA47" i="5" s="1"/>
  <c r="GG45" i="5"/>
  <c r="GG46" i="5" s="1"/>
  <c r="GG47" i="5" s="1"/>
  <c r="DS45" i="5"/>
  <c r="DS46" i="5" s="1"/>
  <c r="DS47" i="5" s="1"/>
  <c r="EI45" i="5"/>
  <c r="EI46" i="5" s="1"/>
  <c r="EI47" i="5" s="1"/>
  <c r="CE45" i="5"/>
  <c r="CE46" i="5" s="1"/>
  <c r="CE47" i="5" s="1"/>
  <c r="AC45" i="5"/>
  <c r="AC46" i="5" s="1"/>
  <c r="AC47" i="5" s="1"/>
  <c r="FV45" i="5"/>
  <c r="FV46" i="5" s="1"/>
  <c r="FV47" i="5" s="1"/>
  <c r="BC45" i="5"/>
  <c r="BC46" i="5" s="1"/>
  <c r="BC47" i="5" s="1"/>
  <c r="DN45" i="5"/>
  <c r="DN46" i="5" s="1"/>
  <c r="DN47" i="5" s="1"/>
  <c r="V45" i="5"/>
  <c r="V46" i="5" s="1"/>
  <c r="V47" i="5" s="1"/>
  <c r="BI45" i="5"/>
  <c r="BI46" i="5" s="1"/>
  <c r="BI47" i="5" s="1"/>
  <c r="ET45" i="5"/>
  <c r="ET46" i="5" s="1"/>
  <c r="ET47" i="5" s="1"/>
  <c r="FJ45" i="5"/>
  <c r="FJ46" i="5" s="1"/>
  <c r="FJ47" i="5" s="1"/>
  <c r="DH45" i="5"/>
  <c r="DH46" i="5" s="1"/>
  <c r="DH47" i="5" s="1"/>
  <c r="FD45" i="5"/>
  <c r="FD46" i="5" s="1"/>
  <c r="FD47" i="5" s="1"/>
  <c r="GK45" i="5"/>
  <c r="GK46" i="5" s="1"/>
  <c r="GK47" i="5" s="1"/>
  <c r="R45" i="5"/>
  <c r="R46" i="5" s="1"/>
  <c r="R47" i="5" s="1"/>
  <c r="BU45" i="5"/>
  <c r="BU46" i="5" s="1"/>
  <c r="BU47" i="5" s="1"/>
  <c r="W45" i="5"/>
  <c r="W46" i="5" s="1"/>
  <c r="W47" i="5" s="1"/>
  <c r="DJ45" i="5"/>
  <c r="DJ46" i="5" s="1"/>
  <c r="DJ47" i="5" s="1"/>
  <c r="EM45" i="5"/>
  <c r="EM46" i="5" s="1"/>
  <c r="EM47" i="5" s="1"/>
  <c r="FI45" i="5"/>
  <c r="FI46" i="5" s="1"/>
  <c r="FI47" i="5" s="1"/>
  <c r="BN45" i="5"/>
  <c r="BN46" i="5" s="1"/>
  <c r="BN47" i="5" s="1"/>
  <c r="DW45" i="5"/>
  <c r="DW46" i="5" s="1"/>
  <c r="DW47" i="5" s="1"/>
  <c r="BQ45" i="5"/>
  <c r="BQ46" i="5" s="1"/>
  <c r="BQ47" i="5" s="1"/>
  <c r="CW45" i="5"/>
  <c r="CW46" i="5" s="1"/>
  <c r="CW47" i="5" s="1"/>
  <c r="FY45" i="5"/>
  <c r="FY46" i="5" s="1"/>
  <c r="FY47" i="5" s="1"/>
  <c r="DP45" i="5"/>
  <c r="DP46" i="5" s="1"/>
  <c r="DP47" i="5" s="1"/>
  <c r="FO45" i="5"/>
  <c r="FO46" i="5" s="1"/>
  <c r="FO47" i="5" s="1"/>
  <c r="GD45" i="5"/>
  <c r="GD46" i="5" s="1"/>
  <c r="GD47" i="5" s="1"/>
  <c r="FU45" i="5"/>
  <c r="FU46" i="5" s="1"/>
  <c r="FU47" i="5" s="1"/>
  <c r="FH45" i="5"/>
  <c r="FH46" i="5" s="1"/>
  <c r="FH47" i="5" s="1"/>
  <c r="DE45" i="5"/>
  <c r="DE46" i="5" s="1"/>
  <c r="DE47" i="5" s="1"/>
  <c r="DO45" i="5"/>
  <c r="DO46" i="5" s="1"/>
  <c r="DO47" i="5" s="1"/>
  <c r="DF45" i="5"/>
  <c r="DF46" i="5" s="1"/>
  <c r="DF47" i="5" s="1"/>
  <c r="ED45" i="5"/>
  <c r="ED46" i="5" s="1"/>
  <c r="ED47" i="5" s="1"/>
  <c r="FP45" i="5"/>
  <c r="FP46" i="5" s="1"/>
  <c r="FP47" i="5" s="1"/>
  <c r="EH45" i="5"/>
  <c r="EH46" i="5" s="1"/>
  <c r="EH47" i="5" s="1"/>
  <c r="BL45" i="5"/>
  <c r="BL46" i="5" s="1"/>
  <c r="BL47" i="5" s="1"/>
  <c r="AR45" i="5"/>
  <c r="AR46" i="5" s="1"/>
  <c r="AR47" i="5" s="1"/>
  <c r="G69" i="5"/>
  <c r="H69" i="5"/>
  <c r="FP51" i="5" l="1"/>
  <c r="FP52" i="5" s="1"/>
  <c r="FP58" i="5" s="1"/>
  <c r="G51" i="20" s="1"/>
  <c r="GN47" i="5"/>
  <c r="GN51" i="5" s="1"/>
  <c r="GN52" i="5" s="1"/>
  <c r="GN58" i="5" s="1"/>
  <c r="GN59" i="5" s="1"/>
  <c r="CE51" i="5"/>
  <c r="CE52" i="5" s="1"/>
  <c r="CE58" i="5" s="1"/>
  <c r="CE59" i="5" s="1"/>
  <c r="CE70" i="5" s="1"/>
  <c r="CZ51" i="5"/>
  <c r="CZ52" i="5" s="1"/>
  <c r="CZ58" i="5" s="1"/>
  <c r="CZ59" i="5" s="1"/>
  <c r="CZ70" i="5" s="1"/>
  <c r="AY51" i="5"/>
  <c r="AY52" i="5" s="1"/>
  <c r="AY58" i="5" s="1"/>
  <c r="AY59" i="5" s="1"/>
  <c r="AY70" i="5" s="1"/>
  <c r="FR51" i="5"/>
  <c r="FR52" i="5" s="1"/>
  <c r="FR58" i="5" s="1"/>
  <c r="G53" i="20" s="1"/>
  <c r="ES51" i="5"/>
  <c r="ES52" i="5" s="1"/>
  <c r="ES58" i="5" s="1"/>
  <c r="ES59" i="5" s="1"/>
  <c r="EJ51" i="5"/>
  <c r="EJ52" i="5" s="1"/>
  <c r="EJ58" i="5" s="1"/>
  <c r="G19" i="20" s="1"/>
  <c r="AN51" i="5"/>
  <c r="AN52" i="5" s="1"/>
  <c r="AN58" i="5" s="1"/>
  <c r="AN59" i="5" s="1"/>
  <c r="AN70" i="5" s="1"/>
  <c r="FB51" i="5"/>
  <c r="FB52" i="5" s="1"/>
  <c r="FB58" i="5" s="1"/>
  <c r="G37" i="20" s="1"/>
  <c r="EM51" i="5"/>
  <c r="EM52" i="5" s="1"/>
  <c r="EM58" i="5" s="1"/>
  <c r="EM59" i="5" s="1"/>
  <c r="AD51" i="5"/>
  <c r="AD52" i="5" s="1"/>
  <c r="AD58" i="5" s="1"/>
  <c r="AD59" i="5" s="1"/>
  <c r="AD70" i="5" s="1"/>
  <c r="BQ51" i="5"/>
  <c r="BQ52" i="5" s="1"/>
  <c r="BQ58" i="5" s="1"/>
  <c r="BQ59" i="5" s="1"/>
  <c r="BQ70" i="5" s="1"/>
  <c r="R51" i="5"/>
  <c r="R52" i="5" s="1"/>
  <c r="R58" i="5" s="1"/>
  <c r="R59" i="5" s="1"/>
  <c r="R70" i="5" s="1"/>
  <c r="FJ51" i="5"/>
  <c r="FJ52" i="5" s="1"/>
  <c r="FJ58" i="5" s="1"/>
  <c r="FJ59" i="5" s="1"/>
  <c r="DI51" i="5"/>
  <c r="DI52" i="5" s="1"/>
  <c r="DI58" i="5" s="1"/>
  <c r="DI59" i="5" s="1"/>
  <c r="DI70" i="5" s="1"/>
  <c r="AR51" i="5"/>
  <c r="AR52" i="5" s="1"/>
  <c r="AR58" i="5" s="1"/>
  <c r="AR59" i="5" s="1"/>
  <c r="AR70" i="5" s="1"/>
  <c r="FH51" i="5"/>
  <c r="FH52" i="5" s="1"/>
  <c r="FH58" i="5" s="1"/>
  <c r="FH59" i="5" s="1"/>
  <c r="DW51" i="5"/>
  <c r="DW52" i="5" s="1"/>
  <c r="DW58" i="5" s="1"/>
  <c r="DW59" i="5" s="1"/>
  <c r="AJ51" i="5"/>
  <c r="AJ52" i="5" s="1"/>
  <c r="AJ58" i="5" s="1"/>
  <c r="AJ59" i="5" s="1"/>
  <c r="AJ70" i="5" s="1"/>
  <c r="EL51" i="5"/>
  <c r="EL52" i="5" s="1"/>
  <c r="EL58" i="5" s="1"/>
  <c r="EL59" i="5" s="1"/>
  <c r="AE51" i="5"/>
  <c r="AE52" i="5" s="1"/>
  <c r="AE58" i="5" s="1"/>
  <c r="AE59" i="5" s="1"/>
  <c r="AE70" i="5" s="1"/>
  <c r="DL51" i="5"/>
  <c r="DL52" i="5" s="1"/>
  <c r="DL58" i="5" s="1"/>
  <c r="DL59" i="5" s="1"/>
  <c r="DL70" i="5" s="1"/>
  <c r="O51" i="5"/>
  <c r="O52" i="5" s="1"/>
  <c r="O58" i="5" s="1"/>
  <c r="O59" i="5" s="1"/>
  <c r="O70" i="5" s="1"/>
  <c r="BJ51" i="5"/>
  <c r="BJ52" i="5" s="1"/>
  <c r="BJ58" i="5" s="1"/>
  <c r="BJ59" i="5" s="1"/>
  <c r="BJ70" i="5" s="1"/>
  <c r="GO51" i="5"/>
  <c r="GO52" i="5" s="1"/>
  <c r="GO58" i="5" s="1"/>
  <c r="GO59" i="5" s="1"/>
  <c r="GR67" i="5" s="1"/>
  <c r="GR69" i="5" s="1"/>
  <c r="FC51" i="5"/>
  <c r="FC52" i="5" s="1"/>
  <c r="FC58" i="5" s="1"/>
  <c r="FC59" i="5" s="1"/>
  <c r="AV51" i="5"/>
  <c r="AV52" i="5" s="1"/>
  <c r="AV58" i="5" s="1"/>
  <c r="AV59" i="5" s="1"/>
  <c r="AV70" i="5" s="1"/>
  <c r="I51" i="5"/>
  <c r="I52" i="5" s="1"/>
  <c r="I58" i="5" s="1"/>
  <c r="I59" i="5" s="1"/>
  <c r="L67" i="5" s="1"/>
  <c r="L69" i="5" s="1"/>
  <c r="EO51" i="5"/>
  <c r="EO52" i="5" s="1"/>
  <c r="EO58" i="5" s="1"/>
  <c r="EO59" i="5" s="1"/>
  <c r="AM51" i="5"/>
  <c r="AM52" i="5" s="1"/>
  <c r="AM58" i="5" s="1"/>
  <c r="AM59" i="5" s="1"/>
  <c r="AM70" i="5" s="1"/>
  <c r="AI51" i="5"/>
  <c r="AI52" i="5" s="1"/>
  <c r="AI58" i="5" s="1"/>
  <c r="AI59" i="5" s="1"/>
  <c r="AI70" i="5" s="1"/>
  <c r="P51" i="5"/>
  <c r="P52" i="5" s="1"/>
  <c r="P58" i="5" s="1"/>
  <c r="P59" i="5" s="1"/>
  <c r="P70" i="5" s="1"/>
  <c r="EE51" i="5"/>
  <c r="EE52" i="5" s="1"/>
  <c r="EE58" i="5" s="1"/>
  <c r="G14" i="20" s="1"/>
  <c r="DY51" i="5"/>
  <c r="DY52" i="5" s="1"/>
  <c r="DY58" i="5" s="1"/>
  <c r="G8" i="20" s="1"/>
  <c r="BK51" i="5"/>
  <c r="BK52" i="5" s="1"/>
  <c r="BK58" i="5" s="1"/>
  <c r="BK59" i="5" s="1"/>
  <c r="BK70" i="5" s="1"/>
  <c r="BO51" i="5"/>
  <c r="BO52" i="5" s="1"/>
  <c r="BO58" i="5" s="1"/>
  <c r="BO59" i="5" s="1"/>
  <c r="BO70" i="5" s="1"/>
  <c r="GM51" i="5"/>
  <c r="GM52" i="5" s="1"/>
  <c r="GM58" i="5" s="1"/>
  <c r="GM59" i="5" s="1"/>
  <c r="FO51" i="5"/>
  <c r="FO52" i="5" s="1"/>
  <c r="FO58" i="5" s="1"/>
  <c r="FO59" i="5" s="1"/>
  <c r="Q51" i="5"/>
  <c r="Q52" i="5" s="1"/>
  <c r="Q58" i="5" s="1"/>
  <c r="Q59" i="5" s="1"/>
  <c r="Q70" i="5" s="1"/>
  <c r="BE51" i="5"/>
  <c r="BE52" i="5" s="1"/>
  <c r="BE58" i="5" s="1"/>
  <c r="BE59" i="5" s="1"/>
  <c r="BE70" i="5" s="1"/>
  <c r="GA51" i="5"/>
  <c r="GA52" i="5" s="1"/>
  <c r="GA58" i="5" s="1"/>
  <c r="G62" i="20" s="1"/>
  <c r="J51" i="5"/>
  <c r="J52" i="5" s="1"/>
  <c r="J58" i="5" s="1"/>
  <c r="J59" i="5" s="1"/>
  <c r="M67" i="5" s="1"/>
  <c r="M69" i="5" s="1"/>
  <c r="U51" i="5"/>
  <c r="U52" i="5" s="1"/>
  <c r="U58" i="5" s="1"/>
  <c r="U59" i="5" s="1"/>
  <c r="U70" i="5" s="1"/>
  <c r="GK51" i="5"/>
  <c r="GK52" i="5" s="1"/>
  <c r="GK58" i="5" s="1"/>
  <c r="G72" i="20" s="1"/>
  <c r="CB51" i="5"/>
  <c r="CB52" i="5" s="1"/>
  <c r="CB58" i="5" s="1"/>
  <c r="CB59" i="5" s="1"/>
  <c r="CB70" i="5" s="1"/>
  <c r="CL51" i="5"/>
  <c r="CL52" i="5" s="1"/>
  <c r="CL58" i="5" s="1"/>
  <c r="CL59" i="5" s="1"/>
  <c r="CL70" i="5" s="1"/>
  <c r="BB51" i="5"/>
  <c r="BB52" i="5" s="1"/>
  <c r="BB58" i="5" s="1"/>
  <c r="BB59" i="5" s="1"/>
  <c r="BB70" i="5" s="1"/>
  <c r="FK51" i="5"/>
  <c r="FK52" i="5" s="1"/>
  <c r="FK58" i="5" s="1"/>
  <c r="G46" i="20" s="1"/>
  <c r="BV51" i="5"/>
  <c r="BV52" i="5" s="1"/>
  <c r="BV58" i="5" s="1"/>
  <c r="BV59" i="5" s="1"/>
  <c r="BV70" i="5" s="1"/>
  <c r="V51" i="5"/>
  <c r="V52" i="5" s="1"/>
  <c r="V58" i="5" s="1"/>
  <c r="V59" i="5" s="1"/>
  <c r="V70" i="5" s="1"/>
  <c r="FX51" i="5"/>
  <c r="FX52" i="5" s="1"/>
  <c r="FX58" i="5" s="1"/>
  <c r="FX59" i="5" s="1"/>
  <c r="GQ51" i="5"/>
  <c r="GQ52" i="5" s="1"/>
  <c r="GQ58" i="5" s="1"/>
  <c r="GQ59" i="5" s="1"/>
  <c r="GT67" i="5" s="1"/>
  <c r="GT69" i="5" s="1"/>
  <c r="CU51" i="5"/>
  <c r="CU52" i="5" s="1"/>
  <c r="CU58" i="5" s="1"/>
  <c r="CU59" i="5" s="1"/>
  <c r="CU70" i="5" s="1"/>
  <c r="DC51" i="5"/>
  <c r="DC52" i="5" s="1"/>
  <c r="DC58" i="5" s="1"/>
  <c r="DC59" i="5" s="1"/>
  <c r="DC70" i="5" s="1"/>
  <c r="BT51" i="5"/>
  <c r="BT52" i="5" s="1"/>
  <c r="BT58" i="5" s="1"/>
  <c r="BT59" i="5" s="1"/>
  <c r="BT70" i="5" s="1"/>
  <c r="AF51" i="5"/>
  <c r="AF52" i="5" s="1"/>
  <c r="AF58" i="5" s="1"/>
  <c r="AF59" i="5" s="1"/>
  <c r="AF70" i="5" s="1"/>
  <c r="FQ51" i="5"/>
  <c r="FQ52" i="5" s="1"/>
  <c r="FQ58" i="5" s="1"/>
  <c r="G52" i="20" s="1"/>
  <c r="AH51" i="5"/>
  <c r="AH52" i="5" s="1"/>
  <c r="AH58" i="5" s="1"/>
  <c r="AH59" i="5" s="1"/>
  <c r="AH70" i="5" s="1"/>
  <c r="CQ51" i="5"/>
  <c r="CQ52" i="5" s="1"/>
  <c r="CQ58" i="5" s="1"/>
  <c r="CQ59" i="5" s="1"/>
  <c r="CQ70" i="5" s="1"/>
  <c r="I67" i="5"/>
  <c r="I69" i="5" s="1"/>
  <c r="DP51" i="5"/>
  <c r="DP52" i="5" s="1"/>
  <c r="DP58" i="5" s="1"/>
  <c r="DP59" i="5" s="1"/>
  <c r="DP70" i="5" s="1"/>
  <c r="DJ51" i="5"/>
  <c r="DJ52" i="5" s="1"/>
  <c r="DJ58" i="5" s="1"/>
  <c r="DJ59" i="5" s="1"/>
  <c r="DJ70" i="5" s="1"/>
  <c r="ET51" i="5"/>
  <c r="ET52" i="5" s="1"/>
  <c r="ET58" i="5" s="1"/>
  <c r="ET59" i="5" s="1"/>
  <c r="EZ51" i="5"/>
  <c r="EZ52" i="5" s="1"/>
  <c r="EZ58" i="5" s="1"/>
  <c r="G35" i="20" s="1"/>
  <c r="CK51" i="5"/>
  <c r="CK52" i="5" s="1"/>
  <c r="CK58" i="5" s="1"/>
  <c r="CK59" i="5" s="1"/>
  <c r="CK70" i="5" s="1"/>
  <c r="H51" i="5"/>
  <c r="H52" i="5" s="1"/>
  <c r="H58" i="5" s="1"/>
  <c r="H59" i="5" s="1"/>
  <c r="K67" i="5" s="1"/>
  <c r="K69" i="5" s="1"/>
  <c r="CV51" i="5"/>
  <c r="CV52" i="5" s="1"/>
  <c r="CV58" i="5" s="1"/>
  <c r="CV59" i="5" s="1"/>
  <c r="CV70" i="5" s="1"/>
  <c r="GR51" i="5"/>
  <c r="GR52" i="5" s="1"/>
  <c r="GR58" i="5" s="1"/>
  <c r="GR59" i="5" s="1"/>
  <c r="GU67" i="5" s="1"/>
  <c r="GU69" i="5" s="1"/>
  <c r="EX51" i="5"/>
  <c r="EX52" i="5" s="1"/>
  <c r="EX58" i="5" s="1"/>
  <c r="EX59" i="5" s="1"/>
  <c r="DU51" i="5"/>
  <c r="DU52" i="5" s="1"/>
  <c r="DU58" i="5" s="1"/>
  <c r="G4" i="20" s="1"/>
  <c r="Z51" i="5"/>
  <c r="Z52" i="5" s="1"/>
  <c r="Z58" i="5" s="1"/>
  <c r="Z59" i="5" s="1"/>
  <c r="Z70" i="5" s="1"/>
  <c r="GI51" i="5"/>
  <c r="GI52" i="5" s="1"/>
  <c r="GI58" i="5" s="1"/>
  <c r="G70" i="20" s="1"/>
  <c r="CD51" i="5"/>
  <c r="CD52" i="5" s="1"/>
  <c r="CD58" i="5" s="1"/>
  <c r="CD59" i="5" s="1"/>
  <c r="CD70" i="5" s="1"/>
  <c r="AK51" i="5"/>
  <c r="AK52" i="5" s="1"/>
  <c r="AK58" i="5" s="1"/>
  <c r="AK59" i="5" s="1"/>
  <c r="AK70" i="5" s="1"/>
  <c r="CX51" i="5"/>
  <c r="CX52" i="5" s="1"/>
  <c r="CX58" i="5" s="1"/>
  <c r="CX59" i="5" s="1"/>
  <c r="CX70" i="5" s="1"/>
  <c r="CP51" i="5"/>
  <c r="CP52" i="5" s="1"/>
  <c r="CP58" i="5" s="1"/>
  <c r="CP59" i="5" s="1"/>
  <c r="CP70" i="5" s="1"/>
  <c r="EK51" i="5"/>
  <c r="EK52" i="5" s="1"/>
  <c r="EK58" i="5" s="1"/>
  <c r="G20" i="20" s="1"/>
  <c r="EH51" i="5"/>
  <c r="EH52" i="5" s="1"/>
  <c r="EH58" i="5" s="1"/>
  <c r="EH59" i="5" s="1"/>
  <c r="BR51" i="5"/>
  <c r="BR52" i="5" s="1"/>
  <c r="BR58" i="5" s="1"/>
  <c r="BR59" i="5" s="1"/>
  <c r="BR70" i="5" s="1"/>
  <c r="BW51" i="5"/>
  <c r="BW52" i="5" s="1"/>
  <c r="BW58" i="5" s="1"/>
  <c r="BW59" i="5" s="1"/>
  <c r="BW70" i="5" s="1"/>
  <c r="GG51" i="5"/>
  <c r="GG52" i="5" s="1"/>
  <c r="GG58" i="5" s="1"/>
  <c r="GG59" i="5" s="1"/>
  <c r="DM51" i="5"/>
  <c r="DM52" i="5" s="1"/>
  <c r="DM58" i="5" s="1"/>
  <c r="DM59" i="5" s="1"/>
  <c r="CY51" i="5"/>
  <c r="CY52" i="5" s="1"/>
  <c r="CY58" i="5" s="1"/>
  <c r="CY59" i="5" s="1"/>
  <c r="CY70" i="5" s="1"/>
  <c r="S51" i="5"/>
  <c r="S52" i="5" s="1"/>
  <c r="S58" i="5" s="1"/>
  <c r="S59" i="5" s="1"/>
  <c r="S70" i="5" s="1"/>
  <c r="GP51" i="5"/>
  <c r="GP52" i="5" s="1"/>
  <c r="GP58" i="5" s="1"/>
  <c r="GP59" i="5" s="1"/>
  <c r="GP70" i="5" s="1"/>
  <c r="FZ51" i="5"/>
  <c r="FZ52" i="5" s="1"/>
  <c r="FZ58" i="5" s="1"/>
  <c r="FZ59" i="5" s="1"/>
  <c r="W51" i="5"/>
  <c r="W52" i="5" s="1"/>
  <c r="W58" i="5" s="1"/>
  <c r="W59" i="5" s="1"/>
  <c r="W70" i="5" s="1"/>
  <c r="CR51" i="5"/>
  <c r="CR52" i="5" s="1"/>
  <c r="CR58" i="5" s="1"/>
  <c r="CR59" i="5" s="1"/>
  <c r="CR70" i="5" s="1"/>
  <c r="CO51" i="5"/>
  <c r="CO52" i="5" s="1"/>
  <c r="CO58" i="5" s="1"/>
  <c r="CO59" i="5" s="1"/>
  <c r="CO70" i="5" s="1"/>
  <c r="EG51" i="5"/>
  <c r="EG52" i="5" s="1"/>
  <c r="EG58" i="5" s="1"/>
  <c r="G16" i="20" s="1"/>
  <c r="FF51" i="5"/>
  <c r="FF52" i="5" s="1"/>
  <c r="FF58" i="5" s="1"/>
  <c r="FF59" i="5" s="1"/>
  <c r="AS51" i="5"/>
  <c r="AS52" i="5" s="1"/>
  <c r="AS58" i="5" s="1"/>
  <c r="AS59" i="5" s="1"/>
  <c r="AS70" i="5" s="1"/>
  <c r="BG51" i="5"/>
  <c r="BG52" i="5" s="1"/>
  <c r="BG58" i="5" s="1"/>
  <c r="BG59" i="5" s="1"/>
  <c r="BG70" i="5" s="1"/>
  <c r="EA51" i="5"/>
  <c r="EA52" i="5" s="1"/>
  <c r="EA58" i="5" s="1"/>
  <c r="G10" i="20" s="1"/>
  <c r="FI51" i="5"/>
  <c r="FI52" i="5" s="1"/>
  <c r="FI58" i="5" s="1"/>
  <c r="G44" i="20" s="1"/>
  <c r="DO51" i="5"/>
  <c r="DO52" i="5" s="1"/>
  <c r="DO58" i="5" s="1"/>
  <c r="DO59" i="5" s="1"/>
  <c r="DO70" i="5" s="1"/>
  <c r="CM51" i="5"/>
  <c r="CM52" i="5" s="1"/>
  <c r="CM58" i="5" s="1"/>
  <c r="CM59" i="5" s="1"/>
  <c r="CM70" i="5" s="1"/>
  <c r="FT51" i="5"/>
  <c r="FT52" i="5" s="1"/>
  <c r="FT58" i="5" s="1"/>
  <c r="FT59" i="5" s="1"/>
  <c r="CT51" i="5"/>
  <c r="CT52" i="5" s="1"/>
  <c r="CT58" i="5" s="1"/>
  <c r="CT59" i="5" s="1"/>
  <c r="CT70" i="5" s="1"/>
  <c r="DE51" i="5"/>
  <c r="DE52" i="5" s="1"/>
  <c r="DE58" i="5" s="1"/>
  <c r="DE59" i="5" s="1"/>
  <c r="DE70" i="5" s="1"/>
  <c r="CH51" i="5"/>
  <c r="CH52" i="5" s="1"/>
  <c r="CH58" i="5" s="1"/>
  <c r="CH59" i="5" s="1"/>
  <c r="CH70" i="5" s="1"/>
  <c r="BZ51" i="5"/>
  <c r="BZ52" i="5" s="1"/>
  <c r="BZ58" i="5" s="1"/>
  <c r="BZ59" i="5" s="1"/>
  <c r="BZ70" i="5" s="1"/>
  <c r="GL51" i="5"/>
  <c r="GL52" i="5" s="1"/>
  <c r="GL58" i="5" s="1"/>
  <c r="GL59" i="5" s="1"/>
  <c r="AZ51" i="5"/>
  <c r="AZ52" i="5" s="1"/>
  <c r="AZ58" i="5" s="1"/>
  <c r="AZ59" i="5" s="1"/>
  <c r="AZ70" i="5" s="1"/>
  <c r="BY51" i="5"/>
  <c r="BY52" i="5" s="1"/>
  <c r="BY58" i="5" s="1"/>
  <c r="BY59" i="5" s="1"/>
  <c r="BY70" i="5" s="1"/>
  <c r="FN51" i="5"/>
  <c r="FN52" i="5" s="1"/>
  <c r="FN58" i="5" s="1"/>
  <c r="FN59" i="5" s="1"/>
  <c r="GB51" i="5"/>
  <c r="GB52" i="5" s="1"/>
  <c r="GB58" i="5" s="1"/>
  <c r="GB59" i="5" s="1"/>
  <c r="X51" i="5"/>
  <c r="X52" i="5" s="1"/>
  <c r="X58" i="5" s="1"/>
  <c r="X59" i="5" s="1"/>
  <c r="X70" i="5" s="1"/>
  <c r="AO51" i="5"/>
  <c r="AO52" i="5" s="1"/>
  <c r="AO58" i="5" s="1"/>
  <c r="AO59" i="5" s="1"/>
  <c r="AO70" i="5" s="1"/>
  <c r="DX51" i="5"/>
  <c r="DX52" i="5" s="1"/>
  <c r="DX58" i="5" s="1"/>
  <c r="DX59" i="5" s="1"/>
  <c r="AA51" i="5"/>
  <c r="AA52" i="5" s="1"/>
  <c r="AA58" i="5" s="1"/>
  <c r="AA59" i="5" s="1"/>
  <c r="AA70" i="5" s="1"/>
  <c r="FD51" i="5"/>
  <c r="FD52" i="5" s="1"/>
  <c r="FD58" i="5" s="1"/>
  <c r="FD59" i="5" s="1"/>
  <c r="FG51" i="5"/>
  <c r="FG52" i="5" s="1"/>
  <c r="FG58" i="5" s="1"/>
  <c r="G42" i="20" s="1"/>
  <c r="DT51" i="5"/>
  <c r="DT52" i="5" s="1"/>
  <c r="DT58" i="5" s="1"/>
  <c r="DT59" i="5" s="1"/>
  <c r="EI51" i="5"/>
  <c r="EI52" i="5" s="1"/>
  <c r="EI58" i="5" s="1"/>
  <c r="G18" i="20" s="1"/>
  <c r="EP51" i="5"/>
  <c r="EP52" i="5" s="1"/>
  <c r="EP58" i="5" s="1"/>
  <c r="EP59" i="5" s="1"/>
  <c r="BA51" i="5"/>
  <c r="BA52" i="5" s="1"/>
  <c r="BA58" i="5" s="1"/>
  <c r="BA59" i="5" s="1"/>
  <c r="BA70" i="5" s="1"/>
  <c r="AW51" i="5"/>
  <c r="AW52" i="5" s="1"/>
  <c r="AW58" i="5" s="1"/>
  <c r="AW59" i="5" s="1"/>
  <c r="AW70" i="5" s="1"/>
  <c r="BF51" i="5"/>
  <c r="BF52" i="5" s="1"/>
  <c r="BF58" i="5" s="1"/>
  <c r="BF59" i="5" s="1"/>
  <c r="BF70" i="5" s="1"/>
  <c r="GE51" i="5"/>
  <c r="GE52" i="5" s="1"/>
  <c r="GE58" i="5" s="1"/>
  <c r="G66" i="20" s="1"/>
  <c r="FE51" i="5"/>
  <c r="FE52" i="5" s="1"/>
  <c r="FE58" i="5" s="1"/>
  <c r="G40" i="20" s="1"/>
  <c r="AT51" i="5"/>
  <c r="AT52" i="5" s="1"/>
  <c r="AT58" i="5" s="1"/>
  <c r="AT59" i="5" s="1"/>
  <c r="AT70" i="5" s="1"/>
  <c r="AB51" i="5"/>
  <c r="AB52" i="5" s="1"/>
  <c r="AB58" i="5" s="1"/>
  <c r="AB59" i="5" s="1"/>
  <c r="AB70" i="5" s="1"/>
  <c r="EC51" i="5"/>
  <c r="EC52" i="5" s="1"/>
  <c r="EC58" i="5" s="1"/>
  <c r="EC59" i="5" s="1"/>
  <c r="AQ51" i="5"/>
  <c r="AQ52" i="5" s="1"/>
  <c r="AQ58" i="5" s="1"/>
  <c r="AQ59" i="5" s="1"/>
  <c r="AQ70" i="5" s="1"/>
  <c r="CC51" i="5"/>
  <c r="CC52" i="5" s="1"/>
  <c r="CC58" i="5" s="1"/>
  <c r="CC59" i="5" s="1"/>
  <c r="CC70" i="5" s="1"/>
  <c r="ER51" i="5"/>
  <c r="ER52" i="5" s="1"/>
  <c r="ER58" i="5" s="1"/>
  <c r="G27" i="20" s="1"/>
  <c r="BU51" i="5"/>
  <c r="BU52" i="5" s="1"/>
  <c r="BU58" i="5" s="1"/>
  <c r="BU59" i="5" s="1"/>
  <c r="BU70" i="5" s="1"/>
  <c r="EB51" i="5"/>
  <c r="EB52" i="5" s="1"/>
  <c r="EB58" i="5" s="1"/>
  <c r="G11" i="20" s="1"/>
  <c r="CS51" i="5"/>
  <c r="CS52" i="5" s="1"/>
  <c r="CS58" i="5" s="1"/>
  <c r="CS59" i="5" s="1"/>
  <c r="CS70" i="5" s="1"/>
  <c r="FU51" i="5"/>
  <c r="FU52" i="5" s="1"/>
  <c r="FU58" i="5" s="1"/>
  <c r="CA51" i="5"/>
  <c r="CA52" i="5" s="1"/>
  <c r="CA58" i="5" s="1"/>
  <c r="CA59" i="5" s="1"/>
  <c r="CA70" i="5" s="1"/>
  <c r="K51" i="5"/>
  <c r="K52" i="5" s="1"/>
  <c r="K58" i="5" s="1"/>
  <c r="K59" i="5" s="1"/>
  <c r="N67" i="5" s="1"/>
  <c r="N69" i="5" s="1"/>
  <c r="BD51" i="5"/>
  <c r="BD52" i="5" s="1"/>
  <c r="BD58" i="5" s="1"/>
  <c r="BD59" i="5" s="1"/>
  <c r="BD70" i="5" s="1"/>
  <c r="N51" i="5"/>
  <c r="N52" i="5" s="1"/>
  <c r="N58" i="5" s="1"/>
  <c r="N59" i="5" s="1"/>
  <c r="Q67" i="5" s="1"/>
  <c r="Q69" i="5" s="1"/>
  <c r="BX51" i="5"/>
  <c r="BX52" i="5" s="1"/>
  <c r="BX58" i="5" s="1"/>
  <c r="BX59" i="5" s="1"/>
  <c r="BX70" i="5" s="1"/>
  <c r="FY51" i="5"/>
  <c r="FY52" i="5" s="1"/>
  <c r="FY58" i="5" s="1"/>
  <c r="G60" i="20" s="1"/>
  <c r="G51" i="5"/>
  <c r="G52" i="5" s="1"/>
  <c r="G58" i="5" s="1"/>
  <c r="G59" i="5" s="1"/>
  <c r="G70" i="5" s="1"/>
  <c r="CW51" i="5"/>
  <c r="CW52" i="5" s="1"/>
  <c r="CW58" i="5" s="1"/>
  <c r="CW59" i="5" s="1"/>
  <c r="CW70" i="5" s="1"/>
  <c r="DS51" i="5"/>
  <c r="DS52" i="5" s="1"/>
  <c r="DS58" i="5" s="1"/>
  <c r="DS59" i="5" s="1"/>
  <c r="DG51" i="5"/>
  <c r="DG52" i="5" s="1"/>
  <c r="DG58" i="5" s="1"/>
  <c r="DG59" i="5" s="1"/>
  <c r="DG70" i="5" s="1"/>
  <c r="EV51" i="5"/>
  <c r="EV52" i="5" s="1"/>
  <c r="EV58" i="5" s="1"/>
  <c r="FS51" i="5"/>
  <c r="FS52" i="5" s="1"/>
  <c r="FS58" i="5" s="1"/>
  <c r="G54" i="20" s="1"/>
  <c r="AX51" i="5"/>
  <c r="AX52" i="5" s="1"/>
  <c r="AX58" i="5" s="1"/>
  <c r="AX59" i="5" s="1"/>
  <c r="AX70" i="5" s="1"/>
  <c r="L51" i="5"/>
  <c r="L52" i="5" s="1"/>
  <c r="L58" i="5" s="1"/>
  <c r="L59" i="5" s="1"/>
  <c r="O67" i="5" s="1"/>
  <c r="O69" i="5" s="1"/>
  <c r="GS51" i="5"/>
  <c r="GS52" i="5" s="1"/>
  <c r="GS58" i="5" s="1"/>
  <c r="GS59" i="5" s="1"/>
  <c r="GS70" i="5" s="1"/>
  <c r="DF51" i="5"/>
  <c r="DF52" i="5" s="1"/>
  <c r="DF58" i="5" s="1"/>
  <c r="DF59" i="5" s="1"/>
  <c r="DF70" i="5" s="1"/>
  <c r="BI51" i="5"/>
  <c r="BI52" i="5" s="1"/>
  <c r="BI58" i="5" s="1"/>
  <c r="BI59" i="5" s="1"/>
  <c r="BI70" i="5" s="1"/>
  <c r="BP51" i="5"/>
  <c r="BP52" i="5" s="1"/>
  <c r="BP58" i="5" s="1"/>
  <c r="BP59" i="5" s="1"/>
  <c r="BP70" i="5" s="1"/>
  <c r="DZ51" i="5"/>
  <c r="DZ52" i="5" s="1"/>
  <c r="DZ58" i="5" s="1"/>
  <c r="DZ59" i="5" s="1"/>
  <c r="AP51" i="5"/>
  <c r="AP52" i="5" s="1"/>
  <c r="AP58" i="5" s="1"/>
  <c r="AP59" i="5" s="1"/>
  <c r="AP70" i="5" s="1"/>
  <c r="T51" i="5"/>
  <c r="T52" i="5" s="1"/>
  <c r="T58" i="5" s="1"/>
  <c r="T59" i="5" s="1"/>
  <c r="T70" i="5" s="1"/>
  <c r="AC51" i="5"/>
  <c r="AC52" i="5" s="1"/>
  <c r="AC58" i="5" s="1"/>
  <c r="AC59" i="5" s="1"/>
  <c r="AC70" i="5" s="1"/>
  <c r="BL51" i="5"/>
  <c r="BL52" i="5" s="1"/>
  <c r="BL58" i="5" s="1"/>
  <c r="BL59" i="5" s="1"/>
  <c r="BL70" i="5" s="1"/>
  <c r="BN51" i="5"/>
  <c r="BN52" i="5" s="1"/>
  <c r="BN58" i="5" s="1"/>
  <c r="BN59" i="5" s="1"/>
  <c r="BN70" i="5" s="1"/>
  <c r="BC51" i="5"/>
  <c r="BC52" i="5" s="1"/>
  <c r="BC58" i="5" s="1"/>
  <c r="BC59" i="5" s="1"/>
  <c r="BC70" i="5" s="1"/>
  <c r="CI51" i="5"/>
  <c r="CI52" i="5" s="1"/>
  <c r="CI58" i="5" s="1"/>
  <c r="CI59" i="5" s="1"/>
  <c r="CI70" i="5" s="1"/>
  <c r="EY51" i="5"/>
  <c r="EY52" i="5" s="1"/>
  <c r="EY58" i="5" s="1"/>
  <c r="G34" i="20" s="1"/>
  <c r="DR51" i="5"/>
  <c r="DR52" i="5" s="1"/>
  <c r="DR58" i="5" s="1"/>
  <c r="DR59" i="5" s="1"/>
  <c r="DR70" i="5" s="1"/>
  <c r="AG51" i="5"/>
  <c r="AG52" i="5" s="1"/>
  <c r="AG58" i="5" s="1"/>
  <c r="AG59" i="5" s="1"/>
  <c r="AG70" i="5" s="1"/>
  <c r="GJ51" i="5"/>
  <c r="GJ52" i="5" s="1"/>
  <c r="GJ58" i="5" s="1"/>
  <c r="G71" i="20" s="1"/>
  <c r="FL51" i="5"/>
  <c r="FL52" i="5" s="1"/>
  <c r="FL58" i="5" s="1"/>
  <c r="FW51" i="5"/>
  <c r="FW52" i="5" s="1"/>
  <c r="FW58" i="5" s="1"/>
  <c r="G58" i="20" s="1"/>
  <c r="M51" i="5"/>
  <c r="M52" i="5" s="1"/>
  <c r="M58" i="5" s="1"/>
  <c r="M59" i="5" s="1"/>
  <c r="M70" i="5" s="1"/>
  <c r="BS51" i="5"/>
  <c r="BS52" i="5" s="1"/>
  <c r="BS58" i="5" s="1"/>
  <c r="BS59" i="5" s="1"/>
  <c r="BS70" i="5" s="1"/>
  <c r="AU51" i="5"/>
  <c r="AU52" i="5" s="1"/>
  <c r="AU58" i="5" s="1"/>
  <c r="AU59" i="5" s="1"/>
  <c r="AU70" i="5" s="1"/>
  <c r="EN51" i="5"/>
  <c r="EN52" i="5" s="1"/>
  <c r="EN58" i="5" s="1"/>
  <c r="G23" i="20" s="1"/>
  <c r="DA51" i="5"/>
  <c r="DA52" i="5" s="1"/>
  <c r="DA58" i="5" s="1"/>
  <c r="DA59" i="5" s="1"/>
  <c r="DA70" i="5" s="1"/>
  <c r="CF51" i="5"/>
  <c r="CF52" i="5" s="1"/>
  <c r="CF58" i="5" s="1"/>
  <c r="CF59" i="5" s="1"/>
  <c r="CF70" i="5" s="1"/>
  <c r="GH51" i="5"/>
  <c r="GH52" i="5" s="1"/>
  <c r="GH58" i="5" s="1"/>
  <c r="GH59" i="5" s="1"/>
  <c r="DQ51" i="5"/>
  <c r="DQ52" i="5" s="1"/>
  <c r="DQ58" i="5" s="1"/>
  <c r="DQ59" i="5" s="1"/>
  <c r="DQ70" i="5" s="1"/>
  <c r="BH51" i="5"/>
  <c r="BH52" i="5" s="1"/>
  <c r="BH58" i="5" s="1"/>
  <c r="BH59" i="5" s="1"/>
  <c r="BH70" i="5" s="1"/>
  <c r="AL51" i="5"/>
  <c r="AL52" i="5" s="1"/>
  <c r="AL58" i="5" s="1"/>
  <c r="AL59" i="5" s="1"/>
  <c r="Y51" i="5"/>
  <c r="Y52" i="5" s="1"/>
  <c r="Y58" i="5" s="1"/>
  <c r="Y59" i="5" s="1"/>
  <c r="Y70" i="5" s="1"/>
  <c r="DB51" i="5"/>
  <c r="DB52" i="5" s="1"/>
  <c r="DB58" i="5" s="1"/>
  <c r="DB59" i="5" s="1"/>
  <c r="DB70" i="5" s="1"/>
  <c r="EW51" i="5"/>
  <c r="EW52" i="5" s="1"/>
  <c r="EW58" i="5" s="1"/>
  <c r="G32" i="20" s="1"/>
  <c r="EU51" i="5"/>
  <c r="EU52" i="5" s="1"/>
  <c r="EU58" i="5" s="1"/>
  <c r="G30" i="20" s="1"/>
  <c r="EF51" i="5"/>
  <c r="EF52" i="5" s="1"/>
  <c r="EF58" i="5" s="1"/>
  <c r="DD51" i="5"/>
  <c r="DD52" i="5" s="1"/>
  <c r="DD58" i="5" s="1"/>
  <c r="DD59" i="5" s="1"/>
  <c r="DD70" i="5" s="1"/>
  <c r="CG51" i="5"/>
  <c r="CG52" i="5" s="1"/>
  <c r="CG58" i="5" s="1"/>
  <c r="CG59" i="5" s="1"/>
  <c r="CG70" i="5" s="1"/>
  <c r="DK51" i="5"/>
  <c r="DK52" i="5" s="1"/>
  <c r="DK58" i="5" s="1"/>
  <c r="DK59" i="5" s="1"/>
  <c r="DK70" i="5" s="1"/>
  <c r="CJ51" i="5"/>
  <c r="CJ52" i="5" s="1"/>
  <c r="CJ58" i="5" s="1"/>
  <c r="CJ59" i="5" s="1"/>
  <c r="CJ70" i="5" s="1"/>
  <c r="GF51" i="5"/>
  <c r="GF52" i="5" s="1"/>
  <c r="GF58" i="5" s="1"/>
  <c r="GF59" i="5" s="1"/>
  <c r="DN51" i="5"/>
  <c r="DN52" i="5" s="1"/>
  <c r="DN58" i="5" s="1"/>
  <c r="DN59" i="5" s="1"/>
  <c r="DN70" i="5" s="1"/>
  <c r="GD51" i="5"/>
  <c r="GD52" i="5" s="1"/>
  <c r="GD58" i="5" s="1"/>
  <c r="GD59" i="5" s="1"/>
  <c r="DH51" i="5"/>
  <c r="DH52" i="5" s="1"/>
  <c r="DH58" i="5" s="1"/>
  <c r="DH59" i="5" s="1"/>
  <c r="DH70" i="5" s="1"/>
  <c r="FA51" i="5"/>
  <c r="FA52" i="5" s="1"/>
  <c r="FA58" i="5" s="1"/>
  <c r="FM51" i="5"/>
  <c r="FM52" i="5" s="1"/>
  <c r="FM58" i="5" s="1"/>
  <c r="ED51" i="5"/>
  <c r="ED52" i="5" s="1"/>
  <c r="ED58" i="5" s="1"/>
  <c r="ED59" i="5" s="1"/>
  <c r="BM51" i="5"/>
  <c r="BM52" i="5" s="1"/>
  <c r="BM58" i="5" s="1"/>
  <c r="BM59" i="5" s="1"/>
  <c r="BM70" i="5" s="1"/>
  <c r="FV51" i="5"/>
  <c r="FV52" i="5" s="1"/>
  <c r="FV58" i="5" s="1"/>
  <c r="FV59" i="5" s="1"/>
  <c r="DV51" i="5"/>
  <c r="DV52" i="5" s="1"/>
  <c r="DV58" i="5" s="1"/>
  <c r="G64" i="20"/>
  <c r="EQ59" i="5"/>
  <c r="GC70" i="5"/>
  <c r="D64" i="20"/>
  <c r="GN70" i="5" l="1"/>
  <c r="FP59" i="5"/>
  <c r="D9" i="20"/>
  <c r="DX70" i="5"/>
  <c r="FZ70" i="5"/>
  <c r="FO70" i="5"/>
  <c r="ES70" i="5"/>
  <c r="FD70" i="5"/>
  <c r="D57" i="20"/>
  <c r="GF70" i="5"/>
  <c r="D73" i="20"/>
  <c r="D29" i="20"/>
  <c r="EX70" i="5"/>
  <c r="D21" i="20"/>
  <c r="GB70" i="5"/>
  <c r="D41" i="20"/>
  <c r="D59" i="20"/>
  <c r="EO70" i="5"/>
  <c r="EQ70" i="5"/>
  <c r="DT70" i="5"/>
  <c r="FN70" i="5"/>
  <c r="FT70" i="5"/>
  <c r="FC70" i="5"/>
  <c r="D6" i="20"/>
  <c r="D22" i="20"/>
  <c r="EH70" i="5"/>
  <c r="D45" i="20"/>
  <c r="ED70" i="5"/>
  <c r="DS70" i="5"/>
  <c r="EC70" i="5"/>
  <c r="EP70" i="5"/>
  <c r="D65" i="20"/>
  <c r="GG70" i="5"/>
  <c r="FH70" i="5"/>
  <c r="G75" i="20"/>
  <c r="D28" i="20"/>
  <c r="FR59" i="5"/>
  <c r="G28" i="20"/>
  <c r="EJ59" i="5"/>
  <c r="EM70" i="5"/>
  <c r="D43" i="20"/>
  <c r="FB59" i="5"/>
  <c r="G22" i="20"/>
  <c r="G45" i="20"/>
  <c r="FJ70" i="5"/>
  <c r="G43" i="20"/>
  <c r="G6" i="20"/>
  <c r="DW70" i="5"/>
  <c r="EL70" i="5"/>
  <c r="I70" i="5"/>
  <c r="G21" i="20"/>
  <c r="D50" i="20"/>
  <c r="D38" i="20"/>
  <c r="G38" i="20"/>
  <c r="G50" i="20"/>
  <c r="G24" i="20"/>
  <c r="GO70" i="5"/>
  <c r="GA59" i="5"/>
  <c r="EE59" i="5"/>
  <c r="R67" i="5"/>
  <c r="R69" i="5" s="1"/>
  <c r="DY59" i="5"/>
  <c r="G74" i="20"/>
  <c r="J70" i="5"/>
  <c r="GK59" i="5"/>
  <c r="H70" i="5"/>
  <c r="FK59" i="5"/>
  <c r="FX70" i="5"/>
  <c r="FQ59" i="5"/>
  <c r="G59" i="20"/>
  <c r="GQ70" i="5"/>
  <c r="D12" i="20"/>
  <c r="D55" i="20"/>
  <c r="EI59" i="5"/>
  <c r="AN67" i="5"/>
  <c r="AN69" i="5" s="1"/>
  <c r="D33" i="20"/>
  <c r="CX67" i="5"/>
  <c r="CX69" i="5" s="1"/>
  <c r="S67" i="5"/>
  <c r="S69" i="5" s="1"/>
  <c r="AK67" i="5"/>
  <c r="AK69" i="5" s="1"/>
  <c r="GS67" i="5"/>
  <c r="GS69" i="5" s="1"/>
  <c r="D25" i="20"/>
  <c r="EK59" i="5"/>
  <c r="G2" i="20"/>
  <c r="G63" i="20"/>
  <c r="GR70" i="5"/>
  <c r="D63" i="20"/>
  <c r="D39" i="20"/>
  <c r="DZ70" i="5"/>
  <c r="DU59" i="5"/>
  <c r="D17" i="20"/>
  <c r="G39" i="20"/>
  <c r="G61" i="20"/>
  <c r="D2" i="20"/>
  <c r="G33" i="20"/>
  <c r="CB67" i="5"/>
  <c r="CB69" i="5" s="1"/>
  <c r="G68" i="20"/>
  <c r="CR67" i="5"/>
  <c r="CR69" i="5" s="1"/>
  <c r="FG59" i="5"/>
  <c r="FI59" i="5"/>
  <c r="D68" i="20"/>
  <c r="ET70" i="5"/>
  <c r="CM67" i="5"/>
  <c r="CM69" i="5" s="1"/>
  <c r="G29" i="20"/>
  <c r="X67" i="5"/>
  <c r="X69" i="5" s="1"/>
  <c r="GI59" i="5"/>
  <c r="G17" i="20"/>
  <c r="G25" i="20"/>
  <c r="DN67" i="5"/>
  <c r="DN69" i="5" s="1"/>
  <c r="DM67" i="5"/>
  <c r="DM69" i="5" s="1"/>
  <c r="CN67" i="5"/>
  <c r="CN69" i="5" s="1"/>
  <c r="GE59" i="5"/>
  <c r="EZ59" i="5"/>
  <c r="D61" i="20"/>
  <c r="J67" i="5"/>
  <c r="J69" i="5" s="1"/>
  <c r="FF70" i="5"/>
  <c r="BM67" i="5"/>
  <c r="BM69" i="5" s="1"/>
  <c r="Z67" i="5"/>
  <c r="Z69" i="5" s="1"/>
  <c r="BE67" i="5"/>
  <c r="BE69" i="5" s="1"/>
  <c r="G13" i="20"/>
  <c r="CY67" i="5"/>
  <c r="CY69" i="5" s="1"/>
  <c r="D49" i="20"/>
  <c r="G49" i="20"/>
  <c r="EG59" i="5"/>
  <c r="CQ67" i="5"/>
  <c r="CQ69" i="5" s="1"/>
  <c r="AE67" i="5"/>
  <c r="AE69" i="5" s="1"/>
  <c r="CW67" i="5"/>
  <c r="CW69" i="5" s="1"/>
  <c r="CO67" i="5"/>
  <c r="CO69" i="5" s="1"/>
  <c r="DM70" i="5"/>
  <c r="G55" i="20"/>
  <c r="Y67" i="5"/>
  <c r="Y69" i="5" s="1"/>
  <c r="EA59" i="5"/>
  <c r="G41" i="20"/>
  <c r="AF67" i="5"/>
  <c r="AF69" i="5" s="1"/>
  <c r="G3" i="20"/>
  <c r="CE67" i="5"/>
  <c r="CE69" i="5" s="1"/>
  <c r="FW59" i="5"/>
  <c r="D7" i="20"/>
  <c r="BL67" i="5"/>
  <c r="BL69" i="5" s="1"/>
  <c r="AB67" i="5"/>
  <c r="AB69" i="5" s="1"/>
  <c r="CZ67" i="5"/>
  <c r="CZ69" i="5" s="1"/>
  <c r="G7" i="20"/>
  <c r="G73" i="20"/>
  <c r="CC67" i="5"/>
  <c r="CC69" i="5" s="1"/>
  <c r="N70" i="5"/>
  <c r="K70" i="5"/>
  <c r="P67" i="5"/>
  <c r="P69" i="5" s="1"/>
  <c r="GD70" i="5"/>
  <c r="D67" i="20"/>
  <c r="GV67" i="5"/>
  <c r="GV69" i="5" s="1"/>
  <c r="CP67" i="5"/>
  <c r="CP69" i="5" s="1"/>
  <c r="AC67" i="5"/>
  <c r="AC69" i="5" s="1"/>
  <c r="CD67" i="5"/>
  <c r="CD69" i="5" s="1"/>
  <c r="GL70" i="5"/>
  <c r="G12" i="20"/>
  <c r="ER59" i="5"/>
  <c r="D13" i="20"/>
  <c r="AT67" i="5"/>
  <c r="AT69" i="5" s="1"/>
  <c r="AD67" i="5"/>
  <c r="AD69" i="5" s="1"/>
  <c r="AA67" i="5"/>
  <c r="AA69" i="5" s="1"/>
  <c r="BS67" i="5"/>
  <c r="BS69" i="5" s="1"/>
  <c r="AJ67" i="5"/>
  <c r="AJ69" i="5" s="1"/>
  <c r="D3" i="20"/>
  <c r="BG67" i="5"/>
  <c r="BG69" i="5" s="1"/>
  <c r="BN67" i="5"/>
  <c r="BN69" i="5" s="1"/>
  <c r="EU59" i="5"/>
  <c r="BB67" i="5"/>
  <c r="BB69" i="5" s="1"/>
  <c r="CK67" i="5"/>
  <c r="CK69" i="5" s="1"/>
  <c r="FE59" i="5"/>
  <c r="G67" i="20"/>
  <c r="AO67" i="5"/>
  <c r="AO69" i="5" s="1"/>
  <c r="EB59" i="5"/>
  <c r="FS59" i="5"/>
  <c r="G9" i="20"/>
  <c r="AZ67" i="5"/>
  <c r="AZ69" i="5" s="1"/>
  <c r="CH67" i="5"/>
  <c r="CH69" i="5" s="1"/>
  <c r="FY59" i="5"/>
  <c r="DA67" i="5"/>
  <c r="DA69" i="5" s="1"/>
  <c r="V67" i="5"/>
  <c r="V69" i="5" s="1"/>
  <c r="D24" i="20"/>
  <c r="BH67" i="5"/>
  <c r="BH69" i="5" s="1"/>
  <c r="CU67" i="5"/>
  <c r="CU69" i="5" s="1"/>
  <c r="CA67" i="5"/>
  <c r="CA69" i="5" s="1"/>
  <c r="BP67" i="5"/>
  <c r="BP69" i="5" s="1"/>
  <c r="BR67" i="5"/>
  <c r="BR69" i="5" s="1"/>
  <c r="CJ67" i="5"/>
  <c r="CJ69" i="5" s="1"/>
  <c r="BX67" i="5"/>
  <c r="BX69" i="5" s="1"/>
  <c r="BV67" i="5"/>
  <c r="BV69" i="5" s="1"/>
  <c r="BA67" i="5"/>
  <c r="BA69" i="5" s="1"/>
  <c r="AY67" i="5"/>
  <c r="AY69" i="5" s="1"/>
  <c r="DB67" i="5"/>
  <c r="DB69" i="5" s="1"/>
  <c r="DT67" i="5"/>
  <c r="W67" i="5"/>
  <c r="W69" i="5" s="1"/>
  <c r="BI67" i="5"/>
  <c r="BI69" i="5" s="1"/>
  <c r="AI67" i="5"/>
  <c r="AI69" i="5" s="1"/>
  <c r="BU67" i="5"/>
  <c r="BU69" i="5" s="1"/>
  <c r="BQ67" i="5"/>
  <c r="BQ69" i="5" s="1"/>
  <c r="AW67" i="5"/>
  <c r="AW69" i="5" s="1"/>
  <c r="AP67" i="5"/>
  <c r="AP69" i="5" s="1"/>
  <c r="CV67" i="5"/>
  <c r="CV69" i="5" s="1"/>
  <c r="BW67" i="5"/>
  <c r="BW69" i="5" s="1"/>
  <c r="CL67" i="5"/>
  <c r="CL69" i="5" s="1"/>
  <c r="CT67" i="5"/>
  <c r="CT69" i="5" s="1"/>
  <c r="BZ67" i="5"/>
  <c r="BZ69" i="5" s="1"/>
  <c r="U67" i="5"/>
  <c r="U69" i="5" s="1"/>
  <c r="T67" i="5"/>
  <c r="T69" i="5" s="1"/>
  <c r="AU67" i="5"/>
  <c r="AU69" i="5" s="1"/>
  <c r="AH67" i="5"/>
  <c r="AH69" i="5" s="1"/>
  <c r="BY67" i="5"/>
  <c r="BY69" i="5" s="1"/>
  <c r="CS67" i="5"/>
  <c r="CS69" i="5" s="1"/>
  <c r="AX67" i="5"/>
  <c r="AX69" i="5" s="1"/>
  <c r="AG67" i="5"/>
  <c r="AG69" i="5" s="1"/>
  <c r="BT67" i="5"/>
  <c r="BT69" i="5" s="1"/>
  <c r="DC67" i="5"/>
  <c r="DC69" i="5" s="1"/>
  <c r="CG67" i="5"/>
  <c r="CG69" i="5" s="1"/>
  <c r="FU59" i="5"/>
  <c r="G56" i="20"/>
  <c r="DI67" i="5"/>
  <c r="DI69" i="5" s="1"/>
  <c r="DP67" i="5"/>
  <c r="DP69" i="5" s="1"/>
  <c r="BC67" i="5"/>
  <c r="BC69" i="5" s="1"/>
  <c r="EV59" i="5"/>
  <c r="G31" i="20"/>
  <c r="CI67" i="5"/>
  <c r="CI69" i="5" s="1"/>
  <c r="CF67" i="5"/>
  <c r="CF69" i="5" s="1"/>
  <c r="L70" i="5"/>
  <c r="AV67" i="5"/>
  <c r="AV69" i="5" s="1"/>
  <c r="EW59" i="5"/>
  <c r="EN59" i="5"/>
  <c r="AR67" i="5"/>
  <c r="AR69" i="5" s="1"/>
  <c r="BF67" i="5"/>
  <c r="BF69" i="5" s="1"/>
  <c r="DO67" i="5"/>
  <c r="DO69" i="5" s="1"/>
  <c r="GJ59" i="5"/>
  <c r="DJ67" i="5"/>
  <c r="DJ69" i="5" s="1"/>
  <c r="EY59" i="5"/>
  <c r="FL59" i="5"/>
  <c r="G47" i="20"/>
  <c r="AQ67" i="5"/>
  <c r="AQ69" i="5" s="1"/>
  <c r="G69" i="20"/>
  <c r="AS67" i="5"/>
  <c r="AS69" i="5" s="1"/>
  <c r="BK67" i="5"/>
  <c r="BK69" i="5" s="1"/>
  <c r="BJ67" i="5"/>
  <c r="BJ69" i="5" s="1"/>
  <c r="BD67" i="5"/>
  <c r="BD69" i="5" s="1"/>
  <c r="DK67" i="5"/>
  <c r="DK69" i="5" s="1"/>
  <c r="FM59" i="5"/>
  <c r="G48" i="20"/>
  <c r="DS67" i="5"/>
  <c r="DE67" i="5"/>
  <c r="DE69" i="5" s="1"/>
  <c r="AL70" i="5"/>
  <c r="DR67" i="5"/>
  <c r="DR69" i="5" s="1"/>
  <c r="FA59" i="5"/>
  <c r="G36" i="20"/>
  <c r="G5" i="20"/>
  <c r="DV59" i="5"/>
  <c r="DG67" i="5"/>
  <c r="DG69" i="5" s="1"/>
  <c r="EF59" i="5"/>
  <c r="G15" i="20"/>
  <c r="DF67" i="5"/>
  <c r="DF69" i="5" s="1"/>
  <c r="DQ67" i="5"/>
  <c r="DQ69" i="5" s="1"/>
  <c r="AM67" i="5"/>
  <c r="AM69" i="5" s="1"/>
  <c r="G57" i="20"/>
  <c r="G65" i="20"/>
  <c r="AL67" i="5"/>
  <c r="AL69" i="5" s="1"/>
  <c r="FV70" i="5"/>
  <c r="BO67" i="5"/>
  <c r="BO69" i="5" s="1"/>
  <c r="DL67" i="5"/>
  <c r="DL69" i="5" s="1"/>
  <c r="DD67" i="5"/>
  <c r="DD69" i="5" s="1"/>
  <c r="DH67" i="5"/>
  <c r="DH69" i="5" s="1"/>
  <c r="D26" i="20"/>
  <c r="GM70" i="5"/>
  <c r="D74" i="20"/>
  <c r="D69" i="20"/>
  <c r="GH70" i="5"/>
  <c r="FP70" i="5" l="1"/>
  <c r="GI70" i="5"/>
  <c r="D51" i="20"/>
  <c r="EZ70" i="5"/>
  <c r="GJ70" i="5"/>
  <c r="D30" i="20"/>
  <c r="FS70" i="5"/>
  <c r="EE70" i="5"/>
  <c r="D19" i="20"/>
  <c r="D53" i="20"/>
  <c r="ER70" i="5"/>
  <c r="EA70" i="5"/>
  <c r="EG70" i="5"/>
  <c r="FI70" i="5"/>
  <c r="D46" i="20"/>
  <c r="GA70" i="5"/>
  <c r="D37" i="20"/>
  <c r="D75" i="20"/>
  <c r="D66" i="20"/>
  <c r="D8" i="20"/>
  <c r="FQ70" i="5"/>
  <c r="FG70" i="5"/>
  <c r="EK70" i="5"/>
  <c r="D18" i="20"/>
  <c r="D60" i="20"/>
  <c r="D40" i="20"/>
  <c r="FP67" i="5"/>
  <c r="EP67" i="5"/>
  <c r="EW70" i="5"/>
  <c r="EY70" i="5"/>
  <c r="GI67" i="5"/>
  <c r="D4" i="20"/>
  <c r="GK70" i="5"/>
  <c r="DS69" i="5"/>
  <c r="DT69" i="5"/>
  <c r="GO67" i="5"/>
  <c r="GO69" i="5" s="1"/>
  <c r="GP67" i="5"/>
  <c r="GP69" i="5" s="1"/>
  <c r="FR70" i="5"/>
  <c r="GQ67" i="5"/>
  <c r="GQ69" i="5" s="1"/>
  <c r="EJ70" i="5"/>
  <c r="FB70" i="5"/>
  <c r="D62" i="20"/>
  <c r="GN67" i="5"/>
  <c r="D16" i="20"/>
  <c r="GD67" i="5"/>
  <c r="GC67" i="5"/>
  <c r="DY70" i="5"/>
  <c r="D14" i="20"/>
  <c r="DZ67" i="5"/>
  <c r="D72" i="20"/>
  <c r="EC67" i="5"/>
  <c r="FK70" i="5"/>
  <c r="D35" i="20"/>
  <c r="FQ67" i="5"/>
  <c r="DU70" i="5"/>
  <c r="D52" i="20"/>
  <c r="FR67" i="5"/>
  <c r="EK67" i="5"/>
  <c r="EL67" i="5"/>
  <c r="EI70" i="5"/>
  <c r="D44" i="20"/>
  <c r="D20" i="20"/>
  <c r="EM67" i="5"/>
  <c r="DX67" i="5"/>
  <c r="DU67" i="5"/>
  <c r="FK67" i="5"/>
  <c r="EJ67" i="5"/>
  <c r="D71" i="20"/>
  <c r="GA67" i="5"/>
  <c r="FJ67" i="5"/>
  <c r="GE70" i="5"/>
  <c r="GG67" i="5"/>
  <c r="GH67" i="5"/>
  <c r="D42" i="20"/>
  <c r="FN67" i="5"/>
  <c r="GE67" i="5"/>
  <c r="FI67" i="5"/>
  <c r="GF67" i="5"/>
  <c r="FA67" i="5"/>
  <c r="GB67" i="5"/>
  <c r="ET67" i="5"/>
  <c r="D70" i="20"/>
  <c r="D10" i="20"/>
  <c r="FL67" i="5"/>
  <c r="EG67" i="5"/>
  <c r="EA67" i="5"/>
  <c r="EE67" i="5"/>
  <c r="FZ67" i="5"/>
  <c r="EV67" i="5"/>
  <c r="FG67" i="5"/>
  <c r="FE70" i="5"/>
  <c r="B3" i="20"/>
  <c r="FF67" i="5"/>
  <c r="EU70" i="5"/>
  <c r="FH67" i="5"/>
  <c r="FE67" i="5"/>
  <c r="EB67" i="5"/>
  <c r="FT67" i="5"/>
  <c r="ER67" i="5"/>
  <c r="D11" i="20"/>
  <c r="FY67" i="5"/>
  <c r="D34" i="20"/>
  <c r="ES67" i="5"/>
  <c r="D32" i="20"/>
  <c r="FU67" i="5"/>
  <c r="EB70" i="5"/>
  <c r="ED67" i="5"/>
  <c r="D54" i="20"/>
  <c r="GL67" i="5"/>
  <c r="FV67" i="5"/>
  <c r="D27" i="20"/>
  <c r="FW70" i="5"/>
  <c r="D58" i="20"/>
  <c r="FM67" i="5"/>
  <c r="FS67" i="5"/>
  <c r="EZ67" i="5"/>
  <c r="EU67" i="5"/>
  <c r="FY70" i="5"/>
  <c r="DV67" i="5"/>
  <c r="EY67" i="5"/>
  <c r="B2" i="20"/>
  <c r="EW67" i="5"/>
  <c r="EN67" i="5"/>
  <c r="FX67" i="5"/>
  <c r="FW67" i="5"/>
  <c r="D56" i="20"/>
  <c r="FU70" i="5"/>
  <c r="EQ67" i="5"/>
  <c r="D23" i="20"/>
  <c r="DY67" i="5"/>
  <c r="EN70" i="5"/>
  <c r="EO67" i="5"/>
  <c r="GJ67" i="5"/>
  <c r="DW67" i="5"/>
  <c r="EX67" i="5"/>
  <c r="D31" i="20"/>
  <c r="EV70" i="5"/>
  <c r="GM67" i="5"/>
  <c r="D47" i="20"/>
  <c r="FL70" i="5"/>
  <c r="GK67" i="5"/>
  <c r="FB67" i="5"/>
  <c r="FA70" i="5"/>
  <c r="D36" i="20"/>
  <c r="D15" i="20"/>
  <c r="EH67" i="5"/>
  <c r="EF70" i="5"/>
  <c r="EF67" i="5"/>
  <c r="FD67" i="5"/>
  <c r="EI67" i="5"/>
  <c r="DV70" i="5"/>
  <c r="D5" i="20"/>
  <c r="FC67" i="5"/>
  <c r="D48" i="20"/>
  <c r="FM70" i="5"/>
  <c r="FO67" i="5"/>
  <c r="GN69" i="5" l="1"/>
  <c r="FP69" i="5"/>
  <c r="EP69" i="5"/>
  <c r="B70" i="20"/>
  <c r="B25" i="20"/>
  <c r="B51" i="20"/>
  <c r="GI69" i="5"/>
  <c r="B37" i="20"/>
  <c r="B6" i="20"/>
  <c r="FV69" i="5"/>
  <c r="EA69" i="5"/>
  <c r="FA69" i="5"/>
  <c r="B39" i="20"/>
  <c r="B72" i="20"/>
  <c r="GJ69" i="5"/>
  <c r="EU69" i="5"/>
  <c r="B73" i="20"/>
  <c r="FY69" i="5"/>
  <c r="FF69" i="5"/>
  <c r="B16" i="20"/>
  <c r="GF69" i="5"/>
  <c r="B45" i="20"/>
  <c r="B22" i="20"/>
  <c r="FI69" i="5"/>
  <c r="GA69" i="5"/>
  <c r="FQ69" i="5"/>
  <c r="B23" i="20"/>
  <c r="B13" i="20"/>
  <c r="GD69" i="5"/>
  <c r="GM69" i="5"/>
  <c r="EW69" i="5"/>
  <c r="B38" i="20"/>
  <c r="B56" i="20"/>
  <c r="EB69" i="5"/>
  <c r="B31" i="20"/>
  <c r="ET69" i="5"/>
  <c r="FK69" i="5"/>
  <c r="EL69" i="5"/>
  <c r="EC69" i="5"/>
  <c r="B35" i="20"/>
  <c r="B64" i="20"/>
  <c r="B8" i="20"/>
  <c r="B48" i="20"/>
  <c r="FT69" i="5"/>
  <c r="FG69" i="5"/>
  <c r="FN69" i="5"/>
  <c r="B26" i="20"/>
  <c r="EY69" i="5"/>
  <c r="FE69" i="5"/>
  <c r="GB69" i="5"/>
  <c r="EK69" i="5"/>
  <c r="B24" i="20"/>
  <c r="FL69" i="5"/>
  <c r="B54" i="20"/>
  <c r="ER69" i="5"/>
  <c r="B66" i="20"/>
  <c r="B19" i="20"/>
  <c r="B61" i="20"/>
  <c r="GH69" i="5"/>
  <c r="DU69" i="5"/>
  <c r="B33" i="20"/>
  <c r="B5" i="20"/>
  <c r="B28" i="20"/>
  <c r="FH69" i="5"/>
  <c r="EE69" i="5"/>
  <c r="GG69" i="5"/>
  <c r="DX69" i="5"/>
  <c r="B53" i="20"/>
  <c r="B9" i="20"/>
  <c r="B75" i="20"/>
  <c r="B65" i="20"/>
  <c r="GC69" i="5"/>
  <c r="DZ69" i="5"/>
  <c r="B12" i="20"/>
  <c r="B52" i="20"/>
  <c r="B20" i="20"/>
  <c r="FR69" i="5"/>
  <c r="B21" i="20"/>
  <c r="EM69" i="5"/>
  <c r="B4" i="20"/>
  <c r="B29" i="20"/>
  <c r="B7" i="20"/>
  <c r="B14" i="20"/>
  <c r="EV69" i="5"/>
  <c r="B46" i="20"/>
  <c r="B49" i="20"/>
  <c r="B41" i="20"/>
  <c r="B47" i="20"/>
  <c r="EG69" i="5"/>
  <c r="B42" i="20"/>
  <c r="EJ69" i="5"/>
  <c r="B68" i="20"/>
  <c r="B36" i="20"/>
  <c r="B43" i="20"/>
  <c r="B69" i="20"/>
  <c r="B62" i="20"/>
  <c r="B44" i="20"/>
  <c r="FJ69" i="5"/>
  <c r="B67" i="20"/>
  <c r="FZ69" i="5"/>
  <c r="B63" i="20"/>
  <c r="GE69" i="5"/>
  <c r="B34" i="20"/>
  <c r="B55" i="20"/>
  <c r="B11" i="20"/>
  <c r="B40" i="20"/>
  <c r="FM69" i="5"/>
  <c r="ED69" i="5"/>
  <c r="FS69" i="5"/>
  <c r="EN69" i="5"/>
  <c r="B10" i="20"/>
  <c r="B27" i="20"/>
  <c r="FU69" i="5"/>
  <c r="B71" i="20"/>
  <c r="EZ69" i="5"/>
  <c r="B74" i="20"/>
  <c r="DV69" i="5"/>
  <c r="GL69" i="5"/>
  <c r="B60" i="20"/>
  <c r="B30" i="20"/>
  <c r="ES69" i="5"/>
  <c r="B57" i="20"/>
  <c r="FB69" i="5"/>
  <c r="DY69" i="5"/>
  <c r="B32" i="20"/>
  <c r="EO69" i="5"/>
  <c r="DW69" i="5"/>
  <c r="FX69" i="5"/>
  <c r="B59" i="20"/>
  <c r="EQ69" i="5"/>
  <c r="B58" i="20"/>
  <c r="FW69" i="5"/>
  <c r="GK69" i="5"/>
  <c r="EX69" i="5"/>
  <c r="FC69" i="5"/>
  <c r="FO69" i="5"/>
  <c r="B50" i="20"/>
  <c r="EH69" i="5"/>
  <c r="B17" i="20"/>
  <c r="B18" i="20"/>
  <c r="EI69" i="5"/>
  <c r="FD69" i="5"/>
  <c r="EF69" i="5"/>
  <c r="B15" i="20"/>
</calcChain>
</file>

<file path=xl/sharedStrings.xml><?xml version="1.0" encoding="utf-8"?>
<sst xmlns="http://schemas.openxmlformats.org/spreadsheetml/2006/main" count="1210" uniqueCount="705">
  <si>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</si>
  <si>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</si>
  <si>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</si>
  <si>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</si>
  <si>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</si>
  <si>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</si>
  <si>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</si>
  <si>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</si>
  <si>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</si>
  <si>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</si>
  <si>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</si>
  <si>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</si>
  <si>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</si>
  <si>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</si>
  <si>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</si>
  <si>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</si>
  <si>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</si>
  <si>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</si>
  <si>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</si>
  <si>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</si>
  <si>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</si>
  <si>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</si>
  <si>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</si>
  <si>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</si>
  <si>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</si>
  <si>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</si>
  <si>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</si>
  <si>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</si>
  <si>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</si>
  <si>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</si>
  <si>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</si>
  <si>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</si>
  <si>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</si>
  <si>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</si>
  <si>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</si>
  <si>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</si>
  <si>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</si>
  <si>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</si>
  <si>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</si>
  <si>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</si>
  <si>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</si>
  <si>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</si>
  <si>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</si>
  <si>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</si>
  <si>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</si>
  <si>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</si>
  <si>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</si>
  <si>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</si>
  <si>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</si>
  <si>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</si>
  <si>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</si>
  <si>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</si>
  <si>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</si>
  <si>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</si>
  <si>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</si>
  <si>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</si>
  <si>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</si>
  <si>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</si>
  <si>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</si>
  <si>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</si>
  <si>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</si>
  <si>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</si>
  <si>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</si>
  <si>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</si>
  <si>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</si>
  <si>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</si>
  <si>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</si>
  <si>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</si>
  <si>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</si>
  <si>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</si>
  <si>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</si>
  <si>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</si>
  <si>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</si>
  <si>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</si>
  <si>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</si>
  <si>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</si>
  <si>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</si>
  <si>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</si>
  <si>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</si>
  <si>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</si>
  <si>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</si>
  <si>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</si>
  <si>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</si>
  <si>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</si>
  <si>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</si>
  <si>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</si>
  <si>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</si>
  <si>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</si>
  <si>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</si>
  <si>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</si>
  <si>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</si>
  <si>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</si>
  <si>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</si>
  <si>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</si>
  <si>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</si>
  <si>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</si>
  <si>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</si>
  <si>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</si>
  <si>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</si>
  <si>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</si>
  <si>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</si>
  <si>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</si>
  <si>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</si>
  <si>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</si>
  <si>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</si>
  <si>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</si>
  <si>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</si>
  <si>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</si>
  <si>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</si>
  <si>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</si>
  <si>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</si>
  <si>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</si>
  <si>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</si>
  <si>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</si>
  <si>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</si>
  <si>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</si>
  <si>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</si>
  <si>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</si>
  <si>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</si>
  <si>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</si>
  <si>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</si>
  <si>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</si>
  <si>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</si>
  <si>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</si>
  <si>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</si>
  <si>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</si>
  <si>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</si>
  <si>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</si>
  <si>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</si>
  <si>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</si>
  <si>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</si>
  <si>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</si>
  <si>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</si>
  <si>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</si>
  <si>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</si>
  <si>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</si>
  <si>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</si>
  <si>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</si>
  <si>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</si>
  <si>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</si>
  <si>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</si>
  <si>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</si>
  <si>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</si>
  <si>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</si>
  <si>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</si>
  <si>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</si>
  <si>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</si>
  <si>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</si>
  <si>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</si>
  <si>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</si>
  <si>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</si>
  <si>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</si>
  <si>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</si>
  <si>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</si>
  <si>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</si>
  <si>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</si>
  <si>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</si>
  <si>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</si>
  <si>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</si>
  <si>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</si>
  <si>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</si>
  <si>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</si>
  <si>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</si>
  <si>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</si>
  <si>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</si>
  <si>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</si>
  <si>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</si>
  <si>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</si>
  <si>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</si>
  <si>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</si>
  <si>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</si>
  <si>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</si>
  <si>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</si>
  <si>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</si>
  <si>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</si>
  <si>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</si>
  <si>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</si>
  <si>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</si>
  <si>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</si>
  <si>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</si>
  <si>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</si>
  <si>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</si>
  <si>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</si>
  <si>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</si>
  <si>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</si>
  <si>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</si>
  <si>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</si>
  <si>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</si>
  <si>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</si>
  <si>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</si>
  <si>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</si>
  <si>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</si>
  <si>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</si>
  <si>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</si>
  <si>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</si>
  <si>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</si>
  <si>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</si>
  <si>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</si>
  <si>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</si>
  <si>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</si>
  <si>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</si>
  <si>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</si>
  <si>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</si>
  <si>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</si>
  <si>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</si>
  <si>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</si>
  <si>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</si>
  <si>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</si>
  <si>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</si>
  <si>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</si>
  <si>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</si>
  <si>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</si>
  <si>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</si>
  <si>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</si>
  <si>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</si>
  <si>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</si>
  <si>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</si>
  <si>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</si>
  <si>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</si>
  <si>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</si>
  <si>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</si>
  <si>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</si>
  <si>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</si>
  <si>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</si>
  <si>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</si>
  <si>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</si>
  <si>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</si>
  <si>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</si>
  <si>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</si>
  <si>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</si>
  <si>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</si>
  <si>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</si>
  <si>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</si>
  <si>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</si>
  <si>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</si>
  <si>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</si>
  <si>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</si>
  <si>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</si>
  <si>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</si>
  <si>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</si>
  <si>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</si>
  <si>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</si>
  <si>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</si>
  <si>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</si>
  <si>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</si>
  <si>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</si>
  <si>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</si>
  <si>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</si>
  <si>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</si>
  <si>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</si>
  <si>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</si>
  <si>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</si>
  <si>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</si>
  <si>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</si>
  <si>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</si>
  <si>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</si>
  <si>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</si>
  <si>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</si>
  <si>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</si>
  <si>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</si>
  <si>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</si>
  <si>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</si>
  <si>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</si>
  <si>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</si>
  <si>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</si>
  <si>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</si>
  <si>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</si>
  <si>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</si>
  <si>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</si>
  <si>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</si>
  <si>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</si>
  <si>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</si>
  <si>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</si>
  <si>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</si>
  <si>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</si>
  <si>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</si>
  <si>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</si>
  <si>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</si>
  <si>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</si>
  <si>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</si>
  <si>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</si>
  <si>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</si>
  <si>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</si>
  <si>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</si>
  <si>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</si>
  <si>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</si>
  <si>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</si>
  <si>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</si>
  <si>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</si>
  <si>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</si>
  <si>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</si>
  <si>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</si>
  <si>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</si>
  <si>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</si>
  <si>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</si>
  <si>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</si>
  <si>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</si>
  <si>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</si>
  <si>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</si>
  <si>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</si>
  <si>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</si>
  <si>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</si>
  <si>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</si>
  <si>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</si>
  <si>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</si>
  <si>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</si>
  <si>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</si>
  <si>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</si>
  <si>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</si>
  <si>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</si>
  <si>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</si>
  <si>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</si>
  <si>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</si>
  <si>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</si>
  <si>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</si>
  <si>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</si>
  <si>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</si>
  <si>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</si>
  <si>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</si>
  <si>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</si>
  <si>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</si>
  <si>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</si>
  <si>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</si>
  <si>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</si>
  <si>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</si>
  <si>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</si>
  <si>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</si>
  <si>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</si>
  <si>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</si>
  <si>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</si>
  <si>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</si>
  <si>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</si>
  <si>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</si>
  <si>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</si>
  <si>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</si>
  <si>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</si>
  <si>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</si>
  <si>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</si>
  <si>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</si>
  <si>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</si>
  <si>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</si>
  <si>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</si>
  <si>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</si>
  <si>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</si>
  <si>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</si>
  <si>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</si>
  <si>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</si>
  <si>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</si>
  <si>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</si>
  <si>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</si>
  <si>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Q4-2014</t>
  </si>
  <si>
    <t>Q1-2015</t>
  </si>
  <si>
    <t>[22] = Growth Rate of [4a]</t>
  </si>
  <si>
    <t>[23] = Growth Rate of [4]</t>
  </si>
  <si>
    <t>[24a] = [6]/[8]</t>
  </si>
  <si>
    <t>Q2-2015</t>
  </si>
  <si>
    <t>Contribution to %Ch in Real GDP from "Federal G"</t>
  </si>
  <si>
    <t>Contribution to %Ch in Real GDP from "S+L G"</t>
  </si>
  <si>
    <t>Q3-2015</t>
  </si>
  <si>
    <t>Q4-2015</t>
  </si>
  <si>
    <t>Government Social Benefit Payments to Persons: Medicare (SAAR, Bil.$)</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</si>
  <si>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</si>
  <si>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</si>
  <si>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</si>
  <si>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</si>
  <si>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</si>
  <si>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</si>
  <si>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</si>
  <si>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</si>
  <si>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Personal Consumption Expenditures (SAAR, Bil.$)</t>
  </si>
  <si>
    <t>Gross Domestic Product (SAAR, Bil.$)</t>
  </si>
  <si>
    <t>Govt Consumption Expenditures &amp; Gross Invest: Contrib to Real GDP %Chg(SAAR,%Pt)</t>
  </si>
  <si>
    <t>Real Potential Gross Domestic Product [CBO] (SAAR, Bil.Chn.2009$)</t>
  </si>
  <si>
    <t>Government Consumption Expenditures &amp; Gross Investment (SAAR, Bil.$)</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</si>
  <si>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</si>
  <si>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</si>
  <si>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</si>
  <si>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</si>
  <si>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</si>
  <si>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</si>
  <si>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</si>
  <si>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</si>
  <si>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</si>
  <si>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</si>
  <si>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</si>
  <si>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</si>
  <si>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</si>
  <si>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</si>
  <si>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</si>
  <si>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</si>
  <si>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</si>
  <si>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</si>
  <si>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Q1-2017</t>
  </si>
  <si>
    <t>LASGOVA@USECON</t>
  </si>
  <si>
    <t>LALGOVA@USECON</t>
  </si>
  <si>
    <t>LAFGVXA@USECON</t>
  </si>
  <si>
    <t>LAFGT@USECON</t>
  </si>
  <si>
    <t>RecessM2@USECON</t>
  </si>
  <si>
    <t xml:space="preserve"> </t>
  </si>
  <si>
    <t>.FRQ</t>
  </si>
  <si>
    <t>.AGG</t>
  </si>
  <si>
    <t>.TN</t>
  </si>
  <si>
    <t>Average</t>
  </si>
  <si>
    <t>All Employees: State Government (SA, Thous)</t>
  </si>
  <si>
    <t>All Employees: Local Government (SA, Thous)</t>
  </si>
  <si>
    <t>All Employees: Federal Govt Except Postal Service (SA, Thous)</t>
  </si>
  <si>
    <t>All Employees: Fed Gov Decennial Census Temp &amp; Intermittent Workers(NSA,Thous)</t>
  </si>
  <si>
    <t>Not Allowed</t>
  </si>
  <si>
    <t>Monthly NBER Recession/Expansion (+1 or 0)</t>
  </si>
  <si>
    <t>GSISH@USNA</t>
  </si>
  <si>
    <t>Quarterly</t>
  </si>
  <si>
    <t>Real State &amp; Local Gross Investment: Structures (SAAR, Bil.Ch.2009$)</t>
  </si>
  <si>
    <t>2008:Q1 !Q</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</si>
  <si>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</si>
  <si>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</si>
  <si>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</si>
  <si>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</si>
  <si>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</si>
  <si>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</si>
  <si>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</si>
  <si>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</si>
  <si>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</si>
  <si>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</si>
  <si>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</si>
  <si>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</si>
  <si>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</si>
  <si>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</si>
  <si>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</si>
  <si>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</si>
  <si>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</si>
  <si>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</si>
  <si>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</si>
  <si>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</si>
  <si>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</si>
  <si>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</si>
  <si>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</si>
  <si>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</si>
  <si>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</si>
  <si>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</si>
  <si>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</si>
  <si>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</si>
  <si>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</si>
  <si>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</si>
  <si>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</si>
  <si>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</si>
  <si>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</si>
  <si>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</si>
  <si>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</si>
  <si>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</si>
  <si>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</si>
  <si>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Q2-2017</t>
  </si>
  <si>
    <t>2017:Q2</t>
  </si>
  <si>
    <t>Q3-2017</t>
  </si>
  <si>
    <t>2017:Q3</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</si>
  <si>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</si>
  <si>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Q4-2017</t>
  </si>
  <si>
    <t>2017:Q4</t>
  </si>
  <si>
    <t>Q1-2018</t>
  </si>
  <si>
    <t>Apr-27-2018 08:38</t>
  </si>
  <si>
    <t>2018:Q1</t>
  </si>
  <si>
    <t>Annual Growth Rate</t>
  </si>
  <si>
    <t>4-Quarter MA</t>
  </si>
  <si>
    <t>This quarter's level as % of Q1 2008 level</t>
  </si>
  <si>
    <t>Q2-2018</t>
  </si>
  <si>
    <t>Real Gross Domestic Product (SAAR, Bil.Chn.2012$)</t>
  </si>
  <si>
    <t>Real Personal Consumption Expenditures (SAAR, Bil.Chn.2012$)</t>
  </si>
  <si>
    <t>Personal Consumption Expenditures: Implicit Price Deflator (SA, 2012=100)</t>
  </si>
  <si>
    <t>2000-Jan *M</t>
  </si>
  <si>
    <t>BLS</t>
  </si>
  <si>
    <t>BLS/H</t>
  </si>
  <si>
    <t>State and Local Employees</t>
  </si>
  <si>
    <t>State and Local Employment Growth</t>
  </si>
  <si>
    <t>3-mo. MA</t>
  </si>
  <si>
    <t>Federal Employees (Ex. Postal, Temp)</t>
  </si>
  <si>
    <t>2000-Jan</t>
  </si>
  <si>
    <t>2000-Feb</t>
  </si>
  <si>
    <t>2000-Mar</t>
  </si>
  <si>
    <t>2000-Apr</t>
  </si>
  <si>
    <t>2000-May</t>
  </si>
  <si>
    <t>2000-Jun</t>
  </si>
  <si>
    <t>2000-Jul</t>
  </si>
  <si>
    <t>2000-Aug</t>
  </si>
  <si>
    <t>2000-Sep</t>
  </si>
  <si>
    <t>2000-Oct</t>
  </si>
  <si>
    <t>2000-Nov</t>
  </si>
  <si>
    <t>2000-Dec</t>
  </si>
  <si>
    <t>2001-Jan</t>
  </si>
  <si>
    <t>2001-Feb</t>
  </si>
  <si>
    <t>2001-Mar</t>
  </si>
  <si>
    <t>2001-Apr</t>
  </si>
  <si>
    <t>2001-May</t>
  </si>
  <si>
    <t>2001-Jun</t>
  </si>
  <si>
    <t>2001-Jul</t>
  </si>
  <si>
    <t>2001-Aug</t>
  </si>
  <si>
    <t>2001-Sep</t>
  </si>
  <si>
    <t>2001-Oct</t>
  </si>
  <si>
    <t>2001-Nov</t>
  </si>
  <si>
    <t>2001-Dec</t>
  </si>
  <si>
    <t>2002-Jan</t>
  </si>
  <si>
    <t>2002-Feb</t>
  </si>
  <si>
    <t>2002-Mar</t>
  </si>
  <si>
    <t>2002-Apr</t>
  </si>
  <si>
    <t>2002-May</t>
  </si>
  <si>
    <t>2002-Jun</t>
  </si>
  <si>
    <t>2002-Jul</t>
  </si>
  <si>
    <t>2002-Aug</t>
  </si>
  <si>
    <t>2002-Sep</t>
  </si>
  <si>
    <t>2002-Oct</t>
  </si>
  <si>
    <t>2002-Nov</t>
  </si>
  <si>
    <t>2002-Dec</t>
  </si>
  <si>
    <t>2003-Jan</t>
  </si>
  <si>
    <t>2003-Feb</t>
  </si>
  <si>
    <t>2003-Mar</t>
  </si>
  <si>
    <t>2003-Apr</t>
  </si>
  <si>
    <t>2003-May</t>
  </si>
  <si>
    <t>2003-Jun</t>
  </si>
  <si>
    <t>2003-Jul</t>
  </si>
  <si>
    <t>2003-Aug</t>
  </si>
  <si>
    <t>2018:Q2</t>
  </si>
  <si>
    <t>2003-Sep</t>
  </si>
  <si>
    <t>2003-Oct</t>
  </si>
  <si>
    <t>2003-Nov</t>
  </si>
  <si>
    <t>2003-Dec</t>
  </si>
  <si>
    <t>2004-Jan</t>
  </si>
  <si>
    <t>2004-Feb</t>
  </si>
  <si>
    <t>2004-Mar</t>
  </si>
  <si>
    <t>2004-Apr</t>
  </si>
  <si>
    <t>2004-May</t>
  </si>
  <si>
    <t>2004-Jun</t>
  </si>
  <si>
    <t>2004-Jul</t>
  </si>
  <si>
    <t>2004-Aug</t>
  </si>
  <si>
    <t>2004-Sep</t>
  </si>
  <si>
    <t>2004-Oct</t>
  </si>
  <si>
    <t>2004-Nov</t>
  </si>
  <si>
    <t>2004-Dec</t>
  </si>
  <si>
    <t>2005-Jan</t>
  </si>
  <si>
    <t>2005-Feb</t>
  </si>
  <si>
    <t>2005-Mar</t>
  </si>
  <si>
    <t>2005-Apr</t>
  </si>
  <si>
    <t>2005-May</t>
  </si>
  <si>
    <t>2005-Jun</t>
  </si>
  <si>
    <t>2005-Jul</t>
  </si>
  <si>
    <t>2005-Aug</t>
  </si>
  <si>
    <t>2005-Sep</t>
  </si>
  <si>
    <t>2005-Oct</t>
  </si>
  <si>
    <t>2005-Nov</t>
  </si>
  <si>
    <t>2005-Dec</t>
  </si>
  <si>
    <t>2006-Jan</t>
  </si>
  <si>
    <t>2006-Feb</t>
  </si>
  <si>
    <t>2006-Mar</t>
  </si>
  <si>
    <t>2006-Apr</t>
  </si>
  <si>
    <t>2006-May</t>
  </si>
  <si>
    <t>2006-Jun</t>
  </si>
  <si>
    <t>2006-Jul</t>
  </si>
  <si>
    <t>2006-Aug</t>
  </si>
  <si>
    <t>2006-Sep</t>
  </si>
  <si>
    <t>2006-Oct</t>
  </si>
  <si>
    <t>2006-Nov</t>
  </si>
  <si>
    <t>2006-Dec</t>
  </si>
  <si>
    <t>2007-Jan</t>
  </si>
  <si>
    <t>2007-Feb</t>
  </si>
  <si>
    <t>2007-Mar</t>
  </si>
  <si>
    <t>2007-Apr</t>
  </si>
  <si>
    <t>2007-May</t>
  </si>
  <si>
    <t>2007-Jun</t>
  </si>
  <si>
    <t>2007-Jul</t>
  </si>
  <si>
    <t>2007-Aug</t>
  </si>
  <si>
    <t>2007-Sep</t>
  </si>
  <si>
    <t>2007-Oct</t>
  </si>
  <si>
    <t>2007-Nov</t>
  </si>
  <si>
    <t>2007-Dec</t>
  </si>
  <si>
    <t>2008-Jan</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</si>
  <si>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</si>
  <si>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</si>
  <si>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</si>
  <si>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</si>
  <si>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</si>
  <si>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</si>
  <si>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</si>
  <si>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</si>
  <si>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</si>
  <si>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</si>
  <si>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</si>
  <si>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</si>
  <si>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</si>
  <si>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</si>
  <si>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</si>
  <si>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</si>
  <si>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</si>
  <si>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</si>
  <si>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</si>
  <si>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</si>
  <si>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</si>
  <si>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</si>
  <si>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</si>
  <si>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</si>
  <si>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</si>
  <si>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</si>
  <si>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</si>
  <si>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</si>
  <si>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</si>
  <si>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</si>
  <si>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</si>
  <si>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</si>
  <si>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</si>
  <si>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</si>
  <si>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</si>
  <si>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</si>
  <si>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</si>
  <si>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</si>
  <si>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</si>
  <si>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</si>
  <si>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</si>
  <si>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</si>
  <si>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</si>
  <si>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</si>
  <si>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</si>
  <si>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</si>
  <si>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</si>
  <si>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</si>
  <si>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</si>
  <si>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</si>
  <si>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</si>
  <si>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</si>
  <si>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</si>
  <si>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</si>
  <si>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</si>
  <si>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</si>
  <si>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</si>
  <si>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</si>
  <si>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</si>
  <si>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</si>
  <si>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</si>
  <si>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</si>
  <si>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</si>
  <si>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</si>
  <si>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</si>
  <si>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</si>
  <si>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</si>
  <si>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</si>
  <si>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</si>
  <si>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</si>
  <si>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</si>
  <si>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</si>
  <si>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</si>
  <si>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</si>
  <si>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</si>
  <si>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</si>
  <si>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</si>
  <si>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</si>
  <si>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</si>
  <si>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</si>
  <si>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</si>
  <si>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</si>
  <si>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</si>
  <si>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</si>
  <si>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</si>
  <si>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</si>
  <si>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</si>
  <si>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</si>
  <si>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</si>
  <si>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</si>
  <si>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</si>
  <si>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</si>
  <si>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</si>
  <si>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</si>
  <si>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</si>
  <si>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</si>
  <si>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</si>
  <si>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</si>
  <si>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</si>
  <si>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</si>
  <si>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</si>
  <si>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</si>
  <si>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</si>
  <si>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</si>
  <si>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</si>
  <si>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</si>
  <si>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</si>
  <si>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</si>
  <si>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</si>
  <si>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</si>
  <si>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</si>
  <si>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</si>
  <si>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</si>
  <si>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2017-Jul</t>
  </si>
  <si>
    <t>2017-Aug</t>
  </si>
  <si>
    <t>2017-Sep</t>
  </si>
  <si>
    <t>2017-Oct</t>
  </si>
  <si>
    <t>2017-Nov</t>
  </si>
  <si>
    <t>2017-Dec</t>
  </si>
  <si>
    <t>2018-Jan</t>
  </si>
  <si>
    <t>2018-Feb</t>
  </si>
  <si>
    <t>2018-Mar</t>
  </si>
  <si>
    <t>2018-Apr</t>
  </si>
  <si>
    <t>2018-May</t>
  </si>
  <si>
    <t>2018-Jun</t>
  </si>
  <si>
    <t>SL as a Share of GDP</t>
  </si>
  <si>
    <t>Federal</t>
  </si>
  <si>
    <t>S&amp;L</t>
  </si>
  <si>
    <t>Federal as Share of GDP</t>
  </si>
  <si>
    <t>Neutral Fed FIM</t>
  </si>
  <si>
    <t>Neutral S&amp;L FIM</t>
  </si>
  <si>
    <t>Hutchins Center FIM</t>
  </si>
  <si>
    <t>Hutchins Center Neutral FIM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</si>
</sst>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mm&quot;-&quot;yyyy"/>
    <numFmt numFmtId="165" formatCode="0.0"/>
    <numFmt numFmtId="166" formatCode="mm/dd/yy"/>
    <numFmt numFmtId="167" formatCode="0.0000"/>
    <numFmt numFmtId="168" formatCode="0.000"/>
    <numFmt numFmtId="169" formatCode="yyyy&quot;:&quot;mmm"/>
    <numFmt numFmtId="170" formatCode="0.000%"/>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xf numFmtId="0" fontId="1" fillId="0" borderId="0" applyNumberFormat="0" applyFill="0" applyBorder="0" applyAlignment="0" applyProtection="0"/>
    <xf numFmtId="0" fontId="3" fillId="0" borderId="0"/>
    <xf numFmtId="0" fontId="5" fillId="0" borderId="0"/>
    <xf numFmtId="0" fontId="5" fillId="0" borderId="0"/>
    <xf numFmtId="9" fontId="5" fillId="0" borderId="0" applyFont="0" applyFill="0" applyBorder="0" applyAlignment="0" applyProtection="0"/>
  </cellStyleXfs>
  <cellXfs count="87">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0" fontId="12" fillId="0" borderId="0" xfId="0" applyFont="1" applyFill="1" applyBorder="1" applyAlignment="1">
      <alignment horizontal="left"/>
    </xf>
    <xf numFmtId="0" fontId="12" fillId="0" borderId="9" xfId="0" applyFont="1" applyBorder="1"/>
    <xf numFmtId="167" fontId="0" fillId="0" borderId="0" xfId="0" applyNumberFormat="1"/>
    <xf numFmtId="4" fontId="4" fillId="0" borderId="0" xfId="2" applyNumberFormat="1" applyFont="1" applyFill="1" applyAlignment="1">
      <alignment horizontal="center"/>
    </xf>
    <xf numFmtId="166"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3" fillId="5" borderId="0" xfId="0" applyFont="1" applyFill="1" applyBorder="1" applyAlignment="1">
      <alignment wrapText="1"/>
    </xf>
    <xf numFmtId="168" fontId="0" fillId="0" borderId="0" xfId="0" applyNumberFormat="1" applyAlignment="1">
      <alignment horizontal="right"/>
    </xf>
    <xf numFmtId="169" fontId="0" fillId="0" borderId="0" xfId="0" applyNumberFormat="1"/>
    <xf numFmtId="0" fontId="12" fillId="0" borderId="0" xfId="0" applyFont="1"/>
    <xf numFmtId="169" fontId="12" fillId="0" borderId="0" xfId="0" applyNumberFormat="1" applyFont="1"/>
    <xf numFmtId="165" fontId="12" fillId="0" borderId="0" xfId="0" applyNumberFormat="1" applyFont="1"/>
    <xf numFmtId="168" fontId="0" fillId="0" borderId="0" xfId="0" applyNumberFormat="1"/>
    <xf numFmtId="0" fontId="0" fillId="0" borderId="0" xfId="0" quotePrefix="1" applyFill="1"/>
    <xf numFmtId="10" fontId="0" fillId="0" borderId="0" xfId="5" applyNumberFormat="1" applyFont="1"/>
    <xf numFmtId="170" fontId="0" fillId="0" borderId="0" xfId="5" applyNumberFormat="1" applyFont="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cellXfs>
  <cellStyles count="6">
    <cellStyle name="Hyperlink" xfId="1" builtinId="8"/>
    <cellStyle name="Normal" xfId="0" builtinId="0"/>
    <cellStyle name="Normal 2" xfId="3"/>
    <cellStyle name="Normal 3" xfId="2"/>
    <cellStyle name="Normal 4" xfId="4"/>
    <cellStyle name="Percent" xfId="5" builtinId="5"/>
  </cellStyles>
  <dxfs count="0"/>
  <tableStyles count="0" defaultTableStyle="TableStyleMedium2" defaultPivotStyle="PivotStyleLight16"/>
  <colors>
    <mruColors>
      <color rgb="FF1B9553"/>
      <color rgb="FFAE68A9"/>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-0.26438808637090955</c:v>
                </c:pt>
                <c:pt idx="1">
                  <c:v>-0.4261063913108607</c:v>
                </c:pt>
                <c:pt idx="2">
                  <c:v>-0.7126513288094769</c:v>
                </c:pt>
                <c:pt idx="3">
                  <c:v>-0.64977295818798064</c:v>
                </c:pt>
                <c:pt idx="4">
                  <c:v>-0.5660136839079587</c:v>
                </c:pt>
                <c:pt idx="5">
                  <c:v>0.16171800718559215</c:v>
                </c:pt>
                <c:pt idx="6">
                  <c:v>0.11294122834054943</c:v>
                </c:pt>
                <c:pt idx="7">
                  <c:v>3.8976507276207217E-2</c:v>
                </c:pt>
                <c:pt idx="8">
                  <c:v>0.13836118618297361</c:v>
                </c:pt>
                <c:pt idx="9">
                  <c:v>3.465800177955386E-2</c:v>
                </c:pt>
                <c:pt idx="10">
                  <c:v>-4.069236563806411E-2</c:v>
                </c:pt>
                <c:pt idx="11">
                  <c:v>-0.1728813900743128</c:v>
                </c:pt>
                <c:pt idx="12">
                  <c:v>-0.1861631714487943</c:v>
                </c:pt>
                <c:pt idx="13">
                  <c:v>-0.46650076958768916</c:v>
                </c:pt>
                <c:pt idx="14">
                  <c:v>-0.3776076553442303</c:v>
                </c:pt>
                <c:pt idx="15">
                  <c:v>1.4201377910075474E-2</c:v>
                </c:pt>
                <c:pt idx="16">
                  <c:v>0.38441860100517045</c:v>
                </c:pt>
                <c:pt idx="17">
                  <c:v>0.80960090903414739</c:v>
                </c:pt>
                <c:pt idx="18">
                  <c:v>1.117284698206217</c:v>
                </c:pt>
                <c:pt idx="19">
                  <c:v>1.3640255260656942</c:v>
                </c:pt>
                <c:pt idx="20">
                  <c:v>0.43296390747097369</c:v>
                </c:pt>
                <c:pt idx="21">
                  <c:v>9.5476105536595912E-2</c:v>
                </c:pt>
                <c:pt idx="22">
                  <c:v>9.0859109969834151E-3</c:v>
                </c:pt>
                <c:pt idx="23">
                  <c:v>-0.48587017135980243</c:v>
                </c:pt>
                <c:pt idx="24">
                  <c:v>0.14864796643139411</c:v>
                </c:pt>
                <c:pt idx="25">
                  <c:v>8.8483629685629617E-2</c:v>
                </c:pt>
                <c:pt idx="26">
                  <c:v>0.16346148392876303</c:v>
                </c:pt>
                <c:pt idx="27">
                  <c:v>0.56197648233742792</c:v>
                </c:pt>
                <c:pt idx="28">
                  <c:v>0.13491744358066871</c:v>
                </c:pt>
                <c:pt idx="29">
                  <c:v>0.14742995967753825</c:v>
                </c:pt>
                <c:pt idx="30">
                  <c:v>0.11855508979420992</c:v>
                </c:pt>
                <c:pt idx="31">
                  <c:v>0.16635342671634001</c:v>
                </c:pt>
                <c:pt idx="32">
                  <c:v>0.12921109301386857</c:v>
                </c:pt>
                <c:pt idx="33">
                  <c:v>0.16745562264778879</c:v>
                </c:pt>
                <c:pt idx="34">
                  <c:v>-0.1794478600621392</c:v>
                </c:pt>
                <c:pt idx="35">
                  <c:v>-0.72680875867490402</c:v>
                </c:pt>
                <c:pt idx="36">
                  <c:v>-0.34151942763434118</c:v>
                </c:pt>
                <c:pt idx="37">
                  <c:v>-0.65284162190229855</c:v>
                </c:pt>
                <c:pt idx="38">
                  <c:v>-0.66702511378140517</c:v>
                </c:pt>
                <c:pt idx="39">
                  <c:v>-0.60952819049842466</c:v>
                </c:pt>
                <c:pt idx="40">
                  <c:v>-0.44841311340843482</c:v>
                </c:pt>
                <c:pt idx="41">
                  <c:v>-0.4327023874485959</c:v>
                </c:pt>
                <c:pt idx="42">
                  <c:v>-0.140461167708682</c:v>
                </c:pt>
                <c:pt idx="43">
                  <c:v>6.4359965520726536E-2</c:v>
                </c:pt>
                <c:pt idx="44">
                  <c:v>-0.1744742695301863</c:v>
                </c:pt>
                <c:pt idx="45">
                  <c:v>0.42002004462970222</c:v>
                </c:pt>
                <c:pt idx="46">
                  <c:v>0.17684235413905636</c:v>
                </c:pt>
                <c:pt idx="47">
                  <c:v>8.8994144389879404E-2</c:v>
                </c:pt>
                <c:pt idx="48">
                  <c:v>0.13523557787770479</c:v>
                </c:pt>
                <c:pt idx="49">
                  <c:v>-2.2616073110082291E-2</c:v>
                </c:pt>
                <c:pt idx="50">
                  <c:v>0.24242112100620683</c:v>
                </c:pt>
                <c:pt idx="51">
                  <c:v>0.28369096693390872</c:v>
                </c:pt>
                <c:pt idx="52">
                  <c:v>0.13418265032619514</c:v>
                </c:pt>
                <c:pt idx="53">
                  <c:v>0.40382795499533342</c:v>
                </c:pt>
                <c:pt idx="54">
                  <c:v>0.26974276482088932</c:v>
                </c:pt>
                <c:pt idx="55">
                  <c:v>0.50987123705524062</c:v>
                </c:pt>
                <c:pt idx="56">
                  <c:v>0.63362269042202712</c:v>
                </c:pt>
                <c:pt idx="57">
                  <c:v>-3.0323130056688408E-2</c:v>
                </c:pt>
                <c:pt idx="58">
                  <c:v>-0.15421911784341419</c:v>
                </c:pt>
                <c:pt idx="59">
                  <c:v>-0.4696481554031568</c:v>
                </c:pt>
                <c:pt idx="60">
                  <c:v>-0.55603667299324699</c:v>
                </c:pt>
                <c:pt idx="61">
                  <c:v>-0.67302267327547627</c:v>
                </c:pt>
                <c:pt idx="62">
                  <c:v>-0.68586177415480964</c:v>
                </c:pt>
                <c:pt idx="63">
                  <c:v>-0.48649985874104446</c:v>
                </c:pt>
                <c:pt idx="64">
                  <c:v>-0.72579986198033719</c:v>
                </c:pt>
                <c:pt idx="65">
                  <c:v>-0.42324483281703501</c:v>
                </c:pt>
                <c:pt idx="66">
                  <c:v>-0.39358334427891234</c:v>
                </c:pt>
                <c:pt idx="67">
                  <c:v>-0.68026557454650161</c:v>
                </c:pt>
                <c:pt idx="68">
                  <c:v>-0.75829465973072741</c:v>
                </c:pt>
                <c:pt idx="69">
                  <c:v>-0.72392416530385129</c:v>
                </c:pt>
                <c:pt idx="70">
                  <c:v>-0.60152545958108639</c:v>
                </c:pt>
                <c:pt idx="71">
                  <c:v>-0.65860681232456075</c:v>
                </c:pt>
                <c:pt idx="72">
                  <c:v>-0.32284308555341651</c:v>
                </c:pt>
                <c:pt idx="73">
                  <c:v>-0.60766230557561374</c:v>
                </c:pt>
                <c:pt idx="74">
                  <c:v>-0.77586474875546529</c:v>
                </c:pt>
                <c:pt idx="75">
                  <c:v>-0.74500726125930172</c:v>
                </c:pt>
                <c:pt idx="76">
                  <c:v>-0.90174829843304816</c:v>
                </c:pt>
                <c:pt idx="77">
                  <c:v>-0.95480781125563663</c:v>
                </c:pt>
                <c:pt idx="78">
                  <c:v>-0.81168523677584603</c:v>
                </c:pt>
                <c:pt idx="79">
                  <c:v>-0.79102739094144747</c:v>
                </c:pt>
                <c:pt idx="80">
                  <c:v>-0.76471513994475682</c:v>
                </c:pt>
                <c:pt idx="81">
                  <c:v>-0.50183284555966612</c:v>
                </c:pt>
                <c:pt idx="82">
                  <c:v>-0.68505155346283564</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b="1">
                <a:solidFill>
                  <a:sysClr val="windowText" lastClr="000000"/>
                </a:solidFill>
              </a:rPr>
              <a:t>Hutchins Center Fiscal Impact Measure: Total</a:t>
            </a:r>
          </a:p>
          <a:p>
            <a:pPr algn="l">
              <a:defRPr/>
            </a:pPr>
            <a:r>
              <a:rPr lang="en-US" sz="1000"/>
              <a:t>Contribution of fiscal Policy to Real GDP Growth (four-quarter moving average</a:t>
            </a:r>
          </a:p>
        </c:rich>
      </c:tx>
      <c:layout>
        <c:manualLayout>
          <c:xMode val="edge"/>
          <c:yMode val="edge"/>
          <c:x val="7.490001370718409E-2"/>
          <c:y val="5.4757003938192706E-3"/>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6.4790610071226593E-2"/>
          <c:y val="0.13032166937289866"/>
          <c:w val="0.91199855820730324"/>
          <c:h val="0.6097755049070035"/>
        </c:manualLayout>
      </c:layout>
      <c:areaChart>
        <c:grouping val="standard"/>
        <c:varyColors val="0"/>
        <c:ser>
          <c:idx val="2"/>
          <c:order val="2"/>
          <c:tx>
            <c:strRef>
              <c:f>Sheet1!$D$1</c:f>
              <c:strCache>
                <c:ptCount val="1"/>
              </c:strCache>
            </c:strRef>
          </c:tx>
          <c:spPr>
            <a:solidFill>
              <a:schemeClr val="bg1">
                <a:lumMod val="95000"/>
              </a:schemeClr>
            </a:solidFill>
            <a:ln>
              <a:noFill/>
            </a:ln>
            <a:effectLst/>
          </c:spPr>
          <c:cat>
            <c:numRef>
              <c:f>Sheet1!$A$2:$A$75</c:f>
              <c:numCache>
                <c:formatCode>mmm"-"yyyy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Sheet1!$D$2:$D$75</c:f>
              <c:numCache>
                <c:formatCode>0</c:formatCode>
                <c:ptCount val="74"/>
                <c:pt idx="5">
                  <c:v>1</c:v>
                </c:pt>
                <c:pt idx="6">
                  <c:v>1</c:v>
                </c:pt>
                <c:pt idx="7">
                  <c:v>1</c:v>
                </c:pt>
                <c:pt idx="14">
                  <c:v>0</c:v>
                </c:pt>
                <c:pt idx="15">
                  <c:v>0</c:v>
                </c:pt>
                <c:pt idx="16">
                  <c:v>0</c:v>
                </c:pt>
                <c:pt idx="17">
                  <c:v>0</c:v>
                </c:pt>
                <c:pt idx="18">
                  <c:v>0</c:v>
                </c:pt>
                <c:pt idx="19">
                  <c:v>0</c:v>
                </c:pt>
                <c:pt idx="20">
                  <c:v>0</c:v>
                </c:pt>
                <c:pt idx="21">
                  <c:v>0</c:v>
                </c:pt>
                <c:pt idx="22">
                  <c:v>0</c:v>
                </c:pt>
                <c:pt idx="23">
                  <c:v>0</c:v>
                </c:pt>
                <c:pt idx="24">
                  <c:v>0</c:v>
                </c:pt>
                <c:pt idx="25">
                  <c:v>0</c:v>
                </c:pt>
                <c:pt idx="32">
                  <c:v>1</c:v>
                </c:pt>
                <c:pt idx="33">
                  <c:v>1</c:v>
                </c:pt>
                <c:pt idx="34">
                  <c:v>1</c:v>
                </c:pt>
                <c:pt idx="35">
                  <c:v>1</c:v>
                </c:pt>
                <c:pt idx="36">
                  <c:v>1</c:v>
                </c:pt>
                <c:pt idx="37">
                  <c:v>1</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numCache>
            </c:numRef>
          </c:val>
          <c:extLst>
            <c:ext xmlns:c16="http://schemas.microsoft.com/office/drawing/2014/chart" uri="{C3380CC4-5D6E-409C-BE32-E72D297353CC}">
              <c16:uniqueId val="{00000002-0851-4A96-91A0-617E21D72B43}"/>
            </c:ext>
          </c:extLst>
        </c:ser>
        <c:dLbls>
          <c:showLegendKey val="0"/>
          <c:showVal val="0"/>
          <c:showCatName val="0"/>
          <c:showSerName val="0"/>
          <c:showPercent val="0"/>
          <c:showBubbleSize val="0"/>
        </c:dLbls>
        <c:axId val="694047760"/>
        <c:axId val="694048088"/>
      </c:areaChart>
      <c:lineChart>
        <c:grouping val="standard"/>
        <c:varyColors val="0"/>
        <c:ser>
          <c:idx val="0"/>
          <c:order val="0"/>
          <c:tx>
            <c:strRef>
              <c:f>Sheet1!$B$1</c:f>
              <c:strCache>
                <c:ptCount val="1"/>
                <c:pt idx="0">
                  <c:v>Hutchins Center FIM</c:v>
                </c:pt>
              </c:strCache>
            </c:strRef>
          </c:tx>
          <c:spPr>
            <a:ln w="28575" cap="rnd">
              <a:solidFill>
                <a:srgbClr val="002060"/>
              </a:solidFill>
              <a:round/>
            </a:ln>
            <a:effectLst/>
          </c:spPr>
          <c:marker>
            <c:symbol val="none"/>
          </c:marker>
          <c:cat>
            <c:numRef>
              <c:f>Sheet1!$A$2:$A$75</c:f>
              <c:numCache>
                <c:formatCode>mmm"-"yyyy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Sheet1!$B$2:$B$96</c:f>
              <c:numCache>
                <c:formatCode>General</c:formatCode>
                <c:ptCount val="95"/>
                <c:pt idx="0">
                  <c:v>-7.1131823642298794E-2</c:v>
                </c:pt>
                <c:pt idx="1">
                  <c:v>0.43903623383632001</c:v>
                </c:pt>
                <c:pt idx="2">
                  <c:v>0.67589209604975131</c:v>
                </c:pt>
                <c:pt idx="3">
                  <c:v>1.0204973084826399</c:v>
                </c:pt>
                <c:pt idx="4">
                  <c:v>1.5085618724906644</c:v>
                </c:pt>
                <c:pt idx="5">
                  <c:v>1.8115402554653017</c:v>
                </c:pt>
                <c:pt idx="6">
                  <c:v>2.0074196542743605</c:v>
                </c:pt>
                <c:pt idx="7">
                  <c:v>2.1946753515306301</c:v>
                </c:pt>
                <c:pt idx="8">
                  <c:v>2.021473273610392</c:v>
                </c:pt>
                <c:pt idx="9">
                  <c:v>1.7350318247519747</c:v>
                </c:pt>
                <c:pt idx="10">
                  <c:v>1.6367024552339957</c:v>
                </c:pt>
                <c:pt idx="11">
                  <c:v>1.475860778726598</c:v>
                </c:pt>
                <c:pt idx="12">
                  <c:v>1.33208293733429</c:v>
                </c:pt>
                <c:pt idx="13">
                  <c:v>1.1839893302893763</c:v>
                </c:pt>
                <c:pt idx="14">
                  <c:v>0.84800984940132174</c:v>
                </c:pt>
                <c:pt idx="15">
                  <c:v>0.59778140590644713</c:v>
                </c:pt>
                <c:pt idx="16">
                  <c:v>0.31476663274117173</c:v>
                </c:pt>
                <c:pt idx="17">
                  <c:v>0.13091702667925967</c:v>
                </c:pt>
                <c:pt idx="18">
                  <c:v>-0.1072474785458517</c:v>
                </c:pt>
                <c:pt idx="19">
                  <c:v>-0.18217028484193939</c:v>
                </c:pt>
                <c:pt idx="20">
                  <c:v>-0.28998244548318686</c:v>
                </c:pt>
                <c:pt idx="21">
                  <c:v>-0.16548165111635757</c:v>
                </c:pt>
                <c:pt idx="22">
                  <c:v>-0.20249579195005274</c:v>
                </c:pt>
                <c:pt idx="23">
                  <c:v>-0.26787776647216061</c:v>
                </c:pt>
                <c:pt idx="24">
                  <c:v>-9.6628096948911793E-2</c:v>
                </c:pt>
                <c:pt idx="25">
                  <c:v>-0.24470016075779996</c:v>
                </c:pt>
                <c:pt idx="26">
                  <c:v>1.7370235915854376E-3</c:v>
                </c:pt>
                <c:pt idx="27">
                  <c:v>0.1687573810789213</c:v>
                </c:pt>
                <c:pt idx="28">
                  <c:v>0.28000376693982459</c:v>
                </c:pt>
                <c:pt idx="29">
                  <c:v>0.37050471188528961</c:v>
                </c:pt>
                <c:pt idx="30">
                  <c:v>0.98495331565528232</c:v>
                </c:pt>
                <c:pt idx="31">
                  <c:v>1.3066162044029044</c:v>
                </c:pt>
                <c:pt idx="32">
                  <c:v>1.4716229037551076</c:v>
                </c:pt>
                <c:pt idx="33">
                  <c:v>2.2721691500137648</c:v>
                </c:pt>
                <c:pt idx="34">
                  <c:v>2.2555574188782392</c:v>
                </c:pt>
                <c:pt idx="35">
                  <c:v>2.5552058062178826</c:v>
                </c:pt>
                <c:pt idx="36">
                  <c:v>2.8392071818398361</c:v>
                </c:pt>
                <c:pt idx="37">
                  <c:v>2.4613975781407138</c:v>
                </c:pt>
                <c:pt idx="38">
                  <c:v>2.1884534875653987</c:v>
                </c:pt>
                <c:pt idx="39">
                  <c:v>1.6878176343171458</c:v>
                </c:pt>
                <c:pt idx="40">
                  <c:v>1.2040086527600062</c:v>
                </c:pt>
                <c:pt idx="41">
                  <c:v>0.42019461539003733</c:v>
                </c:pt>
                <c:pt idx="42">
                  <c:v>-0.24073720413497135</c:v>
                </c:pt>
                <c:pt idx="43">
                  <c:v>-0.86164470777109869</c:v>
                </c:pt>
                <c:pt idx="44">
                  <c:v>-1.1608228675529579</c:v>
                </c:pt>
                <c:pt idx="45">
                  <c:v>-1.1150123937500598</c:v>
                </c:pt>
                <c:pt idx="46">
                  <c:v>-1.1113948925017574</c:v>
                </c:pt>
                <c:pt idx="47">
                  <c:v>-0.81503677042706357</c:v>
                </c:pt>
                <c:pt idx="48">
                  <c:v>-0.97890806031559274</c:v>
                </c:pt>
                <c:pt idx="49">
                  <c:v>-1.1018128925035884</c:v>
                </c:pt>
                <c:pt idx="50">
                  <c:v>-1.1093986979877744</c:v>
                </c:pt>
                <c:pt idx="51">
                  <c:v>-1.1760593840460545</c:v>
                </c:pt>
                <c:pt idx="52">
                  <c:v>-1.1225259662572473</c:v>
                </c:pt>
                <c:pt idx="53">
                  <c:v>-0.96862682192273586</c:v>
                </c:pt>
                <c:pt idx="54">
                  <c:v>-0.82636945516503701</c:v>
                </c:pt>
                <c:pt idx="55">
                  <c:v>-0.57007166753901994</c:v>
                </c:pt>
                <c:pt idx="56">
                  <c:v>-0.36495641397507594</c:v>
                </c:pt>
                <c:pt idx="57">
                  <c:v>-3.2049870380987056E-2</c:v>
                </c:pt>
                <c:pt idx="58">
                  <c:v>0.24480804999347702</c:v>
                </c:pt>
                <c:pt idx="59">
                  <c:v>0.26189530952592777</c:v>
                </c:pt>
                <c:pt idx="60">
                  <c:v>0.3559135739684034</c:v>
                </c:pt>
                <c:pt idx="61">
                  <c:v>0.42634478827705019</c:v>
                </c:pt>
                <c:pt idx="62">
                  <c:v>0.23100288162485383</c:v>
                </c:pt>
                <c:pt idx="63">
                  <c:v>0.18802773075361642</c:v>
                </c:pt>
                <c:pt idx="64">
                  <c:v>0.1662160750590721</c:v>
                </c:pt>
                <c:pt idx="65">
                  <c:v>-1.5091432943505364E-2</c:v>
                </c:pt>
                <c:pt idx="66">
                  <c:v>3.3262338155140736E-2</c:v>
                </c:pt>
                <c:pt idx="67">
                  <c:v>-2.2017746830263182E-2</c:v>
                </c:pt>
                <c:pt idx="68">
                  <c:v>8.7025679252403579E-2</c:v>
                </c:pt>
                <c:pt idx="69">
                  <c:v>0.20397775784678757</c:v>
                </c:pt>
                <c:pt idx="70">
                  <c:v>0.34411971661690366</c:v>
                </c:pt>
                <c:pt idx="71">
                  <c:v>0.50204251755151708</c:v>
                </c:pt>
                <c:pt idx="72">
                  <c:v>0.52780309170576056</c:v>
                </c:pt>
                <c:pt idx="73">
                  <c:v>0.64206771717741662</c:v>
                </c:pt>
              </c:numCache>
            </c:numRef>
          </c:val>
          <c:smooth val="0"/>
          <c:extLst>
            <c:ext xmlns:c16="http://schemas.microsoft.com/office/drawing/2014/chart" uri="{C3380CC4-5D6E-409C-BE32-E72D297353CC}">
              <c16:uniqueId val="{00000000-0851-4A96-91A0-617E21D72B43}"/>
            </c:ext>
          </c:extLst>
        </c:ser>
        <c:ser>
          <c:idx val="1"/>
          <c:order val="1"/>
          <c:tx>
            <c:strRef>
              <c:f>Sheet1!$C$1</c:f>
              <c:strCache>
                <c:ptCount val="1"/>
                <c:pt idx="0">
                  <c:v>Hutchins Center Neutral FIM</c:v>
                </c:pt>
              </c:strCache>
            </c:strRef>
          </c:tx>
          <c:spPr>
            <a:ln w="28575" cap="rnd">
              <a:solidFill>
                <a:srgbClr val="1B9553"/>
              </a:solidFill>
              <a:round/>
            </a:ln>
            <a:effectLst/>
          </c:spPr>
          <c:marker>
            <c:symbol val="none"/>
          </c:marker>
          <c:cat>
            <c:numRef>
              <c:f>Sheet1!$A$2:$A$75</c:f>
              <c:numCache>
                <c:formatCode>mmm"-"yyyy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Sheet1!$C$2:$C$96</c:f>
              <c:numCache>
                <c:formatCode>General</c:formatCode>
                <c:ptCount val="95"/>
                <c:pt idx="0">
                  <c:v>0.72747349718158194</c:v>
                </c:pt>
                <c:pt idx="1">
                  <c:v>0.70194133434509676</c:v>
                </c:pt>
                <c:pt idx="2">
                  <c:v>0.67171911999257761</c:v>
                </c:pt>
                <c:pt idx="3">
                  <c:v>0.64110997698540606</c:v>
                </c:pt>
                <c:pt idx="4">
                  <c:v>0.61017077714428947</c:v>
                </c:pt>
                <c:pt idx="5">
                  <c:v>0.58217164504049856</c:v>
                </c:pt>
                <c:pt idx="6">
                  <c:v>0.5565542077406096</c:v>
                </c:pt>
                <c:pt idx="7">
                  <c:v>0.53386636213749317</c:v>
                </c:pt>
                <c:pt idx="8">
                  <c:v>0.51520708499647505</c:v>
                </c:pt>
                <c:pt idx="9">
                  <c:v>0.50563374376101167</c:v>
                </c:pt>
                <c:pt idx="10">
                  <c:v>0.49946305360510546</c:v>
                </c:pt>
                <c:pt idx="11">
                  <c:v>0.49579742936904725</c:v>
                </c:pt>
                <c:pt idx="12">
                  <c:v>0.49313070692379846</c:v>
                </c:pt>
                <c:pt idx="13">
                  <c:v>0.48848098964680503</c:v>
                </c:pt>
                <c:pt idx="14">
                  <c:v>0.4885895370671256</c:v>
                </c:pt>
                <c:pt idx="15">
                  <c:v>0.48918858015854005</c:v>
                </c:pt>
                <c:pt idx="16">
                  <c:v>0.4900714167790059</c:v>
                </c:pt>
                <c:pt idx="17">
                  <c:v>0.4887903512393425</c:v>
                </c:pt>
                <c:pt idx="18">
                  <c:v>0.47968197257792106</c:v>
                </c:pt>
                <c:pt idx="19">
                  <c:v>0.46742349865937055</c:v>
                </c:pt>
                <c:pt idx="20">
                  <c:v>0.45289881915379887</c:v>
                </c:pt>
                <c:pt idx="21">
                  <c:v>0.43307817911950258</c:v>
                </c:pt>
                <c:pt idx="22">
                  <c:v>0.41319859416224702</c:v>
                </c:pt>
                <c:pt idx="23">
                  <c:v>0.39407121490248875</c:v>
                </c:pt>
                <c:pt idx="24">
                  <c:v>0.3766706234437226</c:v>
                </c:pt>
                <c:pt idx="25">
                  <c:v>0.36686873095479539</c:v>
                </c:pt>
                <c:pt idx="26">
                  <c:v>0.36325108347181012</c:v>
                </c:pt>
                <c:pt idx="27">
                  <c:v>0.36202549728607991</c:v>
                </c:pt>
                <c:pt idx="28">
                  <c:v>0.36199544048762244</c:v>
                </c:pt>
                <c:pt idx="29">
                  <c:v>0.36165576973724484</c:v>
                </c:pt>
                <c:pt idx="30">
                  <c:v>0.36093050464059212</c:v>
                </c:pt>
                <c:pt idx="31">
                  <c:v>0.35788700116367439</c:v>
                </c:pt>
                <c:pt idx="32">
                  <c:v>0.35222606629842979</c:v>
                </c:pt>
                <c:pt idx="33">
                  <c:v>0.33942078630938699</c:v>
                </c:pt>
                <c:pt idx="34">
                  <c:v>0.31468086979341114</c:v>
                </c:pt>
                <c:pt idx="35">
                  <c:v>0.2881666268236911</c:v>
                </c:pt>
                <c:pt idx="36">
                  <c:v>0.26065132847469352</c:v>
                </c:pt>
                <c:pt idx="37">
                  <c:v>0.23464674019481113</c:v>
                </c:pt>
                <c:pt idx="38">
                  <c:v>0.21849691033611973</c:v>
                </c:pt>
                <c:pt idx="39">
                  <c:v>0.20692688894393366</c:v>
                </c:pt>
                <c:pt idx="40">
                  <c:v>0.20078517708911253</c:v>
                </c:pt>
                <c:pt idx="41">
                  <c:v>0.20717964657731847</c:v>
                </c:pt>
                <c:pt idx="42">
                  <c:v>0.21668326311103997</c:v>
                </c:pt>
                <c:pt idx="43">
                  <c:v>0.22822525474640459</c:v>
                </c:pt>
                <c:pt idx="44">
                  <c:v>0.24043277213270065</c:v>
                </c:pt>
                <c:pt idx="45">
                  <c:v>0.24633349903378865</c:v>
                </c:pt>
                <c:pt idx="46">
                  <c:v>0.25312614760515989</c:v>
                </c:pt>
                <c:pt idx="47">
                  <c:v>0.2593241161244727</c:v>
                </c:pt>
                <c:pt idx="48">
                  <c:v>0.26569031603089655</c:v>
                </c:pt>
                <c:pt idx="49">
                  <c:v>0.27300146963305294</c:v>
                </c:pt>
                <c:pt idx="50">
                  <c:v>0.27712274401954046</c:v>
                </c:pt>
                <c:pt idx="51">
                  <c:v>0.28085568484920032</c:v>
                </c:pt>
                <c:pt idx="52">
                  <c:v>0.28316264724930917</c:v>
                </c:pt>
                <c:pt idx="53">
                  <c:v>0.28295193531907459</c:v>
                </c:pt>
                <c:pt idx="54">
                  <c:v>0.28414587059123819</c:v>
                </c:pt>
                <c:pt idx="55">
                  <c:v>0.28466525960710426</c:v>
                </c:pt>
                <c:pt idx="56">
                  <c:v>0.28596710351591487</c:v>
                </c:pt>
                <c:pt idx="57">
                  <c:v>0.28968202767314188</c:v>
                </c:pt>
                <c:pt idx="58">
                  <c:v>0.2944560499362342</c:v>
                </c:pt>
                <c:pt idx="59">
                  <c:v>0.29975237359028922</c:v>
                </c:pt>
                <c:pt idx="60">
                  <c:v>0.3041903031707387</c:v>
                </c:pt>
                <c:pt idx="61">
                  <c:v>0.3062008224782754</c:v>
                </c:pt>
                <c:pt idx="62">
                  <c:v>0.30268626970192442</c:v>
                </c:pt>
                <c:pt idx="63">
                  <c:v>0.29734862999599287</c:v>
                </c:pt>
                <c:pt idx="64">
                  <c:v>0.29171134673524357</c:v>
                </c:pt>
                <c:pt idx="65">
                  <c:v>0.28599315892893951</c:v>
                </c:pt>
                <c:pt idx="66">
                  <c:v>0.28573776687157243</c:v>
                </c:pt>
                <c:pt idx="67">
                  <c:v>0.28826331691220552</c:v>
                </c:pt>
                <c:pt idx="68">
                  <c:v>0.2929106260306451</c:v>
                </c:pt>
                <c:pt idx="69">
                  <c:v>0.30419433545291613</c:v>
                </c:pt>
                <c:pt idx="70">
                  <c:v>0.31662059365085704</c:v>
                </c:pt>
                <c:pt idx="71">
                  <c:v>0.3233447541813177</c:v>
                </c:pt>
                <c:pt idx="72">
                  <c:v>0.33295468156479563</c:v>
                </c:pt>
                <c:pt idx="73">
                  <c:v>0.33929623146263016</c:v>
                </c:pt>
              </c:numCache>
            </c:numRef>
          </c:val>
          <c:smooth val="0"/>
          <c:extLst>
            <c:ext xmlns:c16="http://schemas.microsoft.com/office/drawing/2014/chart" uri="{C3380CC4-5D6E-409C-BE32-E72D297353CC}">
              <c16:uniqueId val="{00000001-0851-4A96-91A0-617E21D72B43}"/>
            </c:ext>
          </c:extLst>
        </c:ser>
        <c:dLbls>
          <c:showLegendKey val="0"/>
          <c:showVal val="0"/>
          <c:showCatName val="0"/>
          <c:showSerName val="0"/>
          <c:showPercent val="0"/>
          <c:showBubbleSize val="0"/>
        </c:dLbls>
        <c:marker val="1"/>
        <c:smooth val="0"/>
        <c:axId val="694050056"/>
        <c:axId val="694050384"/>
      </c:lineChart>
      <c:dateAx>
        <c:axId val="694050056"/>
        <c:scaling>
          <c:orientation val="minMax"/>
        </c:scaling>
        <c:delete val="0"/>
        <c:axPos val="b"/>
        <c:numFmt formatCode="&quot;'&quot;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94050384"/>
        <c:crosses val="autoZero"/>
        <c:auto val="1"/>
        <c:lblOffset val="100"/>
        <c:baseTimeUnit val="months"/>
        <c:majorUnit val="12"/>
        <c:majorTimeUnit val="months"/>
      </c:dateAx>
      <c:valAx>
        <c:axId val="69405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Percent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94050056"/>
        <c:crosses val="autoZero"/>
        <c:crossBetween val="between"/>
      </c:valAx>
      <c:valAx>
        <c:axId val="694048088"/>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4047760"/>
        <c:crosses val="max"/>
        <c:crossBetween val="between"/>
        <c:majorUnit val="1"/>
        <c:minorUnit val="1"/>
      </c:valAx>
      <c:dateAx>
        <c:axId val="694047760"/>
        <c:scaling>
          <c:orientation val="minMax"/>
        </c:scaling>
        <c:delete val="1"/>
        <c:axPos val="b"/>
        <c:numFmt formatCode="mmm&quot;-&quot;yyyy" sourceLinked="1"/>
        <c:majorTickMark val="out"/>
        <c:minorTickMark val="none"/>
        <c:tickLblPos val="nextTo"/>
        <c:crossAx val="694048088"/>
        <c:crossesAt val="0"/>
        <c:auto val="1"/>
        <c:lblOffset val="100"/>
        <c:baseTimeUnit val="months"/>
      </c:dateAx>
      <c:spPr>
        <a:noFill/>
        <a:ln>
          <a:noFill/>
        </a:ln>
        <a:effectLst/>
      </c:spPr>
    </c:plotArea>
    <c:legend>
      <c:legendPos val="b"/>
      <c:legendEntry>
        <c:idx val="0"/>
        <c:delete val="1"/>
      </c:legendEntry>
      <c:layout>
        <c:manualLayout>
          <c:xMode val="edge"/>
          <c:yMode val="edge"/>
          <c:x val="5.8052259908517236E-2"/>
          <c:y val="0.83586717416780132"/>
          <c:w val="0.28686130868070892"/>
          <c:h val="0.100059072086964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1.1535290534754696</c:v>
                </c:pt>
                <c:pt idx="1">
                  <c:v>1.4805078358468704</c:v>
                </c:pt>
                <c:pt idx="2">
                  <c:v>2.1626129553213036</c:v>
                </c:pt>
                <c:pt idx="3">
                  <c:v>2.3477320971661815</c:v>
                </c:pt>
                <c:pt idx="4">
                  <c:v>1.9647881260685875</c:v>
                </c:pt>
                <c:pt idx="5">
                  <c:v>1.1235372932608922</c:v>
                </c:pt>
                <c:pt idx="6">
                  <c:v>0.21955620374804502</c:v>
                </c:pt>
                <c:pt idx="7">
                  <c:v>-0.16338742235662823</c:v>
                </c:pt>
                <c:pt idx="8">
                  <c:v>-0.27280341476426156</c:v>
                </c:pt>
                <c:pt idx="9">
                  <c:v>5.2080345200450878E-2</c:v>
                </c:pt>
                <c:pt idx="10">
                  <c:v>0.10386102476775007</c:v>
                </c:pt>
                <c:pt idx="11">
                  <c:v>-1.8310335415908388E-2</c:v>
                </c:pt>
                <c:pt idx="12">
                  <c:v>-0.27008930297791911</c:v>
                </c:pt>
                <c:pt idx="13">
                  <c:v>0.18331891331431105</c:v>
                </c:pt>
                <c:pt idx="14">
                  <c:v>0.24245469242895337</c:v>
                </c:pt>
                <c:pt idx="15">
                  <c:v>0.45066558317236488</c:v>
                </c:pt>
                <c:pt idx="16">
                  <c:v>0.28317224534835861</c:v>
                </c:pt>
                <c:pt idx="17">
                  <c:v>-2.6142163500603166E-2</c:v>
                </c:pt>
                <c:pt idx="18">
                  <c:v>9.7086037515545648E-3</c:v>
                </c:pt>
                <c:pt idx="19">
                  <c:v>6.0023811376551675E-2</c:v>
                </c:pt>
                <c:pt idx="20">
                  <c:v>0.74633243196349419</c:v>
                </c:pt>
                <c:pt idx="21">
                  <c:v>0.64824320557361548</c:v>
                </c:pt>
                <c:pt idx="22">
                  <c:v>0.53072288272907497</c:v>
                </c:pt>
                <c:pt idx="23">
                  <c:v>0.59472115199637487</c:v>
                </c:pt>
                <c:pt idx="24">
                  <c:v>0.4749160369608475</c:v>
                </c:pt>
                <c:pt idx="25">
                  <c:v>0.41708718598817052</c:v>
                </c:pt>
                <c:pt idx="26">
                  <c:v>0.31476881752476971</c:v>
                </c:pt>
                <c:pt idx="27">
                  <c:v>0.33941281338620094</c:v>
                </c:pt>
                <c:pt idx="28">
                  <c:v>0.11631238898160565</c:v>
                </c:pt>
                <c:pt idx="29">
                  <c:v>0.25386896889056626</c:v>
                </c:pt>
                <c:pt idx="30">
                  <c:v>0.68854112425068159</c:v>
                </c:pt>
                <c:pt idx="31">
                  <c:v>1.0984157876998706</c:v>
                </c:pt>
                <c:pt idx="32">
                  <c:v>1.5332963154474206</c:v>
                </c:pt>
                <c:pt idx="33">
                  <c:v>1.8411672002478843</c:v>
                </c:pt>
                <c:pt idx="34">
                  <c:v>2.0826526458947505</c:v>
                </c:pt>
                <c:pt idx="35">
                  <c:v>1.1446100406185453</c:v>
                </c:pt>
                <c:pt idx="36">
                  <c:v>0.8054512176956562</c:v>
                </c:pt>
                <c:pt idx="37">
                  <c:v>0.72577569207710813</c:v>
                </c:pt>
                <c:pt idx="38">
                  <c:v>0.24227651918783005</c:v>
                </c:pt>
                <c:pt idx="39">
                  <c:v>0.88969316875468685</c:v>
                </c:pt>
                <c:pt idx="40">
                  <c:v>0.84964254706519304</c:v>
                </c:pt>
                <c:pt idx="41">
                  <c:v>0.93922864277100893</c:v>
                </c:pt>
                <c:pt idx="42">
                  <c:v>1.3502328662287566</c:v>
                </c:pt>
                <c:pt idx="43">
                  <c:v>0.93287066155693854</c:v>
                </c:pt>
                <c:pt idx="44">
                  <c:v>0.94291146381131485</c:v>
                </c:pt>
                <c:pt idx="45">
                  <c:v>0.9067572061452559</c:v>
                </c:pt>
                <c:pt idx="46">
                  <c:v>0.94520722545406577</c:v>
                </c:pt>
                <c:pt idx="47">
                  <c:v>0.89779386585889709</c:v>
                </c:pt>
                <c:pt idx="48">
                  <c:v>0.92639945735333529</c:v>
                </c:pt>
                <c:pt idx="49">
                  <c:v>0.57140882847017971</c:v>
                </c:pt>
                <c:pt idx="50">
                  <c:v>1.3352574049563568E-2</c:v>
                </c:pt>
                <c:pt idx="51">
                  <c:v>0.38473066435906245</c:v>
                </c:pt>
                <c:pt idx="52">
                  <c:v>6.2313065442806848E-2</c:v>
                </c:pt>
                <c:pt idx="53">
                  <c:v>3.5687673539887659E-2</c:v>
                </c:pt>
                <c:pt idx="54">
                  <c:v>7.9530210284613878E-2</c:v>
                </c:pt>
                <c:pt idx="55">
                  <c:v>0.22723231538033148</c:v>
                </c:pt>
                <c:pt idx="56">
                  <c:v>0.23116133323060592</c:v>
                </c:pt>
                <c:pt idx="57">
                  <c:v>0.51228493284273102</c:v>
                </c:pt>
                <c:pt idx="58">
                  <c:v>0.70858277728785923</c:v>
                </c:pt>
                <c:pt idx="59">
                  <c:v>0.46214484638438336</c:v>
                </c:pt>
                <c:pt idx="60">
                  <c:v>1.0472938036094646</c:v>
                </c:pt>
                <c:pt idx="61">
                  <c:v>0.79472319297187533</c:v>
                </c:pt>
                <c:pt idx="62">
                  <c:v>0.69554470071569308</c:v>
                </c:pt>
                <c:pt idx="63">
                  <c:v>0.7293127819260441</c:v>
                </c:pt>
                <c:pt idx="64">
                  <c:v>0.55982197486443452</c:v>
                </c:pt>
                <c:pt idx="65">
                  <c:v>0.81294275939582983</c:v>
                </c:pt>
                <c:pt idx="66">
                  <c:v>0.84219209922761062</c:v>
                </c:pt>
                <c:pt idx="67">
                  <c:v>0.6817009321159011</c:v>
                </c:pt>
                <c:pt idx="68">
                  <c:v>0.9400877793423319</c:v>
                </c:pt>
                <c:pt idx="69">
                  <c:v>0.79732881983299375</c:v>
                </c:pt>
                <c:pt idx="70">
                  <c:v>1.0307946819844034</c:v>
                </c:pt>
                <c:pt idx="71">
                  <c:v>1.1512842846245079</c:v>
                </c:pt>
                <c:pt idx="72">
                  <c:v>0.48694553821801767</c:v>
                </c:pt>
                <c:pt idx="73">
                  <c:v>0.3634968057300369</c:v>
                </c:pt>
                <c:pt idx="74">
                  <c:v>5.0623943383913142E-2</c:v>
                </c:pt>
                <c:pt idx="75">
                  <c:v>-3.3503726273421672E-2</c:v>
                </c:pt>
                <c:pt idx="76">
                  <c:v>-0.14864687580522482</c:v>
                </c:pt>
                <c:pt idx="77">
                  <c:v>-0.16150257544905156</c:v>
                </c:pt>
                <c:pt idx="78">
                  <c:v>3.7410502779387012E-2</c:v>
                </c:pt>
                <c:pt idx="79">
                  <c:v>-0.20022294424864184</c:v>
                </c:pt>
                <c:pt idx="80">
                  <c:v>0.10212252680652138</c:v>
                </c:pt>
                <c:pt idx="81">
                  <c:v>0.13277707885999374</c:v>
                </c:pt>
                <c:pt idx="82">
                  <c:v>-0.15024292519608989</c:v>
                </c:pt>
                <c:pt idx="83">
                  <c:v>-0.22549058914908912</c:v>
                </c:pt>
                <c:pt idx="84">
                  <c:v>-0.18396319816613732</c:v>
                </c:pt>
                <c:pt idx="85">
                  <c:v>-4.7975966350897015E-2</c:v>
                </c:pt>
                <c:pt idx="86">
                  <c:v>-9.0051306049142008E-2</c:v>
                </c:pt>
                <c:pt idx="87">
                  <c:v>0.26454467909766971</c:v>
                </c:pt>
                <c:pt idx="88">
                  <c:v>3.8058095799050617E-3</c:v>
                </c:pt>
                <c:pt idx="89">
                  <c:v>-0.13944363033783358</c:v>
                </c:pt>
                <c:pt idx="90">
                  <c:v>-8.276632744709865E-2</c:v>
                </c:pt>
                <c:pt idx="91">
                  <c:v>-0.21599734692579811</c:v>
                </c:pt>
                <c:pt idx="92">
                  <c:v>-0.24993215103259625</c:v>
                </c:pt>
                <c:pt idx="93">
                  <c:v>-9.3544837149102472E-2</c:v>
                </c:pt>
                <c:pt idx="94">
                  <c:v>-6.0344716623919464E-2</c:v>
                </c:pt>
                <c:pt idx="95">
                  <c:v>-2.367836448556522E-2</c:v>
                </c:pt>
                <c:pt idx="96">
                  <c:v>0.24411309685858218</c:v>
                </c:pt>
                <c:pt idx="97">
                  <c:v>6.8465675346554927E-2</c:v>
                </c:pt>
                <c:pt idx="98">
                  <c:v>0.2378221507198969</c:v>
                </c:pt>
                <c:pt idx="99">
                  <c:v>0.48144862956868084</c:v>
                </c:pt>
                <c:pt idx="100">
                  <c:v>0.23592420424043442</c:v>
                </c:pt>
                <c:pt idx="101">
                  <c:v>0.32242415391036527</c:v>
                </c:pt>
                <c:pt idx="102">
                  <c:v>6.3376964250652756E-2</c:v>
                </c:pt>
                <c:pt idx="103">
                  <c:v>-7.1131823642298794E-2</c:v>
                </c:pt>
                <c:pt idx="104">
                  <c:v>0.43903623383632001</c:v>
                </c:pt>
                <c:pt idx="105">
                  <c:v>0.67589209604975131</c:v>
                </c:pt>
                <c:pt idx="106">
                  <c:v>1.0204973084826399</c:v>
                </c:pt>
                <c:pt idx="107">
                  <c:v>1.5085618724906644</c:v>
                </c:pt>
                <c:pt idx="108">
                  <c:v>1.8115402554653017</c:v>
                </c:pt>
                <c:pt idx="109">
                  <c:v>2.0074196542743605</c:v>
                </c:pt>
                <c:pt idx="110">
                  <c:v>2.1946753515306301</c:v>
                </c:pt>
                <c:pt idx="111">
                  <c:v>2.021473273610392</c:v>
                </c:pt>
                <c:pt idx="112">
                  <c:v>1.7350318247519747</c:v>
                </c:pt>
                <c:pt idx="113">
                  <c:v>1.6367024552339957</c:v>
                </c:pt>
                <c:pt idx="114">
                  <c:v>1.475860778726598</c:v>
                </c:pt>
                <c:pt idx="115">
                  <c:v>1.33208293733429</c:v>
                </c:pt>
                <c:pt idx="116">
                  <c:v>1.1839893302893763</c:v>
                </c:pt>
                <c:pt idx="117">
                  <c:v>0.84800984940132174</c:v>
                </c:pt>
                <c:pt idx="118">
                  <c:v>0.59778140590644713</c:v>
                </c:pt>
                <c:pt idx="119">
                  <c:v>0.31476663274117173</c:v>
                </c:pt>
                <c:pt idx="120">
                  <c:v>0.13091702667925967</c:v>
                </c:pt>
                <c:pt idx="121">
                  <c:v>-0.1072474785458517</c:v>
                </c:pt>
                <c:pt idx="122">
                  <c:v>-0.18217028484193939</c:v>
                </c:pt>
                <c:pt idx="123">
                  <c:v>-0.28998244548318686</c:v>
                </c:pt>
                <c:pt idx="124">
                  <c:v>-0.16548165111635757</c:v>
                </c:pt>
                <c:pt idx="125">
                  <c:v>-0.20249579195005274</c:v>
                </c:pt>
                <c:pt idx="126">
                  <c:v>-0.26787776647216061</c:v>
                </c:pt>
                <c:pt idx="127">
                  <c:v>-9.6628096948911793E-2</c:v>
                </c:pt>
                <c:pt idx="128">
                  <c:v>-0.24470016075779996</c:v>
                </c:pt>
                <c:pt idx="129">
                  <c:v>1.7370235915854376E-3</c:v>
                </c:pt>
                <c:pt idx="130">
                  <c:v>0.1687573810789213</c:v>
                </c:pt>
                <c:pt idx="131">
                  <c:v>0.28000376693982459</c:v>
                </c:pt>
                <c:pt idx="132">
                  <c:v>0.37050471188528961</c:v>
                </c:pt>
                <c:pt idx="133">
                  <c:v>0.98495331565528232</c:v>
                </c:pt>
                <c:pt idx="134">
                  <c:v>1.3066162044029044</c:v>
                </c:pt>
                <c:pt idx="135">
                  <c:v>1.4716229037551076</c:v>
                </c:pt>
                <c:pt idx="136">
                  <c:v>2.2721691500137648</c:v>
                </c:pt>
                <c:pt idx="137">
                  <c:v>2.2555574188782392</c:v>
                </c:pt>
                <c:pt idx="138">
                  <c:v>2.5552058062178826</c:v>
                </c:pt>
                <c:pt idx="139">
                  <c:v>2.8392071818398361</c:v>
                </c:pt>
                <c:pt idx="140">
                  <c:v>2.4613975781407138</c:v>
                </c:pt>
                <c:pt idx="141">
                  <c:v>2.1884534875653987</c:v>
                </c:pt>
                <c:pt idx="142">
                  <c:v>1.6878176343171458</c:v>
                </c:pt>
                <c:pt idx="143">
                  <c:v>1.2040086527600062</c:v>
                </c:pt>
                <c:pt idx="144">
                  <c:v>0.42019461539003733</c:v>
                </c:pt>
                <c:pt idx="145">
                  <c:v>-0.24073720413497135</c:v>
                </c:pt>
                <c:pt idx="146">
                  <c:v>-0.86164470777109869</c:v>
                </c:pt>
                <c:pt idx="147">
                  <c:v>-1.1608228675529579</c:v>
                </c:pt>
                <c:pt idx="148">
                  <c:v>-1.1150123937500598</c:v>
                </c:pt>
                <c:pt idx="149">
                  <c:v>-1.1113948925017574</c:v>
                </c:pt>
                <c:pt idx="150">
                  <c:v>-0.81503677042706357</c:v>
                </c:pt>
                <c:pt idx="151">
                  <c:v>-0.97890806031559274</c:v>
                </c:pt>
                <c:pt idx="152">
                  <c:v>-1.1018128925035884</c:v>
                </c:pt>
                <c:pt idx="153">
                  <c:v>-1.1093986979877744</c:v>
                </c:pt>
                <c:pt idx="154">
                  <c:v>-1.1760593840460545</c:v>
                </c:pt>
                <c:pt idx="155">
                  <c:v>-1.1225259662572473</c:v>
                </c:pt>
                <c:pt idx="156">
                  <c:v>-0.96862682192273586</c:v>
                </c:pt>
                <c:pt idx="157">
                  <c:v>-0.82636945516503701</c:v>
                </c:pt>
              </c:numCache>
            </c:numRef>
          </c:val>
          <c:smooth val="0"/>
          <c:extLst>
            <c:ext xmlns:c16="http://schemas.microsoft.com/office/drawing/2014/chart" uri="{C3380CC4-5D6E-409C-BE32-E72D297353CC}">
              <c16:uniqueId val="{00000000-A825-4984-A07F-638A458C6717}"/>
            </c:ext>
          </c:extLst>
        </c:ser>
        <c:ser>
          <c:idx val="2"/>
          <c:order val="1"/>
          <c:tx>
            <c:strRef>
              <c:f>Calculations!$B$84</c:f>
              <c:strCache>
                <c:ptCount val="1"/>
                <c:pt idx="0">
                  <c:v>MacroAdvisor's Numbers</c:v>
                </c:pt>
              </c:strCache>
            </c:strRef>
          </c:tx>
          <c:marker>
            <c:symbol val="none"/>
          </c:marker>
          <c:val>
            <c:numRef>
              <c:f>Calculations!$W$84:$FX$84</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-0.26438808637090955</c:v>
                </c:pt>
                <c:pt idx="1">
                  <c:v>-0.4261063913108607</c:v>
                </c:pt>
                <c:pt idx="2">
                  <c:v>-0.7126513288094769</c:v>
                </c:pt>
                <c:pt idx="3">
                  <c:v>-0.64977295818798064</c:v>
                </c:pt>
                <c:pt idx="4">
                  <c:v>-0.5660136839079587</c:v>
                </c:pt>
                <c:pt idx="5">
                  <c:v>0.16171800718559215</c:v>
                </c:pt>
                <c:pt idx="6">
                  <c:v>0.11294122834054943</c:v>
                </c:pt>
                <c:pt idx="7">
                  <c:v>3.8976507276207217E-2</c:v>
                </c:pt>
                <c:pt idx="8">
                  <c:v>0.13836118618297361</c:v>
                </c:pt>
                <c:pt idx="9">
                  <c:v>3.465800177955386E-2</c:v>
                </c:pt>
                <c:pt idx="10">
                  <c:v>-4.069236563806411E-2</c:v>
                </c:pt>
                <c:pt idx="11">
                  <c:v>-0.1728813900743128</c:v>
                </c:pt>
                <c:pt idx="12">
                  <c:v>-0.1861631714487943</c:v>
                </c:pt>
                <c:pt idx="13">
                  <c:v>-0.46650076958768916</c:v>
                </c:pt>
                <c:pt idx="14">
                  <c:v>-0.3776076553442303</c:v>
                </c:pt>
                <c:pt idx="15">
                  <c:v>1.4201377910075474E-2</c:v>
                </c:pt>
                <c:pt idx="16">
                  <c:v>0.38441860100517045</c:v>
                </c:pt>
                <c:pt idx="17">
                  <c:v>0.80960090903414739</c:v>
                </c:pt>
                <c:pt idx="18">
                  <c:v>1.117284698206217</c:v>
                </c:pt>
                <c:pt idx="19">
                  <c:v>1.3640255260656942</c:v>
                </c:pt>
                <c:pt idx="20">
                  <c:v>0.43296390747097369</c:v>
                </c:pt>
                <c:pt idx="21">
                  <c:v>9.5476105536595912E-2</c:v>
                </c:pt>
                <c:pt idx="22">
                  <c:v>9.0859109969834151E-3</c:v>
                </c:pt>
                <c:pt idx="23">
                  <c:v>-0.48587017135980243</c:v>
                </c:pt>
                <c:pt idx="24">
                  <c:v>0.14864796643139411</c:v>
                </c:pt>
                <c:pt idx="25">
                  <c:v>8.8483629685629617E-2</c:v>
                </c:pt>
                <c:pt idx="26">
                  <c:v>0.16346148392876303</c:v>
                </c:pt>
                <c:pt idx="27">
                  <c:v>0.56197648233742792</c:v>
                </c:pt>
                <c:pt idx="28">
                  <c:v>0.13491744358066871</c:v>
                </c:pt>
                <c:pt idx="29">
                  <c:v>0.14742995967753825</c:v>
                </c:pt>
                <c:pt idx="30">
                  <c:v>0.11855508979420992</c:v>
                </c:pt>
                <c:pt idx="31">
                  <c:v>0.16635342671634001</c:v>
                </c:pt>
                <c:pt idx="32">
                  <c:v>0.12921109301386857</c:v>
                </c:pt>
                <c:pt idx="33">
                  <c:v>0.16745562264778879</c:v>
                </c:pt>
                <c:pt idx="34">
                  <c:v>-0.1794478600621392</c:v>
                </c:pt>
                <c:pt idx="35">
                  <c:v>-0.72680875867490402</c:v>
                </c:pt>
                <c:pt idx="36">
                  <c:v>-0.34151942763434118</c:v>
                </c:pt>
                <c:pt idx="37">
                  <c:v>-0.65284162190229855</c:v>
                </c:pt>
                <c:pt idx="38">
                  <c:v>-0.66702511378140517</c:v>
                </c:pt>
                <c:pt idx="39">
                  <c:v>-0.60952819049842466</c:v>
                </c:pt>
                <c:pt idx="40">
                  <c:v>-0.44841311340843482</c:v>
                </c:pt>
                <c:pt idx="41">
                  <c:v>-0.4327023874485959</c:v>
                </c:pt>
                <c:pt idx="42">
                  <c:v>-0.140461167708682</c:v>
                </c:pt>
                <c:pt idx="43">
                  <c:v>6.4359965520726536E-2</c:v>
                </c:pt>
                <c:pt idx="44">
                  <c:v>-0.1744742695301863</c:v>
                </c:pt>
                <c:pt idx="45">
                  <c:v>0.42002004462970222</c:v>
                </c:pt>
                <c:pt idx="46">
                  <c:v>0.17684235413905636</c:v>
                </c:pt>
                <c:pt idx="47">
                  <c:v>8.8994144389879404E-2</c:v>
                </c:pt>
                <c:pt idx="48">
                  <c:v>0.13523557787770479</c:v>
                </c:pt>
                <c:pt idx="49">
                  <c:v>-2.2616073110082291E-2</c:v>
                </c:pt>
                <c:pt idx="50">
                  <c:v>0.24242112100620683</c:v>
                </c:pt>
                <c:pt idx="51">
                  <c:v>0.28369096693390872</c:v>
                </c:pt>
                <c:pt idx="52">
                  <c:v>0.13418265032619514</c:v>
                </c:pt>
                <c:pt idx="53">
                  <c:v>0.40382795499533342</c:v>
                </c:pt>
                <c:pt idx="54">
                  <c:v>0.26974276482088932</c:v>
                </c:pt>
                <c:pt idx="55">
                  <c:v>0.50987123705524062</c:v>
                </c:pt>
                <c:pt idx="56">
                  <c:v>0.63362269042202712</c:v>
                </c:pt>
                <c:pt idx="57">
                  <c:v>-3.0323130056688408E-2</c:v>
                </c:pt>
                <c:pt idx="58">
                  <c:v>-0.15421911784341419</c:v>
                </c:pt>
                <c:pt idx="59">
                  <c:v>-0.4696481554031568</c:v>
                </c:pt>
                <c:pt idx="60">
                  <c:v>-0.55603667299324699</c:v>
                </c:pt>
                <c:pt idx="61">
                  <c:v>-0.67302267327547627</c:v>
                </c:pt>
                <c:pt idx="62">
                  <c:v>-0.68586177415480964</c:v>
                </c:pt>
                <c:pt idx="63">
                  <c:v>-0.48649985874104446</c:v>
                </c:pt>
                <c:pt idx="64">
                  <c:v>-0.72579986198033719</c:v>
                </c:pt>
                <c:pt idx="65">
                  <c:v>-0.42324483281703501</c:v>
                </c:pt>
                <c:pt idx="66">
                  <c:v>-0.39358334427891234</c:v>
                </c:pt>
                <c:pt idx="67">
                  <c:v>-0.68026557454650161</c:v>
                </c:pt>
                <c:pt idx="68">
                  <c:v>-0.75829465973072741</c:v>
                </c:pt>
                <c:pt idx="69">
                  <c:v>-0.72392416530385129</c:v>
                </c:pt>
                <c:pt idx="70">
                  <c:v>-0.60152545958108639</c:v>
                </c:pt>
                <c:pt idx="71">
                  <c:v>-0.65860681232456075</c:v>
                </c:pt>
                <c:pt idx="72">
                  <c:v>-0.32284308555341651</c:v>
                </c:pt>
                <c:pt idx="73">
                  <c:v>-0.60766230557561374</c:v>
                </c:pt>
                <c:pt idx="74">
                  <c:v>-0.77586474875546529</c:v>
                </c:pt>
                <c:pt idx="75">
                  <c:v>-0.74500726125930172</c:v>
                </c:pt>
                <c:pt idx="76">
                  <c:v>-0.90174829843304816</c:v>
                </c:pt>
                <c:pt idx="77">
                  <c:v>-0.95480781125563663</c:v>
                </c:pt>
                <c:pt idx="78">
                  <c:v>-0.81168523677584603</c:v>
                </c:pt>
                <c:pt idx="79">
                  <c:v>-0.79102739094144747</c:v>
                </c:pt>
                <c:pt idx="80">
                  <c:v>-0.76471513994475682</c:v>
                </c:pt>
                <c:pt idx="81">
                  <c:v>-0.50183284555966612</c:v>
                </c:pt>
                <c:pt idx="82">
                  <c:v>-0.68505155346283564</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0.01</c:v>
                </c:pt>
                <c:pt idx="1">
                  <c:v>-1.01</c:v>
                </c:pt>
                <c:pt idx="2">
                  <c:v>0.01</c:v>
                </c:pt>
                <c:pt idx="3">
                  <c:v>0.11</c:v>
                </c:pt>
                <c:pt idx="4">
                  <c:v>0.28999999999999998</c:v>
                </c:pt>
                <c:pt idx="5">
                  <c:v>-0.97</c:v>
                </c:pt>
                <c:pt idx="6">
                  <c:v>0.4</c:v>
                </c:pt>
                <c:pt idx="7">
                  <c:v>1.3</c:v>
                </c:pt>
                <c:pt idx="8">
                  <c:v>-0.66</c:v>
                </c:pt>
                <c:pt idx="9">
                  <c:v>0.28000000000000003</c:v>
                </c:pt>
                <c:pt idx="10">
                  <c:v>0.26</c:v>
                </c:pt>
                <c:pt idx="11">
                  <c:v>-0.19</c:v>
                </c:pt>
                <c:pt idx="12">
                  <c:v>-0.78</c:v>
                </c:pt>
                <c:pt idx="13">
                  <c:v>0.51</c:v>
                </c:pt>
                <c:pt idx="14">
                  <c:v>0.96</c:v>
                </c:pt>
                <c:pt idx="15">
                  <c:v>0.01</c:v>
                </c:pt>
                <c:pt idx="16">
                  <c:v>0.52</c:v>
                </c:pt>
                <c:pt idx="17">
                  <c:v>-0.38</c:v>
                </c:pt>
                <c:pt idx="18">
                  <c:v>0.96</c:v>
                </c:pt>
                <c:pt idx="19">
                  <c:v>0.34</c:v>
                </c:pt>
                <c:pt idx="20">
                  <c:v>0.37</c:v>
                </c:pt>
                <c:pt idx="21">
                  <c:v>-0.25</c:v>
                </c:pt>
                <c:pt idx="22">
                  <c:v>1.25</c:v>
                </c:pt>
                <c:pt idx="23">
                  <c:v>0.56000000000000005</c:v>
                </c:pt>
                <c:pt idx="24">
                  <c:v>0.45</c:v>
                </c:pt>
                <c:pt idx="25">
                  <c:v>0.5</c:v>
                </c:pt>
                <c:pt idx="26">
                  <c:v>0.28000000000000003</c:v>
                </c:pt>
                <c:pt idx="27">
                  <c:v>0.88</c:v>
                </c:pt>
                <c:pt idx="28">
                  <c:v>1.1499999999999999</c:v>
                </c:pt>
                <c:pt idx="29">
                  <c:v>-0.51</c:v>
                </c:pt>
                <c:pt idx="30">
                  <c:v>0.72</c:v>
                </c:pt>
                <c:pt idx="31">
                  <c:v>-0.31</c:v>
                </c:pt>
                <c:pt idx="32">
                  <c:v>0.43</c:v>
                </c:pt>
                <c:pt idx="33">
                  <c:v>1.1000000000000001</c:v>
                </c:pt>
                <c:pt idx="34">
                  <c:v>1.27</c:v>
                </c:pt>
                <c:pt idx="35">
                  <c:v>-0.08</c:v>
                </c:pt>
                <c:pt idx="36">
                  <c:v>1.21</c:v>
                </c:pt>
                <c:pt idx="37">
                  <c:v>1.29</c:v>
                </c:pt>
                <c:pt idx="38">
                  <c:v>0.57999999999999996</c:v>
                </c:pt>
                <c:pt idx="39">
                  <c:v>0.4</c:v>
                </c:pt>
                <c:pt idx="40">
                  <c:v>0.59</c:v>
                </c:pt>
                <c:pt idx="41">
                  <c:v>0.09</c:v>
                </c:pt>
                <c:pt idx="42">
                  <c:v>0.74</c:v>
                </c:pt>
                <c:pt idx="43">
                  <c:v>0.2</c:v>
                </c:pt>
                <c:pt idx="44">
                  <c:v>0.48</c:v>
                </c:pt>
                <c:pt idx="45">
                  <c:v>0.34</c:v>
                </c:pt>
                <c:pt idx="46">
                  <c:v>0.21</c:v>
                </c:pt>
                <c:pt idx="47">
                  <c:v>0.15</c:v>
                </c:pt>
                <c:pt idx="48">
                  <c:v>-0.03</c:v>
                </c:pt>
                <c:pt idx="49">
                  <c:v>0.4</c:v>
                </c:pt>
                <c:pt idx="50">
                  <c:v>-0.04</c:v>
                </c:pt>
                <c:pt idx="51">
                  <c:v>0.25</c:v>
                </c:pt>
                <c:pt idx="52">
                  <c:v>0.05</c:v>
                </c:pt>
                <c:pt idx="53">
                  <c:v>0.96</c:v>
                </c:pt>
                <c:pt idx="54">
                  <c:v>-0.03</c:v>
                </c:pt>
                <c:pt idx="55">
                  <c:v>-0.11</c:v>
                </c:pt>
                <c:pt idx="56">
                  <c:v>0.64</c:v>
                </c:pt>
                <c:pt idx="57">
                  <c:v>0.13</c:v>
                </c:pt>
                <c:pt idx="58">
                  <c:v>0.71</c:v>
                </c:pt>
                <c:pt idx="59">
                  <c:v>0.35</c:v>
                </c:pt>
                <c:pt idx="60">
                  <c:v>0.6</c:v>
                </c:pt>
                <c:pt idx="61">
                  <c:v>0.17</c:v>
                </c:pt>
                <c:pt idx="62">
                  <c:v>0.68</c:v>
                </c:pt>
                <c:pt idx="63">
                  <c:v>0.64</c:v>
                </c:pt>
                <c:pt idx="64">
                  <c:v>0.55000000000000004</c:v>
                </c:pt>
                <c:pt idx="65">
                  <c:v>0.92</c:v>
                </c:pt>
                <c:pt idx="66">
                  <c:v>1.22</c:v>
                </c:pt>
                <c:pt idx="67">
                  <c:v>0.23</c:v>
                </c:pt>
                <c:pt idx="68">
                  <c:v>0.17</c:v>
                </c:pt>
                <c:pt idx="69">
                  <c:v>-0.33</c:v>
                </c:pt>
                <c:pt idx="70">
                  <c:v>0.3</c:v>
                </c:pt>
                <c:pt idx="71">
                  <c:v>-0.56999999999999995</c:v>
                </c:pt>
                <c:pt idx="72">
                  <c:v>-0.52</c:v>
                </c:pt>
                <c:pt idx="73">
                  <c:v>-1.01</c:v>
                </c:pt>
                <c:pt idx="74">
                  <c:v>-0.55000000000000004</c:v>
                </c:pt>
                <c:pt idx="75">
                  <c:v>-1.1599999999999999</c:v>
                </c:pt>
                <c:pt idx="76">
                  <c:v>-0.04</c:v>
                </c:pt>
                <c:pt idx="77">
                  <c:v>-0.34</c:v>
                </c:pt>
                <c:pt idx="78">
                  <c:v>-0.41</c:v>
                </c:pt>
                <c:pt idx="79">
                  <c:v>-0.12</c:v>
                </c:pt>
                <c:pt idx="80">
                  <c:v>-0.76</c:v>
                </c:pt>
                <c:pt idx="81">
                  <c:v>-0.68</c:v>
                </c:pt>
                <c:pt idx="82">
                  <c:v>-0.13</c:v>
                </c:pt>
                <c:pt idx="83">
                  <c:v>-0.4</c:v>
                </c:pt>
                <c:pt idx="84">
                  <c:v>-0.57999999999999996</c:v>
                </c:pt>
                <c:pt idx="85">
                  <c:v>-0.26</c:v>
                </c:pt>
                <c:pt idx="86">
                  <c:v>0</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Calculations!$CP$85:$FX$85</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Fiscal_impact_072718!$A$2:$A$75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Fiscal_impact_072718!$D$2:$D$75</c:f>
              <c:numCache>
                <c:formatCode>0.00</c:formatCode>
                <c:ptCount val="74"/>
                <c:pt idx="0">
                  <c:v>-0.85206622826566059</c:v>
                </c:pt>
                <c:pt idx="1">
                  <c:v>0.474280846961323</c:v>
                </c:pt>
                <c:pt idx="2">
                  <c:v>-0.33805481769554635</c:v>
                </c:pt>
                <c:pt idx="3">
                  <c:v>0.43131290443068876</c:v>
                </c:pt>
                <c:pt idx="4">
                  <c:v>1.1886060016488147</c:v>
                </c:pt>
                <c:pt idx="5">
                  <c:v>1.4217042958150481</c:v>
                </c:pt>
                <c:pt idx="6">
                  <c:v>1.040366032036008</c:v>
                </c:pt>
                <c:pt idx="7">
                  <c:v>2.3835711604627865</c:v>
                </c:pt>
                <c:pt idx="8">
                  <c:v>2.4005195335473637</c:v>
                </c:pt>
                <c:pt idx="9">
                  <c:v>2.2052218910512833</c:v>
                </c:pt>
                <c:pt idx="10">
                  <c:v>1.7893888210610873</c:v>
                </c:pt>
                <c:pt idx="11">
                  <c:v>1.6907628487818336</c:v>
                </c:pt>
                <c:pt idx="12">
                  <c:v>1.2547537381136946</c:v>
                </c:pt>
                <c:pt idx="13">
                  <c:v>1.8119044129793676</c:v>
                </c:pt>
                <c:pt idx="14">
                  <c:v>1.1460221150314966</c:v>
                </c:pt>
                <c:pt idx="15">
                  <c:v>1.1156514832126008</c:v>
                </c:pt>
                <c:pt idx="16">
                  <c:v>0.66237930993404104</c:v>
                </c:pt>
                <c:pt idx="17">
                  <c:v>0.4679864894271486</c:v>
                </c:pt>
                <c:pt idx="18">
                  <c:v>0.14510834105199819</c:v>
                </c:pt>
                <c:pt idx="19">
                  <c:v>-1.6407609448500893E-2</c:v>
                </c:pt>
                <c:pt idx="20">
                  <c:v>-7.3019114313607303E-2</c:v>
                </c:pt>
                <c:pt idx="21">
                  <c:v>-0.48467153147329683</c:v>
                </c:pt>
                <c:pt idx="22">
                  <c:v>-0.15458288413235255</c:v>
                </c:pt>
                <c:pt idx="23">
                  <c:v>-0.44765625201349063</c:v>
                </c:pt>
                <c:pt idx="24">
                  <c:v>0.42498406315370973</c:v>
                </c:pt>
                <c:pt idx="25">
                  <c:v>-0.63272809480807746</c:v>
                </c:pt>
                <c:pt idx="26">
                  <c:v>-0.41611078222078413</c:v>
                </c:pt>
                <c:pt idx="27">
                  <c:v>0.23734242607950468</c:v>
                </c:pt>
                <c:pt idx="28">
                  <c:v>-0.16730419208184311</c:v>
                </c:pt>
                <c:pt idx="29">
                  <c:v>0.35302064258946431</c:v>
                </c:pt>
                <c:pt idx="30">
                  <c:v>0.25197064772855937</c:v>
                </c:pt>
                <c:pt idx="31">
                  <c:v>0.68232796952311781</c:v>
                </c:pt>
                <c:pt idx="32">
                  <c:v>0.19469958770001677</c:v>
                </c:pt>
                <c:pt idx="33">
                  <c:v>2.8108150576694353</c:v>
                </c:pt>
                <c:pt idx="34">
                  <c:v>1.5386222027190481</c:v>
                </c:pt>
                <c:pt idx="35">
                  <c:v>1.3423547669319302</c:v>
                </c:pt>
                <c:pt idx="36">
                  <c:v>3.3968845727346459</c:v>
                </c:pt>
                <c:pt idx="37">
                  <c:v>2.744368133127332</c:v>
                </c:pt>
                <c:pt idx="38">
                  <c:v>2.7372157520776232</c:v>
                </c:pt>
                <c:pt idx="39">
                  <c:v>2.4783602694197442</c:v>
                </c:pt>
                <c:pt idx="40">
                  <c:v>1.8856461579381558</c:v>
                </c:pt>
                <c:pt idx="41">
                  <c:v>1.6525917708260716</c:v>
                </c:pt>
                <c:pt idx="42">
                  <c:v>0.73467233908461138</c:v>
                </c:pt>
                <c:pt idx="43">
                  <c:v>0.54312434319118608</c:v>
                </c:pt>
                <c:pt idx="44">
                  <c:v>-1.2496099915417194</c:v>
                </c:pt>
                <c:pt idx="45">
                  <c:v>-0.9911355072739636</c:v>
                </c:pt>
                <c:pt idx="46">
                  <c:v>-1.7489576754598981</c:v>
                </c:pt>
                <c:pt idx="47">
                  <c:v>-0.65358829593625034</c:v>
                </c:pt>
                <c:pt idx="48">
                  <c:v>-1.0663680963301272</c:v>
                </c:pt>
                <c:pt idx="49">
                  <c:v>-0.97666550228075377</c:v>
                </c:pt>
                <c:pt idx="50">
                  <c:v>-0.5635251871611231</c:v>
                </c:pt>
                <c:pt idx="51">
                  <c:v>-1.3090734554903665</c:v>
                </c:pt>
                <c:pt idx="52">
                  <c:v>-1.55798742508211</c:v>
                </c:pt>
                <c:pt idx="53">
                  <c:v>-1.0070087242174983</c:v>
                </c:pt>
                <c:pt idx="54">
                  <c:v>-0.83016793139424272</c:v>
                </c:pt>
                <c:pt idx="55">
                  <c:v>-1.0949397843351383</c:v>
                </c:pt>
                <c:pt idx="56">
                  <c:v>-0.94239084774406412</c:v>
                </c:pt>
                <c:pt idx="57">
                  <c:v>-0.43797925718670305</c:v>
                </c:pt>
                <c:pt idx="58">
                  <c:v>0.19502321910982534</c:v>
                </c:pt>
                <c:pt idx="59">
                  <c:v>-0.27447877007936172</c:v>
                </c:pt>
                <c:pt idx="60">
                  <c:v>0.38923532663229121</c:v>
                </c:pt>
                <c:pt idx="61">
                  <c:v>0.66945242431115326</c:v>
                </c:pt>
                <c:pt idx="62">
                  <c:v>0.26337225723962843</c:v>
                </c:pt>
                <c:pt idx="63">
                  <c:v>0.10159428769054057</c:v>
                </c:pt>
                <c:pt idx="64">
                  <c:v>0.67096018386687839</c:v>
                </c:pt>
                <c:pt idx="65">
                  <c:v>-0.11191520229763222</c:v>
                </c:pt>
                <c:pt idx="66" formatCode="0.000">
                  <c:v>9.1471653754678958E-2</c:v>
                </c:pt>
                <c:pt idx="67" formatCode="0.000">
                  <c:v>1.434766491236323E-2</c:v>
                </c:pt>
                <c:pt idx="68" formatCode="0.000">
                  <c:v>-5.4269848143431429E-2</c:v>
                </c:pt>
                <c:pt idx="69" formatCode="0.000">
                  <c:v>8.1499882096952192E-2</c:v>
                </c:pt>
                <c:pt idx="70" formatCode="0.000">
                  <c:v>-0.12964868618693673</c:v>
                </c:pt>
                <c:pt idx="71" formatCode="0.000">
                  <c:v>0.45052136924303027</c:v>
                </c:pt>
                <c:pt idx="72" formatCode="0.000">
                  <c:v>0.41353846623410451</c:v>
                </c:pt>
                <c:pt idx="73" formatCode="0.000">
                  <c:v>0.64206771717741662</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Fiscal_impact_072718!$A$2:$A$73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Fiscal_impact_072718!$C$2:$C$73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Fiscal_impact_072718!$A$2:$A$75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Fiscal_impact_072718!$B$2:$B$75</c:f>
              <c:numCache>
                <c:formatCode>0.00</c:formatCode>
                <c:ptCount val="74"/>
                <c:pt idx="0">
                  <c:v>0.23592420424043442</c:v>
                </c:pt>
                <c:pt idx="1">
                  <c:v>0.32242415391036527</c:v>
                </c:pt>
                <c:pt idx="2">
                  <c:v>6.3376964250652756E-2</c:v>
                </c:pt>
                <c:pt idx="3">
                  <c:v>-7.1131823642298794E-2</c:v>
                </c:pt>
                <c:pt idx="4">
                  <c:v>0.43903623383632001</c:v>
                </c:pt>
                <c:pt idx="5">
                  <c:v>0.67589209604975131</c:v>
                </c:pt>
                <c:pt idx="6">
                  <c:v>1.0204973084826399</c:v>
                </c:pt>
                <c:pt idx="7">
                  <c:v>1.5085618724906644</c:v>
                </c:pt>
                <c:pt idx="8">
                  <c:v>1.8115402554653017</c:v>
                </c:pt>
                <c:pt idx="9">
                  <c:v>2.0074196542743605</c:v>
                </c:pt>
                <c:pt idx="10">
                  <c:v>2.1946753515306301</c:v>
                </c:pt>
                <c:pt idx="11">
                  <c:v>2.021473273610392</c:v>
                </c:pt>
                <c:pt idx="12">
                  <c:v>1.7350318247519747</c:v>
                </c:pt>
                <c:pt idx="13">
                  <c:v>1.6367024552339957</c:v>
                </c:pt>
                <c:pt idx="14">
                  <c:v>1.475860778726598</c:v>
                </c:pt>
                <c:pt idx="15">
                  <c:v>1.33208293733429</c:v>
                </c:pt>
                <c:pt idx="16">
                  <c:v>1.1839893302893763</c:v>
                </c:pt>
                <c:pt idx="17">
                  <c:v>0.84800984940132174</c:v>
                </c:pt>
                <c:pt idx="18">
                  <c:v>0.59778140590644713</c:v>
                </c:pt>
                <c:pt idx="19">
                  <c:v>0.31476663274117173</c:v>
                </c:pt>
                <c:pt idx="20">
                  <c:v>0.13091702667925967</c:v>
                </c:pt>
                <c:pt idx="21">
                  <c:v>-0.1072474785458517</c:v>
                </c:pt>
                <c:pt idx="22">
                  <c:v>-0.18217028484193939</c:v>
                </c:pt>
                <c:pt idx="23">
                  <c:v>-0.28998244548318686</c:v>
                </c:pt>
                <c:pt idx="24">
                  <c:v>-0.16548165111635757</c:v>
                </c:pt>
                <c:pt idx="25">
                  <c:v>-0.20249579195005274</c:v>
                </c:pt>
                <c:pt idx="26">
                  <c:v>-0.26787776647216061</c:v>
                </c:pt>
                <c:pt idx="27">
                  <c:v>-9.6628096948911793E-2</c:v>
                </c:pt>
                <c:pt idx="28">
                  <c:v>-0.24470016075779996</c:v>
                </c:pt>
                <c:pt idx="29">
                  <c:v>1.7370235915854376E-3</c:v>
                </c:pt>
                <c:pt idx="30">
                  <c:v>0.1687573810789213</c:v>
                </c:pt>
                <c:pt idx="31">
                  <c:v>0.28000376693982459</c:v>
                </c:pt>
                <c:pt idx="32">
                  <c:v>0.37050471188528961</c:v>
                </c:pt>
                <c:pt idx="33">
                  <c:v>0.98495331565528232</c:v>
                </c:pt>
                <c:pt idx="34">
                  <c:v>1.3066162044029044</c:v>
                </c:pt>
                <c:pt idx="35">
                  <c:v>1.4716229037551076</c:v>
                </c:pt>
                <c:pt idx="36">
                  <c:v>2.2721691500137648</c:v>
                </c:pt>
                <c:pt idx="37">
                  <c:v>2.2555574188782392</c:v>
                </c:pt>
                <c:pt idx="38">
                  <c:v>2.5552058062178826</c:v>
                </c:pt>
                <c:pt idx="39">
                  <c:v>2.8392071818398361</c:v>
                </c:pt>
                <c:pt idx="40">
                  <c:v>2.4613975781407138</c:v>
                </c:pt>
                <c:pt idx="41">
                  <c:v>2.1884534875653987</c:v>
                </c:pt>
                <c:pt idx="42">
                  <c:v>1.6878176343171458</c:v>
                </c:pt>
                <c:pt idx="43">
                  <c:v>1.2040086527600062</c:v>
                </c:pt>
                <c:pt idx="44">
                  <c:v>0.42019461539003733</c:v>
                </c:pt>
                <c:pt idx="45">
                  <c:v>-0.24073720413497135</c:v>
                </c:pt>
                <c:pt idx="46">
                  <c:v>-0.86164470777109869</c:v>
                </c:pt>
                <c:pt idx="47">
                  <c:v>-1.1608228675529579</c:v>
                </c:pt>
                <c:pt idx="48">
                  <c:v>-1.1150123937500598</c:v>
                </c:pt>
                <c:pt idx="49">
                  <c:v>-1.1113948925017574</c:v>
                </c:pt>
                <c:pt idx="50">
                  <c:v>-0.81503677042706357</c:v>
                </c:pt>
                <c:pt idx="51">
                  <c:v>-0.97890806031559274</c:v>
                </c:pt>
                <c:pt idx="52">
                  <c:v>-1.1018128925035884</c:v>
                </c:pt>
                <c:pt idx="53">
                  <c:v>-1.1093986979877744</c:v>
                </c:pt>
                <c:pt idx="54">
                  <c:v>-1.1760593840460545</c:v>
                </c:pt>
                <c:pt idx="55">
                  <c:v>-1.1225259662572473</c:v>
                </c:pt>
                <c:pt idx="56">
                  <c:v>-0.96862682192273586</c:v>
                </c:pt>
                <c:pt idx="57">
                  <c:v>-0.82636945516503701</c:v>
                </c:pt>
                <c:pt idx="58">
                  <c:v>-0.57007166753901994</c:v>
                </c:pt>
                <c:pt idx="59">
                  <c:v>-0.36495641397507594</c:v>
                </c:pt>
                <c:pt idx="60">
                  <c:v>-3.2049870380987056E-2</c:v>
                </c:pt>
                <c:pt idx="61">
                  <c:v>0.24480804999347702</c:v>
                </c:pt>
                <c:pt idx="62">
                  <c:v>0.26189530952592777</c:v>
                </c:pt>
                <c:pt idx="63">
                  <c:v>0.3559135739684034</c:v>
                </c:pt>
                <c:pt idx="64">
                  <c:v>0.42634478827705019</c:v>
                </c:pt>
                <c:pt idx="65">
                  <c:v>0.23100288162485383</c:v>
                </c:pt>
                <c:pt idx="66" formatCode="0.000">
                  <c:v>0.18802773075361642</c:v>
                </c:pt>
                <c:pt idx="67" formatCode="0.000">
                  <c:v>0.1662160750590721</c:v>
                </c:pt>
                <c:pt idx="68" formatCode="0.000">
                  <c:v>-1.5091432943505364E-2</c:v>
                </c:pt>
                <c:pt idx="69" formatCode="0.000">
                  <c:v>3.3262338155140736E-2</c:v>
                </c:pt>
                <c:pt idx="70" formatCode="0.000">
                  <c:v>-2.2017746830263182E-2</c:v>
                </c:pt>
                <c:pt idx="71" formatCode="0.000">
                  <c:v>8.7025679252403579E-2</c:v>
                </c:pt>
                <c:pt idx="72" formatCode="0.000">
                  <c:v>0.20397775784678757</c:v>
                </c:pt>
                <c:pt idx="73" formatCode="0.000">
                  <c:v>0.34411971661690366</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Fiscal_impact_072718!$A$2:$A$75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Fiscal_impact_072718!$E$2:$E$75</c:f>
              <c:numCache>
                <c:formatCode>0.00</c:formatCode>
                <c:ptCount val="74"/>
                <c:pt idx="0">
                  <c:v>-0.84</c:v>
                </c:pt>
                <c:pt idx="1">
                  <c:v>0.78</c:v>
                </c:pt>
                <c:pt idx="2">
                  <c:v>-0.49</c:v>
                </c:pt>
                <c:pt idx="3">
                  <c:v>0.06</c:v>
                </c:pt>
                <c:pt idx="4">
                  <c:v>0.52</c:v>
                </c:pt>
                <c:pt idx="5">
                  <c:v>0.36</c:v>
                </c:pt>
                <c:pt idx="6">
                  <c:v>0.15</c:v>
                </c:pt>
                <c:pt idx="7">
                  <c:v>0.3</c:v>
                </c:pt>
                <c:pt idx="8">
                  <c:v>0.84</c:v>
                </c:pt>
                <c:pt idx="9">
                  <c:v>0.51</c:v>
                </c:pt>
                <c:pt idx="10">
                  <c:v>0.26</c:v>
                </c:pt>
                <c:pt idx="11">
                  <c:v>0.47</c:v>
                </c:pt>
                <c:pt idx="12">
                  <c:v>0.32</c:v>
                </c:pt>
                <c:pt idx="13">
                  <c:v>0.98</c:v>
                </c:pt>
                <c:pt idx="14">
                  <c:v>0</c:v>
                </c:pt>
                <c:pt idx="15">
                  <c:v>0.54</c:v>
                </c:pt>
                <c:pt idx="16">
                  <c:v>0.31</c:v>
                </c:pt>
                <c:pt idx="17">
                  <c:v>0.17</c:v>
                </c:pt>
                <c:pt idx="18">
                  <c:v>0.33</c:v>
                </c:pt>
                <c:pt idx="19">
                  <c:v>-0.05</c:v>
                </c:pt>
                <c:pt idx="20">
                  <c:v>0.33</c:v>
                </c:pt>
                <c:pt idx="21">
                  <c:v>-0.03</c:v>
                </c:pt>
                <c:pt idx="22">
                  <c:v>0.22</c:v>
                </c:pt>
                <c:pt idx="23">
                  <c:v>0.01</c:v>
                </c:pt>
                <c:pt idx="24">
                  <c:v>0.75</c:v>
                </c:pt>
                <c:pt idx="25">
                  <c:v>-0.2</c:v>
                </c:pt>
                <c:pt idx="26">
                  <c:v>-0.26</c:v>
                </c:pt>
                <c:pt idx="27">
                  <c:v>0.43</c:v>
                </c:pt>
                <c:pt idx="28">
                  <c:v>-0.16</c:v>
                </c:pt>
                <c:pt idx="29">
                  <c:v>0.48</c:v>
                </c:pt>
                <c:pt idx="30">
                  <c:v>0.25</c:v>
                </c:pt>
                <c:pt idx="31">
                  <c:v>0.48</c:v>
                </c:pt>
                <c:pt idx="32">
                  <c:v>0.44</c:v>
                </c:pt>
                <c:pt idx="33">
                  <c:v>0.64</c:v>
                </c:pt>
                <c:pt idx="34">
                  <c:v>0.39</c:v>
                </c:pt>
                <c:pt idx="35">
                  <c:v>0.41</c:v>
                </c:pt>
                <c:pt idx="36">
                  <c:v>0.41</c:v>
                </c:pt>
                <c:pt idx="37">
                  <c:v>0.77</c:v>
                </c:pt>
                <c:pt idx="38">
                  <c:v>0.31</c:v>
                </c:pt>
                <c:pt idx="39">
                  <c:v>0.52</c:v>
                </c:pt>
                <c:pt idx="40">
                  <c:v>0.39</c:v>
                </c:pt>
                <c:pt idx="41">
                  <c:v>0.46</c:v>
                </c:pt>
                <c:pt idx="42">
                  <c:v>-0.15</c:v>
                </c:pt>
                <c:pt idx="43">
                  <c:v>-0.05</c:v>
                </c:pt>
                <c:pt idx="44">
                  <c:v>-0.47</c:v>
                </c:pt>
                <c:pt idx="45">
                  <c:v>-0.12</c:v>
                </c:pt>
                <c:pt idx="46">
                  <c:v>-0.72</c:v>
                </c:pt>
                <c:pt idx="47">
                  <c:v>0.14000000000000001</c:v>
                </c:pt>
                <c:pt idx="48">
                  <c:v>0.01</c:v>
                </c:pt>
                <c:pt idx="49">
                  <c:v>-0.25</c:v>
                </c:pt>
                <c:pt idx="50">
                  <c:v>7.0000000000000007E-2</c:v>
                </c:pt>
                <c:pt idx="51">
                  <c:v>-0.63</c:v>
                </c:pt>
                <c:pt idx="52">
                  <c:v>-0.71</c:v>
                </c:pt>
                <c:pt idx="53">
                  <c:v>-0.24</c:v>
                </c:pt>
                <c:pt idx="54">
                  <c:v>-0.43</c:v>
                </c:pt>
                <c:pt idx="55">
                  <c:v>-0.5</c:v>
                </c:pt>
                <c:pt idx="56">
                  <c:v>0.03</c:v>
                </c:pt>
                <c:pt idx="57">
                  <c:v>-0.27</c:v>
                </c:pt>
                <c:pt idx="58">
                  <c:v>0.33</c:v>
                </c:pt>
                <c:pt idx="59">
                  <c:v>-0.42</c:v>
                </c:pt>
                <c:pt idx="60">
                  <c:v>0.15</c:v>
                </c:pt>
                <c:pt idx="61">
                  <c:v>7.0000000000000007E-2</c:v>
                </c:pt>
                <c:pt idx="62">
                  <c:v>-0.04</c:v>
                </c:pt>
                <c:pt idx="63">
                  <c:v>0.16</c:v>
                </c:pt>
                <c:pt idx="64">
                  <c:v>0.02</c:v>
                </c:pt>
                <c:pt idx="65">
                  <c:v>-0.1</c:v>
                </c:pt>
                <c:pt idx="66">
                  <c:v>0.11</c:v>
                </c:pt>
                <c:pt idx="67">
                  <c:v>0.03</c:v>
                </c:pt>
                <c:pt idx="68">
                  <c:v>0</c:v>
                </c:pt>
                <c:pt idx="69">
                  <c:v>0.16</c:v>
                </c:pt>
                <c:pt idx="70">
                  <c:v>-0.08</c:v>
                </c:pt>
                <c:pt idx="71">
                  <c:v>0.26</c:v>
                </c:pt>
                <c:pt idx="72">
                  <c:v>0.17</c:v>
                </c:pt>
                <c:pt idx="73">
                  <c:v>0.22</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Fiscal_impact_072718!$A$2:$A$75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Fiscal_impact_072718!$F$2:$F$75</c:f>
              <c:numCache>
                <c:formatCode>0.00</c:formatCode>
                <c:ptCount val="74"/>
                <c:pt idx="0">
                  <c:v>0.33</c:v>
                </c:pt>
                <c:pt idx="1">
                  <c:v>-0.06</c:v>
                </c:pt>
                <c:pt idx="2">
                  <c:v>0.18</c:v>
                </c:pt>
                <c:pt idx="3">
                  <c:v>0.38</c:v>
                </c:pt>
                <c:pt idx="4">
                  <c:v>0.57999999999999996</c:v>
                </c:pt>
                <c:pt idx="5">
                  <c:v>0.9</c:v>
                </c:pt>
                <c:pt idx="6">
                  <c:v>-0.23</c:v>
                </c:pt>
                <c:pt idx="7">
                  <c:v>0.91</c:v>
                </c:pt>
                <c:pt idx="8">
                  <c:v>0.44</c:v>
                </c:pt>
                <c:pt idx="9">
                  <c:v>0.06</c:v>
                </c:pt>
                <c:pt idx="10">
                  <c:v>0.14000000000000001</c:v>
                </c:pt>
                <c:pt idx="11">
                  <c:v>0.12</c:v>
                </c:pt>
                <c:pt idx="12">
                  <c:v>-0.22</c:v>
                </c:pt>
                <c:pt idx="13">
                  <c:v>-0.24</c:v>
                </c:pt>
                <c:pt idx="14">
                  <c:v>0.2</c:v>
                </c:pt>
                <c:pt idx="15">
                  <c:v>-0.06</c:v>
                </c:pt>
                <c:pt idx="16">
                  <c:v>0.03</c:v>
                </c:pt>
                <c:pt idx="17">
                  <c:v>0.03</c:v>
                </c:pt>
                <c:pt idx="18">
                  <c:v>-0.18</c:v>
                </c:pt>
                <c:pt idx="19">
                  <c:v>0.02</c:v>
                </c:pt>
                <c:pt idx="20">
                  <c:v>0.06</c:v>
                </c:pt>
                <c:pt idx="21">
                  <c:v>-0.01</c:v>
                </c:pt>
                <c:pt idx="22">
                  <c:v>0.03</c:v>
                </c:pt>
                <c:pt idx="23">
                  <c:v>0.05</c:v>
                </c:pt>
                <c:pt idx="24">
                  <c:v>0.21</c:v>
                </c:pt>
                <c:pt idx="25">
                  <c:v>0.18</c:v>
                </c:pt>
                <c:pt idx="26">
                  <c:v>0.15</c:v>
                </c:pt>
                <c:pt idx="27">
                  <c:v>0.21</c:v>
                </c:pt>
                <c:pt idx="28">
                  <c:v>0.28999999999999998</c:v>
                </c:pt>
                <c:pt idx="29">
                  <c:v>0.23</c:v>
                </c:pt>
                <c:pt idx="30">
                  <c:v>0.1</c:v>
                </c:pt>
                <c:pt idx="31">
                  <c:v>0.12</c:v>
                </c:pt>
                <c:pt idx="32">
                  <c:v>-0.27</c:v>
                </c:pt>
                <c:pt idx="33">
                  <c:v>0.04</c:v>
                </c:pt>
                <c:pt idx="34">
                  <c:v>0.25</c:v>
                </c:pt>
                <c:pt idx="35">
                  <c:v>0.15</c:v>
                </c:pt>
                <c:pt idx="36">
                  <c:v>0.51</c:v>
                </c:pt>
                <c:pt idx="37">
                  <c:v>0.44</c:v>
                </c:pt>
                <c:pt idx="38">
                  <c:v>-7.0000000000000007E-2</c:v>
                </c:pt>
                <c:pt idx="39">
                  <c:v>-0.35</c:v>
                </c:pt>
                <c:pt idx="40">
                  <c:v>-0.73</c:v>
                </c:pt>
                <c:pt idx="41">
                  <c:v>-0.17</c:v>
                </c:pt>
                <c:pt idx="42">
                  <c:v>-0.43</c:v>
                </c:pt>
                <c:pt idx="43">
                  <c:v>-0.47</c:v>
                </c:pt>
                <c:pt idx="44">
                  <c:v>-0.54</c:v>
                </c:pt>
                <c:pt idx="45">
                  <c:v>-0.43</c:v>
                </c:pt>
                <c:pt idx="46">
                  <c:v>-0.43</c:v>
                </c:pt>
                <c:pt idx="47">
                  <c:v>-0.18</c:v>
                </c:pt>
                <c:pt idx="48">
                  <c:v>-0.34</c:v>
                </c:pt>
                <c:pt idx="49">
                  <c:v>-0.15</c:v>
                </c:pt>
                <c:pt idx="50">
                  <c:v>-0.18</c:v>
                </c:pt>
                <c:pt idx="51">
                  <c:v>-0.13</c:v>
                </c:pt>
                <c:pt idx="52">
                  <c:v>0.03</c:v>
                </c:pt>
                <c:pt idx="53">
                  <c:v>0.11</c:v>
                </c:pt>
                <c:pt idx="54">
                  <c:v>0.03</c:v>
                </c:pt>
                <c:pt idx="55">
                  <c:v>-0.08</c:v>
                </c:pt>
                <c:pt idx="56">
                  <c:v>-0.28000000000000003</c:v>
                </c:pt>
                <c:pt idx="57">
                  <c:v>0.26</c:v>
                </c:pt>
                <c:pt idx="58">
                  <c:v>0.18</c:v>
                </c:pt>
                <c:pt idx="59">
                  <c:v>0.35</c:v>
                </c:pt>
                <c:pt idx="60">
                  <c:v>0.26</c:v>
                </c:pt>
                <c:pt idx="61">
                  <c:v>0.63</c:v>
                </c:pt>
                <c:pt idx="62">
                  <c:v>0.37</c:v>
                </c:pt>
                <c:pt idx="63">
                  <c:v>-0.03</c:v>
                </c:pt>
                <c:pt idx="64">
                  <c:v>0.57999999999999996</c:v>
                </c:pt>
                <c:pt idx="65">
                  <c:v>-0.04</c:v>
                </c:pt>
                <c:pt idx="66">
                  <c:v>7.0000000000000007E-2</c:v>
                </c:pt>
                <c:pt idx="67">
                  <c:v>0</c:v>
                </c:pt>
                <c:pt idx="68">
                  <c:v>-0.13</c:v>
                </c:pt>
                <c:pt idx="69">
                  <c:v>-0.15</c:v>
                </c:pt>
                <c:pt idx="70">
                  <c:v>-0.1</c:v>
                </c:pt>
                <c:pt idx="71">
                  <c:v>0.15</c:v>
                </c:pt>
                <c:pt idx="72">
                  <c:v>0.1</c:v>
                </c:pt>
                <c:pt idx="73">
                  <c:v>0.15</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Fiscal_impact_072718!$A$2:$A$75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Fiscal_impact_072718!$G$2:$G$75</c:f>
              <c:numCache>
                <c:formatCode>0.00</c:formatCode>
                <c:ptCount val="74"/>
                <c:pt idx="0">
                  <c:v>-0.34206622826566058</c:v>
                </c:pt>
                <c:pt idx="1">
                  <c:v>-0.245719153038677</c:v>
                </c:pt>
                <c:pt idx="2">
                  <c:v>-2.8054817695546377E-2</c:v>
                </c:pt>
                <c:pt idx="3">
                  <c:v>1.3129044306887498E-3</c:v>
                </c:pt>
                <c:pt idx="4">
                  <c:v>8.8606001648814617E-2</c:v>
                </c:pt>
                <c:pt idx="5">
                  <c:v>0.1517042958150481</c:v>
                </c:pt>
                <c:pt idx="6">
                  <c:v>1.120366032036008</c:v>
                </c:pt>
                <c:pt idx="7">
                  <c:v>1.1735711604627865</c:v>
                </c:pt>
                <c:pt idx="8">
                  <c:v>1.1105195335473639</c:v>
                </c:pt>
                <c:pt idx="9">
                  <c:v>1.6252218910512835</c:v>
                </c:pt>
                <c:pt idx="10">
                  <c:v>1.3893888210610872</c:v>
                </c:pt>
                <c:pt idx="11">
                  <c:v>1.1007628487818335</c:v>
                </c:pt>
                <c:pt idx="12">
                  <c:v>1.1647537381136945</c:v>
                </c:pt>
                <c:pt idx="13">
                  <c:v>1.0719044129793676</c:v>
                </c:pt>
                <c:pt idx="14">
                  <c:v>0.94602211503149658</c:v>
                </c:pt>
                <c:pt idx="15">
                  <c:v>0.6356514832126009</c:v>
                </c:pt>
                <c:pt idx="16">
                  <c:v>0.32237930993404101</c:v>
                </c:pt>
                <c:pt idx="17">
                  <c:v>0.25798648942714858</c:v>
                </c:pt>
                <c:pt idx="18">
                  <c:v>-4.8916589480018187E-3</c:v>
                </c:pt>
                <c:pt idx="19">
                  <c:v>1.3592390551499106E-2</c:v>
                </c:pt>
                <c:pt idx="20">
                  <c:v>-0.47301911431360733</c:v>
                </c:pt>
                <c:pt idx="21">
                  <c:v>-0.44467153147329685</c:v>
                </c:pt>
                <c:pt idx="22">
                  <c:v>-0.40458288413235255</c:v>
                </c:pt>
                <c:pt idx="23">
                  <c:v>-0.49765625201349062</c:v>
                </c:pt>
                <c:pt idx="24">
                  <c:v>-0.53501593684629023</c:v>
                </c:pt>
                <c:pt idx="25">
                  <c:v>-0.60272809480807743</c:v>
                </c:pt>
                <c:pt idx="26">
                  <c:v>-0.30611078222078414</c:v>
                </c:pt>
                <c:pt idx="27">
                  <c:v>-0.40265757392049534</c:v>
                </c:pt>
                <c:pt idx="28">
                  <c:v>-0.29730419208184311</c:v>
                </c:pt>
                <c:pt idx="29">
                  <c:v>-0.35697935741053566</c:v>
                </c:pt>
                <c:pt idx="30">
                  <c:v>-9.802935227144062E-2</c:v>
                </c:pt>
                <c:pt idx="31">
                  <c:v>8.2327969523117842E-2</c:v>
                </c:pt>
                <c:pt idx="32">
                  <c:v>2.4699587700016748E-2</c:v>
                </c:pt>
                <c:pt idx="33">
                  <c:v>2.1308150576694351</c:v>
                </c:pt>
                <c:pt idx="34">
                  <c:v>0.89862220271904814</c:v>
                </c:pt>
                <c:pt idx="35">
                  <c:v>0.79235476693193008</c:v>
                </c:pt>
                <c:pt idx="36">
                  <c:v>2.476884572734646</c:v>
                </c:pt>
                <c:pt idx="37">
                  <c:v>1.5243681331273318</c:v>
                </c:pt>
                <c:pt idx="38">
                  <c:v>2.5072157520776233</c:v>
                </c:pt>
                <c:pt idx="39">
                  <c:v>2.3083602694197443</c:v>
                </c:pt>
                <c:pt idx="40">
                  <c:v>2.2156461579381559</c:v>
                </c:pt>
                <c:pt idx="41">
                  <c:v>1.3525917708260715</c:v>
                </c:pt>
                <c:pt idx="42">
                  <c:v>1.3046723390846113</c:v>
                </c:pt>
                <c:pt idx="43">
                  <c:v>1.0631243431911861</c:v>
                </c:pt>
                <c:pt idx="44">
                  <c:v>-0.23960999154171936</c:v>
                </c:pt>
                <c:pt idx="45">
                  <c:v>-0.4411355072739635</c:v>
                </c:pt>
                <c:pt idx="46">
                  <c:v>-0.58895767545989808</c:v>
                </c:pt>
                <c:pt idx="47">
                  <c:v>-0.61358829593625031</c:v>
                </c:pt>
                <c:pt idx="48">
                  <c:v>-0.72636809633012722</c:v>
                </c:pt>
                <c:pt idx="49">
                  <c:v>-0.56666550228075374</c:v>
                </c:pt>
                <c:pt idx="50">
                  <c:v>-0.44352518716112305</c:v>
                </c:pt>
                <c:pt idx="51">
                  <c:v>-0.54907345549036657</c:v>
                </c:pt>
                <c:pt idx="52">
                  <c:v>-0.87798742508210992</c:v>
                </c:pt>
                <c:pt idx="53">
                  <c:v>-0.87700872421749843</c:v>
                </c:pt>
                <c:pt idx="54">
                  <c:v>-0.43016793139424275</c:v>
                </c:pt>
                <c:pt idx="55">
                  <c:v>-0.51493978433513821</c:v>
                </c:pt>
                <c:pt idx="56">
                  <c:v>-0.68239084774406411</c:v>
                </c:pt>
                <c:pt idx="57">
                  <c:v>-0.43797925718670305</c:v>
                </c:pt>
                <c:pt idx="58">
                  <c:v>-0.31497678089017467</c:v>
                </c:pt>
                <c:pt idx="59">
                  <c:v>-0.20447877007936174</c:v>
                </c:pt>
                <c:pt idx="60">
                  <c:v>-1.0764673367708836E-2</c:v>
                </c:pt>
                <c:pt idx="61">
                  <c:v>-3.0547575688846692E-2</c:v>
                </c:pt>
                <c:pt idx="62">
                  <c:v>-6.6627742760371589E-2</c:v>
                </c:pt>
                <c:pt idx="63">
                  <c:v>-1.8405712309459414E-2</c:v>
                </c:pt>
                <c:pt idx="64">
                  <c:v>7.096018386687844E-2</c:v>
                </c:pt>
                <c:pt idx="65">
                  <c:v>3.8084797702367786E-2</c:v>
                </c:pt>
                <c:pt idx="66">
                  <c:v>-7.8528346245321054E-2</c:v>
                </c:pt>
                <c:pt idx="67">
                  <c:v>-1.5652335087636769E-2</c:v>
                </c:pt>
                <c:pt idx="68">
                  <c:v>7.5730151856568576E-2</c:v>
                </c:pt>
                <c:pt idx="69">
                  <c:v>7.1499882096952197E-2</c:v>
                </c:pt>
                <c:pt idx="70">
                  <c:v>5.0351313813063264E-2</c:v>
                </c:pt>
                <c:pt idx="71">
                  <c:v>4.0521369243030306E-2</c:v>
                </c:pt>
                <c:pt idx="72">
                  <c:v>0.14353846623410452</c:v>
                </c:pt>
                <c:pt idx="73">
                  <c:v>0.27206771717741662</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Fiscal_impact_072718!$A$2:$A$73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Fiscal_impact_072718!$C$2:$C$73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Fiscal_impact_072718!$A$2:$A$75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Fiscal_impact_072718!$B$2:$B$75</c:f>
              <c:numCache>
                <c:formatCode>0.00</c:formatCode>
                <c:ptCount val="74"/>
                <c:pt idx="0">
                  <c:v>0.23592420424043442</c:v>
                </c:pt>
                <c:pt idx="1">
                  <c:v>0.32242415391036527</c:v>
                </c:pt>
                <c:pt idx="2">
                  <c:v>6.3376964250652756E-2</c:v>
                </c:pt>
                <c:pt idx="3">
                  <c:v>-7.1131823642298794E-2</c:v>
                </c:pt>
                <c:pt idx="4">
                  <c:v>0.43903623383632001</c:v>
                </c:pt>
                <c:pt idx="5">
                  <c:v>0.67589209604975131</c:v>
                </c:pt>
                <c:pt idx="6">
                  <c:v>1.0204973084826399</c:v>
                </c:pt>
                <c:pt idx="7">
                  <c:v>1.5085618724906644</c:v>
                </c:pt>
                <c:pt idx="8">
                  <c:v>1.8115402554653017</c:v>
                </c:pt>
                <c:pt idx="9">
                  <c:v>2.0074196542743605</c:v>
                </c:pt>
                <c:pt idx="10">
                  <c:v>2.1946753515306301</c:v>
                </c:pt>
                <c:pt idx="11">
                  <c:v>2.021473273610392</c:v>
                </c:pt>
                <c:pt idx="12">
                  <c:v>1.7350318247519747</c:v>
                </c:pt>
                <c:pt idx="13">
                  <c:v>1.6367024552339957</c:v>
                </c:pt>
                <c:pt idx="14">
                  <c:v>1.475860778726598</c:v>
                </c:pt>
                <c:pt idx="15">
                  <c:v>1.33208293733429</c:v>
                </c:pt>
                <c:pt idx="16">
                  <c:v>1.1839893302893763</c:v>
                </c:pt>
                <c:pt idx="17">
                  <c:v>0.84800984940132174</c:v>
                </c:pt>
                <c:pt idx="18">
                  <c:v>0.59778140590644713</c:v>
                </c:pt>
                <c:pt idx="19">
                  <c:v>0.31476663274117173</c:v>
                </c:pt>
                <c:pt idx="20">
                  <c:v>0.13091702667925967</c:v>
                </c:pt>
                <c:pt idx="21">
                  <c:v>-0.1072474785458517</c:v>
                </c:pt>
                <c:pt idx="22">
                  <c:v>-0.18217028484193939</c:v>
                </c:pt>
                <c:pt idx="23">
                  <c:v>-0.28998244548318686</c:v>
                </c:pt>
                <c:pt idx="24">
                  <c:v>-0.16548165111635757</c:v>
                </c:pt>
                <c:pt idx="25">
                  <c:v>-0.20249579195005274</c:v>
                </c:pt>
                <c:pt idx="26">
                  <c:v>-0.26787776647216061</c:v>
                </c:pt>
                <c:pt idx="27">
                  <c:v>-9.6628096948911793E-2</c:v>
                </c:pt>
                <c:pt idx="28">
                  <c:v>-0.24470016075779996</c:v>
                </c:pt>
                <c:pt idx="29">
                  <c:v>1.7370235915854376E-3</c:v>
                </c:pt>
                <c:pt idx="30">
                  <c:v>0.1687573810789213</c:v>
                </c:pt>
                <c:pt idx="31">
                  <c:v>0.28000376693982459</c:v>
                </c:pt>
                <c:pt idx="32">
                  <c:v>0.37050471188528961</c:v>
                </c:pt>
                <c:pt idx="33">
                  <c:v>0.98495331565528232</c:v>
                </c:pt>
                <c:pt idx="34">
                  <c:v>1.3066162044029044</c:v>
                </c:pt>
                <c:pt idx="35">
                  <c:v>1.4716229037551076</c:v>
                </c:pt>
                <c:pt idx="36">
                  <c:v>2.2721691500137648</c:v>
                </c:pt>
                <c:pt idx="37">
                  <c:v>2.2555574188782392</c:v>
                </c:pt>
                <c:pt idx="38">
                  <c:v>2.5552058062178826</c:v>
                </c:pt>
                <c:pt idx="39">
                  <c:v>2.8392071818398361</c:v>
                </c:pt>
                <c:pt idx="40">
                  <c:v>2.4613975781407138</c:v>
                </c:pt>
                <c:pt idx="41">
                  <c:v>2.1884534875653987</c:v>
                </c:pt>
                <c:pt idx="42">
                  <c:v>1.6878176343171458</c:v>
                </c:pt>
                <c:pt idx="43">
                  <c:v>1.2040086527600062</c:v>
                </c:pt>
                <c:pt idx="44">
                  <c:v>0.42019461539003733</c:v>
                </c:pt>
                <c:pt idx="45">
                  <c:v>-0.24073720413497135</c:v>
                </c:pt>
                <c:pt idx="46">
                  <c:v>-0.86164470777109869</c:v>
                </c:pt>
                <c:pt idx="47">
                  <c:v>-1.1608228675529579</c:v>
                </c:pt>
                <c:pt idx="48">
                  <c:v>-1.1150123937500598</c:v>
                </c:pt>
                <c:pt idx="49">
                  <c:v>-1.1113948925017574</c:v>
                </c:pt>
                <c:pt idx="50">
                  <c:v>-0.81503677042706357</c:v>
                </c:pt>
                <c:pt idx="51">
                  <c:v>-0.97890806031559274</c:v>
                </c:pt>
                <c:pt idx="52">
                  <c:v>-1.1018128925035884</c:v>
                </c:pt>
                <c:pt idx="53">
                  <c:v>-1.1093986979877744</c:v>
                </c:pt>
                <c:pt idx="54">
                  <c:v>-1.1760593840460545</c:v>
                </c:pt>
                <c:pt idx="55">
                  <c:v>-1.1225259662572473</c:v>
                </c:pt>
                <c:pt idx="56">
                  <c:v>-0.96862682192273586</c:v>
                </c:pt>
                <c:pt idx="57">
                  <c:v>-0.82636945516503701</c:v>
                </c:pt>
                <c:pt idx="58">
                  <c:v>-0.57007166753901994</c:v>
                </c:pt>
                <c:pt idx="59">
                  <c:v>-0.36495641397507594</c:v>
                </c:pt>
                <c:pt idx="60">
                  <c:v>-3.2049870380987056E-2</c:v>
                </c:pt>
                <c:pt idx="61">
                  <c:v>0.24480804999347702</c:v>
                </c:pt>
                <c:pt idx="62">
                  <c:v>0.26189530952592777</c:v>
                </c:pt>
                <c:pt idx="63">
                  <c:v>0.3559135739684034</c:v>
                </c:pt>
                <c:pt idx="64">
                  <c:v>0.42634478827705019</c:v>
                </c:pt>
                <c:pt idx="65">
                  <c:v>0.23100288162485383</c:v>
                </c:pt>
                <c:pt idx="66" formatCode="0.000">
                  <c:v>0.18802773075361642</c:v>
                </c:pt>
                <c:pt idx="67" formatCode="0.000">
                  <c:v>0.1662160750590721</c:v>
                </c:pt>
                <c:pt idx="68" formatCode="0.000">
                  <c:v>-1.5091432943505364E-2</c:v>
                </c:pt>
                <c:pt idx="69" formatCode="0.000">
                  <c:v>3.3262338155140736E-2</c:v>
                </c:pt>
                <c:pt idx="70" formatCode="0.000">
                  <c:v>-2.2017746830263182E-2</c:v>
                </c:pt>
                <c:pt idx="71" formatCode="0.000">
                  <c:v>8.7025679252403579E-2</c:v>
                </c:pt>
                <c:pt idx="72" formatCode="0.000">
                  <c:v>0.20397775784678757</c:v>
                </c:pt>
                <c:pt idx="73" formatCode="0.000">
                  <c:v>0.34411971661690366</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State and Local</a:t>
            </a:r>
            <a:r>
              <a:rPr lang="en-US" baseline="0"/>
              <a:t> Employment (Thousands)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'additional info (2)'!$Q$4</c:f>
              <c:strCache>
                <c:ptCount val="1"/>
                <c:pt idx="0">
                  <c:v>State and Local Employment Growth</c:v>
                </c:pt>
              </c:strCache>
            </c:strRef>
          </c:tx>
          <c:spPr>
            <a:solidFill>
              <a:srgbClr val="92D050"/>
            </a:solidFill>
            <a:ln>
              <a:noFill/>
            </a:ln>
            <a:effectLst/>
          </c:spPr>
          <c:invertIfNegative val="0"/>
          <c:cat>
            <c:strRef>
              <c:f>'additional info (2)'!$I$5:$I$226</c:f>
              <c:strCache>
                <c:ptCount val="222"/>
                <c:pt idx="0">
                  <c:v>2000-Jan</c:v>
                </c:pt>
                <c:pt idx="1">
                  <c:v>2000-Feb</c:v>
                </c:pt>
                <c:pt idx="2">
                  <c:v>2000-Mar</c:v>
                </c:pt>
                <c:pt idx="3">
                  <c:v>2000-Apr</c:v>
                </c:pt>
                <c:pt idx="4">
                  <c:v>2000-May</c:v>
                </c:pt>
                <c:pt idx="5">
                  <c:v>2000-Jun</c:v>
                </c:pt>
                <c:pt idx="6">
                  <c:v>2000-Jul</c:v>
                </c:pt>
                <c:pt idx="7">
                  <c:v>2000-Aug</c:v>
                </c:pt>
                <c:pt idx="8">
                  <c:v>2000-Sep</c:v>
                </c:pt>
                <c:pt idx="9">
                  <c:v>2000-Oct</c:v>
                </c:pt>
                <c:pt idx="10">
                  <c:v>2000-Nov</c:v>
                </c:pt>
                <c:pt idx="11">
                  <c:v>2000-Dec</c:v>
                </c:pt>
                <c:pt idx="12">
                  <c:v>2001-Jan</c:v>
                </c:pt>
                <c:pt idx="13">
                  <c:v>2001-Feb</c:v>
                </c:pt>
                <c:pt idx="14">
                  <c:v>2001-Mar</c:v>
                </c:pt>
                <c:pt idx="15">
                  <c:v>2001-Apr</c:v>
                </c:pt>
                <c:pt idx="16">
                  <c:v>2001-May</c:v>
                </c:pt>
                <c:pt idx="17">
                  <c:v>2001-Jun</c:v>
                </c:pt>
                <c:pt idx="18">
                  <c:v>2001-Jul</c:v>
                </c:pt>
                <c:pt idx="19">
                  <c:v>2001-Aug</c:v>
                </c:pt>
                <c:pt idx="20">
                  <c:v>2001-Sep</c:v>
                </c:pt>
                <c:pt idx="21">
                  <c:v>2001-Oct</c:v>
                </c:pt>
                <c:pt idx="22">
                  <c:v>2001-Nov</c:v>
                </c:pt>
                <c:pt idx="23">
                  <c:v>2001-Dec</c:v>
                </c:pt>
                <c:pt idx="24">
                  <c:v>2002-Jan</c:v>
                </c:pt>
                <c:pt idx="25">
                  <c:v>2002-Feb</c:v>
                </c:pt>
                <c:pt idx="26">
                  <c:v>2002-Mar</c:v>
                </c:pt>
                <c:pt idx="27">
                  <c:v>2002-Apr</c:v>
                </c:pt>
                <c:pt idx="28">
                  <c:v>2002-May</c:v>
                </c:pt>
                <c:pt idx="29">
                  <c:v>2002-Jun</c:v>
                </c:pt>
                <c:pt idx="30">
                  <c:v>2002-Jul</c:v>
                </c:pt>
                <c:pt idx="31">
                  <c:v>2002-Aug</c:v>
                </c:pt>
                <c:pt idx="32">
                  <c:v>2002-Sep</c:v>
                </c:pt>
                <c:pt idx="33">
                  <c:v>2002-Oct</c:v>
                </c:pt>
                <c:pt idx="34">
                  <c:v>2002-Nov</c:v>
                </c:pt>
                <c:pt idx="35">
                  <c:v>2002-Dec</c:v>
                </c:pt>
                <c:pt idx="36">
                  <c:v>2003-Jan</c:v>
                </c:pt>
                <c:pt idx="37">
                  <c:v>2003-Feb</c:v>
                </c:pt>
                <c:pt idx="38">
                  <c:v>2003-Mar</c:v>
                </c:pt>
                <c:pt idx="39">
                  <c:v>2003-Apr</c:v>
                </c:pt>
                <c:pt idx="40">
                  <c:v>2003-May</c:v>
                </c:pt>
                <c:pt idx="41">
                  <c:v>2003-Jun</c:v>
                </c:pt>
                <c:pt idx="42">
                  <c:v>2003-Jul</c:v>
                </c:pt>
                <c:pt idx="43">
                  <c:v>2003-Aug</c:v>
                </c:pt>
                <c:pt idx="44">
                  <c:v>2003-Sep</c:v>
                </c:pt>
                <c:pt idx="45">
                  <c:v>2003-Oct</c:v>
                </c:pt>
                <c:pt idx="46">
                  <c:v>2003-Nov</c:v>
                </c:pt>
                <c:pt idx="47">
                  <c:v>2003-Dec</c:v>
                </c:pt>
                <c:pt idx="48">
                  <c:v>2004-Jan</c:v>
                </c:pt>
                <c:pt idx="49">
                  <c:v>2004-Feb</c:v>
                </c:pt>
                <c:pt idx="50">
                  <c:v>2004-Mar</c:v>
                </c:pt>
                <c:pt idx="51">
                  <c:v>2004-Apr</c:v>
                </c:pt>
                <c:pt idx="52">
                  <c:v>2004-May</c:v>
                </c:pt>
                <c:pt idx="53">
                  <c:v>2004-Jun</c:v>
                </c:pt>
                <c:pt idx="54">
                  <c:v>2004-Jul</c:v>
                </c:pt>
                <c:pt idx="55">
                  <c:v>2004-Aug</c:v>
                </c:pt>
                <c:pt idx="56">
                  <c:v>2004-Sep</c:v>
                </c:pt>
                <c:pt idx="57">
                  <c:v>2004-Oct</c:v>
                </c:pt>
                <c:pt idx="58">
                  <c:v>2004-Nov</c:v>
                </c:pt>
                <c:pt idx="59">
                  <c:v>2004-Dec</c:v>
                </c:pt>
                <c:pt idx="60">
                  <c:v>2005-Jan</c:v>
                </c:pt>
                <c:pt idx="61">
                  <c:v>2005-Feb</c:v>
                </c:pt>
                <c:pt idx="62">
                  <c:v>2005-Mar</c:v>
                </c:pt>
                <c:pt idx="63">
                  <c:v>2005-Apr</c:v>
                </c:pt>
                <c:pt idx="64">
                  <c:v>2005-May</c:v>
                </c:pt>
                <c:pt idx="65">
                  <c:v>2005-Jun</c:v>
                </c:pt>
                <c:pt idx="66">
                  <c:v>2005-Jul</c:v>
                </c:pt>
                <c:pt idx="67">
                  <c:v>2005-Aug</c:v>
                </c:pt>
                <c:pt idx="68">
                  <c:v>2005-Sep</c:v>
                </c:pt>
                <c:pt idx="69">
                  <c:v>2005-Oct</c:v>
                </c:pt>
                <c:pt idx="70">
                  <c:v>2005-Nov</c:v>
                </c:pt>
                <c:pt idx="71">
                  <c:v>2005-Dec</c:v>
                </c:pt>
                <c:pt idx="72">
                  <c:v>2006-Jan</c:v>
                </c:pt>
                <c:pt idx="73">
                  <c:v>2006-Feb</c:v>
                </c:pt>
                <c:pt idx="74">
                  <c:v>2006-Mar</c:v>
                </c:pt>
                <c:pt idx="75">
                  <c:v>2006-Apr</c:v>
                </c:pt>
                <c:pt idx="76">
                  <c:v>2006-May</c:v>
                </c:pt>
                <c:pt idx="77">
                  <c:v>2006-Jun</c:v>
                </c:pt>
                <c:pt idx="78">
                  <c:v>2006-Jul</c:v>
                </c:pt>
                <c:pt idx="79">
                  <c:v>2006-Aug</c:v>
                </c:pt>
                <c:pt idx="80">
                  <c:v>2006-Sep</c:v>
                </c:pt>
                <c:pt idx="81">
                  <c:v>2006-Oct</c:v>
                </c:pt>
                <c:pt idx="82">
                  <c:v>2006-Nov</c:v>
                </c:pt>
                <c:pt idx="83">
                  <c:v>2006-Dec</c:v>
                </c:pt>
                <c:pt idx="84">
                  <c:v>2007-Jan</c:v>
                </c:pt>
                <c:pt idx="85">
                  <c:v>2007-Feb</c:v>
                </c:pt>
                <c:pt idx="86">
                  <c:v>2007-Mar</c:v>
                </c:pt>
                <c:pt idx="87">
                  <c:v>2007-Apr</c:v>
                </c:pt>
                <c:pt idx="88">
                  <c:v>2007-May</c:v>
                </c:pt>
                <c:pt idx="89">
                  <c:v>2007-Jun</c:v>
                </c:pt>
                <c:pt idx="90">
                  <c:v>2007-Jul</c:v>
                </c:pt>
                <c:pt idx="91">
                  <c:v>2007-Aug</c:v>
                </c:pt>
                <c:pt idx="92">
                  <c:v>2007-Sep</c:v>
                </c:pt>
                <c:pt idx="93">
                  <c:v>2007-Oct</c:v>
                </c:pt>
                <c:pt idx="94">
                  <c:v>2007-Nov</c:v>
                </c:pt>
                <c:pt idx="95">
                  <c:v>2007-Dec</c:v>
                </c:pt>
                <c:pt idx="96">
                  <c:v>2008-Jan</c:v>
                </c:pt>
                <c:pt idx="97">
                  <c:v>2008-Feb</c:v>
                </c:pt>
                <c:pt idx="98">
                  <c:v>2008-Mar</c:v>
                </c:pt>
                <c:pt idx="99">
                  <c:v>2008-Apr</c:v>
                </c:pt>
                <c:pt idx="100">
                  <c:v>2008-May</c:v>
                </c:pt>
                <c:pt idx="101">
                  <c:v>2008-Jun</c:v>
                </c:pt>
                <c:pt idx="102">
                  <c:v>2008-Jul</c:v>
                </c:pt>
                <c:pt idx="103">
                  <c:v>2008-Aug</c:v>
                </c:pt>
                <c:pt idx="104">
                  <c:v>2008-Sep</c:v>
                </c:pt>
                <c:pt idx="105">
                  <c:v>2008-Oct</c:v>
                </c:pt>
                <c:pt idx="106">
                  <c:v>2008-Nov</c:v>
                </c:pt>
                <c:pt idx="107">
                  <c:v>2008-Dec</c:v>
                </c:pt>
                <c:pt idx="108">
                  <c:v>2009-Jan</c:v>
                </c:pt>
                <c:pt idx="109">
                  <c:v>2009-Feb</c:v>
                </c:pt>
                <c:pt idx="110">
                  <c:v>2009-Mar</c:v>
                </c:pt>
                <c:pt idx="111">
                  <c:v>2009-Apr</c:v>
                </c:pt>
                <c:pt idx="112">
                  <c:v>2009-May</c:v>
                </c:pt>
                <c:pt idx="113">
                  <c:v>2009-Jun</c:v>
                </c:pt>
                <c:pt idx="114">
                  <c:v>2009-Jul</c:v>
                </c:pt>
                <c:pt idx="115">
                  <c:v>2009-Aug</c:v>
                </c:pt>
                <c:pt idx="116">
                  <c:v>2009-Sep</c:v>
                </c:pt>
                <c:pt idx="117">
                  <c:v>2009-Oct</c:v>
                </c:pt>
                <c:pt idx="118">
                  <c:v>2009-Nov</c:v>
                </c:pt>
                <c:pt idx="119">
                  <c:v>2009-Dec</c:v>
                </c:pt>
                <c:pt idx="120">
                  <c:v>2010-Jan</c:v>
                </c:pt>
                <c:pt idx="121">
                  <c:v>2010-Feb</c:v>
                </c:pt>
                <c:pt idx="122">
                  <c:v>2010-Mar</c:v>
                </c:pt>
                <c:pt idx="123">
                  <c:v>2010-Apr</c:v>
                </c:pt>
                <c:pt idx="124">
                  <c:v>2010-May</c:v>
                </c:pt>
                <c:pt idx="125">
                  <c:v>2010-Jun</c:v>
                </c:pt>
                <c:pt idx="126">
                  <c:v>2010-Jul</c:v>
                </c:pt>
                <c:pt idx="127">
                  <c:v>2010-Aug</c:v>
                </c:pt>
                <c:pt idx="128">
                  <c:v>2010-Sep</c:v>
                </c:pt>
                <c:pt idx="129">
                  <c:v>2010-Oct</c:v>
                </c:pt>
                <c:pt idx="130">
                  <c:v>2010-Nov</c:v>
                </c:pt>
                <c:pt idx="131">
                  <c:v>2010-Dec</c:v>
                </c:pt>
                <c:pt idx="132">
                  <c:v>2011-Jan</c:v>
                </c:pt>
                <c:pt idx="133">
                  <c:v>2011-Feb</c:v>
                </c:pt>
                <c:pt idx="134">
                  <c:v>2011-Mar</c:v>
                </c:pt>
                <c:pt idx="135">
                  <c:v>2011-Apr</c:v>
                </c:pt>
                <c:pt idx="136">
                  <c:v>2011-May</c:v>
                </c:pt>
                <c:pt idx="137">
                  <c:v>2011-Jun</c:v>
                </c:pt>
                <c:pt idx="138">
                  <c:v>2011-Jul</c:v>
                </c:pt>
                <c:pt idx="139">
                  <c:v>2011-Aug</c:v>
                </c:pt>
                <c:pt idx="140">
                  <c:v>2011-Sep</c:v>
                </c:pt>
                <c:pt idx="141">
                  <c:v>2011-Oct</c:v>
                </c:pt>
                <c:pt idx="142">
                  <c:v>2011-Nov</c:v>
                </c:pt>
                <c:pt idx="143">
                  <c:v>2011-Dec</c:v>
                </c:pt>
                <c:pt idx="144">
                  <c:v>2012-Jan</c:v>
                </c:pt>
                <c:pt idx="145">
                  <c:v>2012-Feb</c:v>
                </c:pt>
                <c:pt idx="146">
                  <c:v>2012-Mar</c:v>
                </c:pt>
                <c:pt idx="147">
                  <c:v>2012-Apr</c:v>
                </c:pt>
                <c:pt idx="148">
                  <c:v>2012-May</c:v>
                </c:pt>
                <c:pt idx="149">
                  <c:v>2012-Jun</c:v>
                </c:pt>
                <c:pt idx="150">
                  <c:v>2012-Jul</c:v>
                </c:pt>
                <c:pt idx="151">
                  <c:v>2012-Aug</c:v>
                </c:pt>
                <c:pt idx="152">
                  <c:v>2012-Sep</c:v>
                </c:pt>
                <c:pt idx="153">
                  <c:v>2012-Oct</c:v>
                </c:pt>
                <c:pt idx="154">
                  <c:v>2012-Nov</c:v>
                </c:pt>
                <c:pt idx="155">
                  <c:v>2012-Dec</c:v>
                </c:pt>
                <c:pt idx="156">
                  <c:v>2013-Jan</c:v>
                </c:pt>
                <c:pt idx="157">
                  <c:v>2013-Feb</c:v>
                </c:pt>
                <c:pt idx="158">
                  <c:v>2013-Mar</c:v>
                </c:pt>
                <c:pt idx="159">
                  <c:v>2013-Apr</c:v>
                </c:pt>
                <c:pt idx="160">
                  <c:v>2013-May</c:v>
                </c:pt>
                <c:pt idx="161">
                  <c:v>2013-Jun</c:v>
                </c:pt>
                <c:pt idx="162">
                  <c:v>2013-Jul</c:v>
                </c:pt>
                <c:pt idx="163">
                  <c:v>2013-Aug</c:v>
                </c:pt>
                <c:pt idx="164">
                  <c:v>2013-Sep</c:v>
                </c:pt>
                <c:pt idx="165">
                  <c:v>2013-Oct</c:v>
                </c:pt>
                <c:pt idx="166">
                  <c:v>2013-Nov</c:v>
                </c:pt>
                <c:pt idx="167">
                  <c:v>2013-Dec</c:v>
                </c:pt>
                <c:pt idx="168">
                  <c:v>2014-Jan</c:v>
                </c:pt>
                <c:pt idx="169">
                  <c:v>2014-Feb</c:v>
                </c:pt>
                <c:pt idx="170">
                  <c:v>2014-Mar</c:v>
                </c:pt>
                <c:pt idx="171">
                  <c:v>2014-Apr</c:v>
                </c:pt>
                <c:pt idx="172">
                  <c:v>2014-May</c:v>
                </c:pt>
                <c:pt idx="173">
                  <c:v>2014-Jun</c:v>
                </c:pt>
                <c:pt idx="174">
                  <c:v>2014-Jul</c:v>
                </c:pt>
                <c:pt idx="175">
                  <c:v>2014-Aug</c:v>
                </c:pt>
                <c:pt idx="176">
                  <c:v>2014-Sep</c:v>
                </c:pt>
                <c:pt idx="177">
                  <c:v>2014-Oct</c:v>
                </c:pt>
                <c:pt idx="178">
                  <c:v>2014-Nov</c:v>
                </c:pt>
                <c:pt idx="179">
                  <c:v>2014-Dec</c:v>
                </c:pt>
                <c:pt idx="180">
                  <c:v>2015-Jan</c:v>
                </c:pt>
                <c:pt idx="181">
                  <c:v>2015-Feb</c:v>
                </c:pt>
                <c:pt idx="182">
                  <c:v>2015-Mar</c:v>
                </c:pt>
                <c:pt idx="183">
                  <c:v>2015-Apr</c:v>
                </c:pt>
                <c:pt idx="184">
                  <c:v>2015-May</c:v>
                </c:pt>
                <c:pt idx="185">
                  <c:v>2015-Jun</c:v>
                </c:pt>
                <c:pt idx="186">
                  <c:v>2015-Jul</c:v>
                </c:pt>
                <c:pt idx="187">
                  <c:v>2015-Aug</c:v>
                </c:pt>
                <c:pt idx="188">
                  <c:v>2015-Sep</c:v>
                </c:pt>
                <c:pt idx="189">
                  <c:v>2015-Oct</c:v>
                </c:pt>
                <c:pt idx="190">
                  <c:v>2015-Nov</c:v>
                </c:pt>
                <c:pt idx="191">
                  <c:v>2015-Dec</c:v>
                </c:pt>
                <c:pt idx="192">
                  <c:v>2016-Jan</c:v>
                </c:pt>
                <c:pt idx="193">
                  <c:v>2016-Feb</c:v>
                </c:pt>
                <c:pt idx="194">
                  <c:v>2016-Mar</c:v>
                </c:pt>
                <c:pt idx="195">
                  <c:v>2016-Apr</c:v>
                </c:pt>
                <c:pt idx="196">
                  <c:v>2016-May</c:v>
                </c:pt>
                <c:pt idx="197">
                  <c:v>2016-Jun</c:v>
                </c:pt>
                <c:pt idx="198">
                  <c:v>2016-Jul</c:v>
                </c:pt>
                <c:pt idx="199">
                  <c:v>2016-Aug</c:v>
                </c:pt>
                <c:pt idx="200">
                  <c:v>2016-Sep</c:v>
                </c:pt>
                <c:pt idx="201">
                  <c:v>2016-Oct</c:v>
                </c:pt>
                <c:pt idx="202">
                  <c:v>2016-Nov</c:v>
                </c:pt>
                <c:pt idx="203">
                  <c:v>2016-Dec</c:v>
                </c:pt>
                <c:pt idx="204">
                  <c:v>2017-Jan</c:v>
                </c:pt>
                <c:pt idx="205">
                  <c:v>2017-Feb</c:v>
                </c:pt>
                <c:pt idx="206">
                  <c:v>2017-Mar</c:v>
                </c:pt>
                <c:pt idx="207">
                  <c:v>2017-Apr</c:v>
                </c:pt>
                <c:pt idx="208">
                  <c:v>2017-May</c:v>
                </c:pt>
                <c:pt idx="209">
                  <c:v>2017-Jun</c:v>
                </c:pt>
                <c:pt idx="210">
                  <c:v>2017-Jul</c:v>
                </c:pt>
                <c:pt idx="211">
                  <c:v>2017-Aug</c:v>
                </c:pt>
                <c:pt idx="212">
                  <c:v>2017-Sep</c:v>
                </c:pt>
                <c:pt idx="213">
                  <c:v>2017-Oct</c:v>
                </c:pt>
                <c:pt idx="214">
                  <c:v>2017-Nov</c:v>
                </c:pt>
                <c:pt idx="215">
                  <c:v>2017-Dec</c:v>
                </c:pt>
                <c:pt idx="216">
                  <c:v>2018-Jan</c:v>
                </c:pt>
                <c:pt idx="217">
                  <c:v>2018-Feb</c:v>
                </c:pt>
                <c:pt idx="218">
                  <c:v>2018-Mar</c:v>
                </c:pt>
                <c:pt idx="219">
                  <c:v>2018-Apr</c:v>
                </c:pt>
                <c:pt idx="220">
                  <c:v>2018-May</c:v>
                </c:pt>
                <c:pt idx="221">
                  <c:v>2018-Jun</c:v>
                </c:pt>
              </c:strCache>
            </c:strRef>
          </c:cat>
          <c:val>
            <c:numRef>
              <c:f>'additional info (2)'!$Q$5:$Q$226</c:f>
              <c:numCache>
                <c:formatCode>0</c:formatCode>
                <c:ptCount val="222"/>
                <c:pt idx="1">
                  <c:v>0</c:v>
                </c:pt>
                <c:pt idx="2">
                  <c:v>46</c:v>
                </c:pt>
                <c:pt idx="3">
                  <c:v>42</c:v>
                </c:pt>
                <c:pt idx="4">
                  <c:v>12</c:v>
                </c:pt>
                <c:pt idx="5">
                  <c:v>-20</c:v>
                </c:pt>
                <c:pt idx="6">
                  <c:v>42</c:v>
                </c:pt>
                <c:pt idx="7">
                  <c:v>44</c:v>
                </c:pt>
                <c:pt idx="8">
                  <c:v>21</c:v>
                </c:pt>
                <c:pt idx="9">
                  <c:v>17</c:v>
                </c:pt>
                <c:pt idx="10">
                  <c:v>16</c:v>
                </c:pt>
                <c:pt idx="11">
                  <c:v>36</c:v>
                </c:pt>
                <c:pt idx="12">
                  <c:v>23</c:v>
                </c:pt>
                <c:pt idx="13">
                  <c:v>72</c:v>
                </c:pt>
                <c:pt idx="14">
                  <c:v>36</c:v>
                </c:pt>
                <c:pt idx="15">
                  <c:v>47</c:v>
                </c:pt>
                <c:pt idx="16">
                  <c:v>34</c:v>
                </c:pt>
                <c:pt idx="17">
                  <c:v>86</c:v>
                </c:pt>
                <c:pt idx="18">
                  <c:v>45</c:v>
                </c:pt>
                <c:pt idx="19">
                  <c:v>36</c:v>
                </c:pt>
                <c:pt idx="20">
                  <c:v>34</c:v>
                </c:pt>
                <c:pt idx="21">
                  <c:v>40</c:v>
                </c:pt>
                <c:pt idx="22">
                  <c:v>55</c:v>
                </c:pt>
                <c:pt idx="23">
                  <c:v>37</c:v>
                </c:pt>
                <c:pt idx="24">
                  <c:v>17</c:v>
                </c:pt>
                <c:pt idx="25">
                  <c:v>12</c:v>
                </c:pt>
                <c:pt idx="26">
                  <c:v>43</c:v>
                </c:pt>
                <c:pt idx="27">
                  <c:v>12</c:v>
                </c:pt>
                <c:pt idx="28">
                  <c:v>58</c:v>
                </c:pt>
                <c:pt idx="29">
                  <c:v>35</c:v>
                </c:pt>
                <c:pt idx="30">
                  <c:v>6</c:v>
                </c:pt>
                <c:pt idx="31">
                  <c:v>40</c:v>
                </c:pt>
                <c:pt idx="32">
                  <c:v>-49</c:v>
                </c:pt>
                <c:pt idx="33">
                  <c:v>1</c:v>
                </c:pt>
                <c:pt idx="34">
                  <c:v>21</c:v>
                </c:pt>
                <c:pt idx="35">
                  <c:v>8</c:v>
                </c:pt>
                <c:pt idx="36">
                  <c:v>29</c:v>
                </c:pt>
                <c:pt idx="37">
                  <c:v>-2</c:v>
                </c:pt>
                <c:pt idx="38">
                  <c:v>-16</c:v>
                </c:pt>
                <c:pt idx="39">
                  <c:v>7</c:v>
                </c:pt>
                <c:pt idx="40">
                  <c:v>-12</c:v>
                </c:pt>
                <c:pt idx="41">
                  <c:v>29</c:v>
                </c:pt>
                <c:pt idx="42">
                  <c:v>30</c:v>
                </c:pt>
                <c:pt idx="43">
                  <c:v>-68</c:v>
                </c:pt>
                <c:pt idx="44">
                  <c:v>-50</c:v>
                </c:pt>
                <c:pt idx="45">
                  <c:v>61</c:v>
                </c:pt>
                <c:pt idx="46">
                  <c:v>-9</c:v>
                </c:pt>
                <c:pt idx="47">
                  <c:v>-1</c:v>
                </c:pt>
                <c:pt idx="48">
                  <c:v>0</c:v>
                </c:pt>
                <c:pt idx="49">
                  <c:v>13</c:v>
                </c:pt>
                <c:pt idx="50">
                  <c:v>38</c:v>
                </c:pt>
                <c:pt idx="51">
                  <c:v>4</c:v>
                </c:pt>
                <c:pt idx="52">
                  <c:v>23</c:v>
                </c:pt>
                <c:pt idx="53">
                  <c:v>-13</c:v>
                </c:pt>
                <c:pt idx="54">
                  <c:v>6</c:v>
                </c:pt>
                <c:pt idx="55">
                  <c:v>20</c:v>
                </c:pt>
                <c:pt idx="56">
                  <c:v>9</c:v>
                </c:pt>
                <c:pt idx="57">
                  <c:v>26</c:v>
                </c:pt>
                <c:pt idx="58">
                  <c:v>33</c:v>
                </c:pt>
                <c:pt idx="59">
                  <c:v>0</c:v>
                </c:pt>
                <c:pt idx="60">
                  <c:v>43</c:v>
                </c:pt>
                <c:pt idx="61">
                  <c:v>8</c:v>
                </c:pt>
                <c:pt idx="62">
                  <c:v>-9</c:v>
                </c:pt>
                <c:pt idx="63">
                  <c:v>22</c:v>
                </c:pt>
                <c:pt idx="64">
                  <c:v>18</c:v>
                </c:pt>
                <c:pt idx="65">
                  <c:v>-17</c:v>
                </c:pt>
                <c:pt idx="66">
                  <c:v>99</c:v>
                </c:pt>
                <c:pt idx="67">
                  <c:v>3</c:v>
                </c:pt>
                <c:pt idx="68">
                  <c:v>-19</c:v>
                </c:pt>
                <c:pt idx="69">
                  <c:v>-19</c:v>
                </c:pt>
                <c:pt idx="70">
                  <c:v>26</c:v>
                </c:pt>
                <c:pt idx="71">
                  <c:v>26</c:v>
                </c:pt>
                <c:pt idx="72">
                  <c:v>-26</c:v>
                </c:pt>
                <c:pt idx="73">
                  <c:v>25</c:v>
                </c:pt>
                <c:pt idx="74">
                  <c:v>25</c:v>
                </c:pt>
                <c:pt idx="75">
                  <c:v>16</c:v>
                </c:pt>
                <c:pt idx="76">
                  <c:v>6</c:v>
                </c:pt>
                <c:pt idx="77">
                  <c:v>-6</c:v>
                </c:pt>
                <c:pt idx="78">
                  <c:v>47</c:v>
                </c:pt>
                <c:pt idx="79">
                  <c:v>45</c:v>
                </c:pt>
                <c:pt idx="80">
                  <c:v>72</c:v>
                </c:pt>
                <c:pt idx="81">
                  <c:v>-13</c:v>
                </c:pt>
                <c:pt idx="82">
                  <c:v>17</c:v>
                </c:pt>
                <c:pt idx="83">
                  <c:v>4</c:v>
                </c:pt>
                <c:pt idx="84">
                  <c:v>6</c:v>
                </c:pt>
                <c:pt idx="85">
                  <c:v>35</c:v>
                </c:pt>
                <c:pt idx="86">
                  <c:v>19</c:v>
                </c:pt>
                <c:pt idx="87">
                  <c:v>25</c:v>
                </c:pt>
                <c:pt idx="88">
                  <c:v>17</c:v>
                </c:pt>
                <c:pt idx="89">
                  <c:v>18</c:v>
                </c:pt>
                <c:pt idx="90">
                  <c:v>-34</c:v>
                </c:pt>
                <c:pt idx="91">
                  <c:v>44</c:v>
                </c:pt>
                <c:pt idx="92">
                  <c:v>54</c:v>
                </c:pt>
                <c:pt idx="93">
                  <c:v>21</c:v>
                </c:pt>
                <c:pt idx="94">
                  <c:v>27</c:v>
                </c:pt>
                <c:pt idx="95">
                  <c:v>30</c:v>
                </c:pt>
                <c:pt idx="96">
                  <c:v>30</c:v>
                </c:pt>
                <c:pt idx="97">
                  <c:v>20</c:v>
                </c:pt>
                <c:pt idx="98">
                  <c:v>21</c:v>
                </c:pt>
                <c:pt idx="99">
                  <c:v>4</c:v>
                </c:pt>
                <c:pt idx="100">
                  <c:v>31</c:v>
                </c:pt>
                <c:pt idx="101">
                  <c:v>32</c:v>
                </c:pt>
                <c:pt idx="102">
                  <c:v>43</c:v>
                </c:pt>
                <c:pt idx="103">
                  <c:v>0</c:v>
                </c:pt>
                <c:pt idx="104">
                  <c:v>-32</c:v>
                </c:pt>
                <c:pt idx="105">
                  <c:v>8</c:v>
                </c:pt>
                <c:pt idx="106">
                  <c:v>5</c:v>
                </c:pt>
                <c:pt idx="107">
                  <c:v>-1</c:v>
                </c:pt>
                <c:pt idx="108">
                  <c:v>12</c:v>
                </c:pt>
                <c:pt idx="109">
                  <c:v>-12</c:v>
                </c:pt>
                <c:pt idx="110">
                  <c:v>-18</c:v>
                </c:pt>
                <c:pt idx="111">
                  <c:v>-8</c:v>
                </c:pt>
                <c:pt idx="112">
                  <c:v>2</c:v>
                </c:pt>
                <c:pt idx="113">
                  <c:v>5</c:v>
                </c:pt>
                <c:pt idx="114">
                  <c:v>-67</c:v>
                </c:pt>
                <c:pt idx="115">
                  <c:v>17</c:v>
                </c:pt>
                <c:pt idx="116">
                  <c:v>-87</c:v>
                </c:pt>
                <c:pt idx="117">
                  <c:v>56</c:v>
                </c:pt>
                <c:pt idx="118">
                  <c:v>10</c:v>
                </c:pt>
                <c:pt idx="119">
                  <c:v>-40</c:v>
                </c:pt>
                <c:pt idx="120">
                  <c:v>-20</c:v>
                </c:pt>
                <c:pt idx="121">
                  <c:v>-27</c:v>
                </c:pt>
                <c:pt idx="122">
                  <c:v>-9</c:v>
                </c:pt>
                <c:pt idx="123">
                  <c:v>-10</c:v>
                </c:pt>
                <c:pt idx="124">
                  <c:v>-5</c:v>
                </c:pt>
                <c:pt idx="125">
                  <c:v>-33</c:v>
                </c:pt>
                <c:pt idx="126">
                  <c:v>-29</c:v>
                </c:pt>
                <c:pt idx="127">
                  <c:v>-43</c:v>
                </c:pt>
                <c:pt idx="128">
                  <c:v>-97</c:v>
                </c:pt>
                <c:pt idx="129">
                  <c:v>53</c:v>
                </c:pt>
                <c:pt idx="130">
                  <c:v>-10</c:v>
                </c:pt>
                <c:pt idx="131">
                  <c:v>-25</c:v>
                </c:pt>
                <c:pt idx="132">
                  <c:v>-12</c:v>
                </c:pt>
                <c:pt idx="133">
                  <c:v>-45</c:v>
                </c:pt>
                <c:pt idx="134">
                  <c:v>-24</c:v>
                </c:pt>
                <c:pt idx="135">
                  <c:v>-1</c:v>
                </c:pt>
                <c:pt idx="136">
                  <c:v>-56</c:v>
                </c:pt>
                <c:pt idx="137">
                  <c:v>46</c:v>
                </c:pt>
                <c:pt idx="138">
                  <c:v>-117</c:v>
                </c:pt>
                <c:pt idx="139">
                  <c:v>-20</c:v>
                </c:pt>
                <c:pt idx="140">
                  <c:v>-30</c:v>
                </c:pt>
                <c:pt idx="141">
                  <c:v>11</c:v>
                </c:pt>
                <c:pt idx="142">
                  <c:v>-19</c:v>
                </c:pt>
                <c:pt idx="143">
                  <c:v>-11</c:v>
                </c:pt>
                <c:pt idx="144">
                  <c:v>-5</c:v>
                </c:pt>
                <c:pt idx="145">
                  <c:v>6</c:v>
                </c:pt>
                <c:pt idx="146">
                  <c:v>-4</c:v>
                </c:pt>
                <c:pt idx="147">
                  <c:v>-10</c:v>
                </c:pt>
                <c:pt idx="148">
                  <c:v>-17</c:v>
                </c:pt>
                <c:pt idx="149">
                  <c:v>18</c:v>
                </c:pt>
                <c:pt idx="150">
                  <c:v>-8</c:v>
                </c:pt>
                <c:pt idx="151">
                  <c:v>-2</c:v>
                </c:pt>
                <c:pt idx="152">
                  <c:v>7</c:v>
                </c:pt>
                <c:pt idx="153">
                  <c:v>-24</c:v>
                </c:pt>
                <c:pt idx="154">
                  <c:v>-5</c:v>
                </c:pt>
                <c:pt idx="155">
                  <c:v>7</c:v>
                </c:pt>
                <c:pt idx="156">
                  <c:v>-18</c:v>
                </c:pt>
                <c:pt idx="157">
                  <c:v>12</c:v>
                </c:pt>
                <c:pt idx="158">
                  <c:v>1</c:v>
                </c:pt>
                <c:pt idx="159">
                  <c:v>-1</c:v>
                </c:pt>
                <c:pt idx="160">
                  <c:v>14</c:v>
                </c:pt>
                <c:pt idx="161">
                  <c:v>-20</c:v>
                </c:pt>
                <c:pt idx="162">
                  <c:v>-15</c:v>
                </c:pt>
                <c:pt idx="163">
                  <c:v>23</c:v>
                </c:pt>
                <c:pt idx="164">
                  <c:v>5</c:v>
                </c:pt>
                <c:pt idx="165">
                  <c:v>9</c:v>
                </c:pt>
                <c:pt idx="166">
                  <c:v>6</c:v>
                </c:pt>
                <c:pt idx="167">
                  <c:v>-18</c:v>
                </c:pt>
                <c:pt idx="168">
                  <c:v>-3</c:v>
                </c:pt>
                <c:pt idx="169">
                  <c:v>17</c:v>
                </c:pt>
                <c:pt idx="170">
                  <c:v>9</c:v>
                </c:pt>
                <c:pt idx="171">
                  <c:v>26</c:v>
                </c:pt>
                <c:pt idx="172">
                  <c:v>8</c:v>
                </c:pt>
                <c:pt idx="173">
                  <c:v>28</c:v>
                </c:pt>
                <c:pt idx="174">
                  <c:v>-16</c:v>
                </c:pt>
                <c:pt idx="175">
                  <c:v>-21</c:v>
                </c:pt>
                <c:pt idx="176">
                  <c:v>32</c:v>
                </c:pt>
                <c:pt idx="177">
                  <c:v>22</c:v>
                </c:pt>
                <c:pt idx="178">
                  <c:v>12</c:v>
                </c:pt>
                <c:pt idx="179">
                  <c:v>12</c:v>
                </c:pt>
                <c:pt idx="180">
                  <c:v>8</c:v>
                </c:pt>
                <c:pt idx="181">
                  <c:v>15</c:v>
                </c:pt>
                <c:pt idx="182">
                  <c:v>-12</c:v>
                </c:pt>
                <c:pt idx="183">
                  <c:v>24</c:v>
                </c:pt>
                <c:pt idx="184">
                  <c:v>18</c:v>
                </c:pt>
                <c:pt idx="185">
                  <c:v>-1</c:v>
                </c:pt>
                <c:pt idx="186">
                  <c:v>20</c:v>
                </c:pt>
                <c:pt idx="187">
                  <c:v>36</c:v>
                </c:pt>
                <c:pt idx="188">
                  <c:v>-32</c:v>
                </c:pt>
                <c:pt idx="189">
                  <c:v>21</c:v>
                </c:pt>
                <c:pt idx="190">
                  <c:v>15</c:v>
                </c:pt>
                <c:pt idx="191">
                  <c:v>8</c:v>
                </c:pt>
                <c:pt idx="192">
                  <c:v>20</c:v>
                </c:pt>
                <c:pt idx="193">
                  <c:v>15</c:v>
                </c:pt>
                <c:pt idx="194">
                  <c:v>31</c:v>
                </c:pt>
                <c:pt idx="195">
                  <c:v>5</c:v>
                </c:pt>
                <c:pt idx="196">
                  <c:v>4</c:v>
                </c:pt>
                <c:pt idx="197">
                  <c:v>-9</c:v>
                </c:pt>
                <c:pt idx="198">
                  <c:v>89</c:v>
                </c:pt>
                <c:pt idx="199">
                  <c:v>0</c:v>
                </c:pt>
                <c:pt idx="200">
                  <c:v>21</c:v>
                </c:pt>
                <c:pt idx="201">
                  <c:v>-8</c:v>
                </c:pt>
                <c:pt idx="202">
                  <c:v>2</c:v>
                </c:pt>
                <c:pt idx="203">
                  <c:v>1</c:v>
                </c:pt>
                <c:pt idx="204">
                  <c:v>3</c:v>
                </c:pt>
                <c:pt idx="205">
                  <c:v>0</c:v>
                </c:pt>
                <c:pt idx="206">
                  <c:v>7</c:v>
                </c:pt>
                <c:pt idx="207">
                  <c:v>8</c:v>
                </c:pt>
                <c:pt idx="208">
                  <c:v>-16</c:v>
                </c:pt>
                <c:pt idx="209">
                  <c:v>21</c:v>
                </c:pt>
                <c:pt idx="210">
                  <c:v>0</c:v>
                </c:pt>
                <c:pt idx="211">
                  <c:v>17</c:v>
                </c:pt>
                <c:pt idx="212">
                  <c:v>-2</c:v>
                </c:pt>
                <c:pt idx="213">
                  <c:v>-10</c:v>
                </c:pt>
                <c:pt idx="214">
                  <c:v>3</c:v>
                </c:pt>
                <c:pt idx="215">
                  <c:v>9</c:v>
                </c:pt>
                <c:pt idx="216">
                  <c:v>-14</c:v>
                </c:pt>
                <c:pt idx="217">
                  <c:v>8</c:v>
                </c:pt>
                <c:pt idx="218">
                  <c:v>3</c:v>
                </c:pt>
                <c:pt idx="219">
                  <c:v>0</c:v>
                </c:pt>
                <c:pt idx="220">
                  <c:v>6</c:v>
                </c:pt>
                <c:pt idx="221">
                  <c:v>13</c:v>
                </c:pt>
              </c:numCache>
            </c:numRef>
          </c:val>
          <c:extLst>
            <c:ext xmlns:c16="http://schemas.microsoft.com/office/drawing/2014/chart" uri="{C3380CC4-5D6E-409C-BE32-E72D297353CC}">
              <c16:uniqueId val="{00000000-2406-4A13-BB7B-ACA7AC8F1AE5}"/>
            </c:ext>
          </c:extLst>
        </c:ser>
        <c:dLbls>
          <c:showLegendKey val="0"/>
          <c:showVal val="0"/>
          <c:showCatName val="0"/>
          <c:showSerName val="0"/>
          <c:showPercent val="0"/>
          <c:showBubbleSize val="0"/>
        </c:dLbls>
        <c:gapWidth val="27"/>
        <c:overlap val="100"/>
        <c:axId val="499091816"/>
        <c:axId val="503635480"/>
      </c:barChart>
      <c:lineChart>
        <c:grouping val="standard"/>
        <c:varyColors val="0"/>
        <c:ser>
          <c:idx val="1"/>
          <c:order val="1"/>
          <c:tx>
            <c:strRef>
              <c:f>'additional info (2)'!$R$4</c:f>
              <c:strCache>
                <c:ptCount val="1"/>
                <c:pt idx="0">
                  <c:v>3-mo. MA</c:v>
                </c:pt>
              </c:strCache>
            </c:strRef>
          </c:tx>
          <c:spPr>
            <a:ln w="28575" cap="rnd">
              <a:solidFill>
                <a:srgbClr val="00B050"/>
              </a:solidFill>
              <a:round/>
            </a:ln>
            <a:effectLst/>
          </c:spPr>
          <c:marker>
            <c:symbol val="none"/>
          </c:marker>
          <c:cat>
            <c:strRef>
              <c:f>'additional info (2)'!$I$5:$I$226</c:f>
              <c:strCache>
                <c:ptCount val="222"/>
                <c:pt idx="0">
                  <c:v>2000-Jan</c:v>
                </c:pt>
                <c:pt idx="1">
                  <c:v>2000-Feb</c:v>
                </c:pt>
                <c:pt idx="2">
                  <c:v>2000-Mar</c:v>
                </c:pt>
                <c:pt idx="3">
                  <c:v>2000-Apr</c:v>
                </c:pt>
                <c:pt idx="4">
                  <c:v>2000-May</c:v>
                </c:pt>
                <c:pt idx="5">
                  <c:v>2000-Jun</c:v>
                </c:pt>
                <c:pt idx="6">
                  <c:v>2000-Jul</c:v>
                </c:pt>
                <c:pt idx="7">
                  <c:v>2000-Aug</c:v>
                </c:pt>
                <c:pt idx="8">
                  <c:v>2000-Sep</c:v>
                </c:pt>
                <c:pt idx="9">
                  <c:v>2000-Oct</c:v>
                </c:pt>
                <c:pt idx="10">
                  <c:v>2000-Nov</c:v>
                </c:pt>
                <c:pt idx="11">
                  <c:v>2000-Dec</c:v>
                </c:pt>
                <c:pt idx="12">
                  <c:v>2001-Jan</c:v>
                </c:pt>
                <c:pt idx="13">
                  <c:v>2001-Feb</c:v>
                </c:pt>
                <c:pt idx="14">
                  <c:v>2001-Mar</c:v>
                </c:pt>
                <c:pt idx="15">
                  <c:v>2001-Apr</c:v>
                </c:pt>
                <c:pt idx="16">
                  <c:v>2001-May</c:v>
                </c:pt>
                <c:pt idx="17">
                  <c:v>2001-Jun</c:v>
                </c:pt>
                <c:pt idx="18">
                  <c:v>2001-Jul</c:v>
                </c:pt>
                <c:pt idx="19">
                  <c:v>2001-Aug</c:v>
                </c:pt>
                <c:pt idx="20">
                  <c:v>2001-Sep</c:v>
                </c:pt>
                <c:pt idx="21">
                  <c:v>2001-Oct</c:v>
                </c:pt>
                <c:pt idx="22">
                  <c:v>2001-Nov</c:v>
                </c:pt>
                <c:pt idx="23">
                  <c:v>2001-Dec</c:v>
                </c:pt>
                <c:pt idx="24">
                  <c:v>2002-Jan</c:v>
                </c:pt>
                <c:pt idx="25">
                  <c:v>2002-Feb</c:v>
                </c:pt>
                <c:pt idx="26">
                  <c:v>2002-Mar</c:v>
                </c:pt>
                <c:pt idx="27">
                  <c:v>2002-Apr</c:v>
                </c:pt>
                <c:pt idx="28">
                  <c:v>2002-May</c:v>
                </c:pt>
                <c:pt idx="29">
                  <c:v>2002-Jun</c:v>
                </c:pt>
                <c:pt idx="30">
                  <c:v>2002-Jul</c:v>
                </c:pt>
                <c:pt idx="31">
                  <c:v>2002-Aug</c:v>
                </c:pt>
                <c:pt idx="32">
                  <c:v>2002-Sep</c:v>
                </c:pt>
                <c:pt idx="33">
                  <c:v>2002-Oct</c:v>
                </c:pt>
                <c:pt idx="34">
                  <c:v>2002-Nov</c:v>
                </c:pt>
                <c:pt idx="35">
                  <c:v>2002-Dec</c:v>
                </c:pt>
                <c:pt idx="36">
                  <c:v>2003-Jan</c:v>
                </c:pt>
                <c:pt idx="37">
                  <c:v>2003-Feb</c:v>
                </c:pt>
                <c:pt idx="38">
                  <c:v>2003-Mar</c:v>
                </c:pt>
                <c:pt idx="39">
                  <c:v>2003-Apr</c:v>
                </c:pt>
                <c:pt idx="40">
                  <c:v>2003-May</c:v>
                </c:pt>
                <c:pt idx="41">
                  <c:v>2003-Jun</c:v>
                </c:pt>
                <c:pt idx="42">
                  <c:v>2003-Jul</c:v>
                </c:pt>
                <c:pt idx="43">
                  <c:v>2003-Aug</c:v>
                </c:pt>
                <c:pt idx="44">
                  <c:v>2003-Sep</c:v>
                </c:pt>
                <c:pt idx="45">
                  <c:v>2003-Oct</c:v>
                </c:pt>
                <c:pt idx="46">
                  <c:v>2003-Nov</c:v>
                </c:pt>
                <c:pt idx="47">
                  <c:v>2003-Dec</c:v>
                </c:pt>
                <c:pt idx="48">
                  <c:v>2004-Jan</c:v>
                </c:pt>
                <c:pt idx="49">
                  <c:v>2004-Feb</c:v>
                </c:pt>
                <c:pt idx="50">
                  <c:v>2004-Mar</c:v>
                </c:pt>
                <c:pt idx="51">
                  <c:v>2004-Apr</c:v>
                </c:pt>
                <c:pt idx="52">
                  <c:v>2004-May</c:v>
                </c:pt>
                <c:pt idx="53">
                  <c:v>2004-Jun</c:v>
                </c:pt>
                <c:pt idx="54">
                  <c:v>2004-Jul</c:v>
                </c:pt>
                <c:pt idx="55">
                  <c:v>2004-Aug</c:v>
                </c:pt>
                <c:pt idx="56">
                  <c:v>2004-Sep</c:v>
                </c:pt>
                <c:pt idx="57">
                  <c:v>2004-Oct</c:v>
                </c:pt>
                <c:pt idx="58">
                  <c:v>2004-Nov</c:v>
                </c:pt>
                <c:pt idx="59">
                  <c:v>2004-Dec</c:v>
                </c:pt>
                <c:pt idx="60">
                  <c:v>2005-Jan</c:v>
                </c:pt>
                <c:pt idx="61">
                  <c:v>2005-Feb</c:v>
                </c:pt>
                <c:pt idx="62">
                  <c:v>2005-Mar</c:v>
                </c:pt>
                <c:pt idx="63">
                  <c:v>2005-Apr</c:v>
                </c:pt>
                <c:pt idx="64">
                  <c:v>2005-May</c:v>
                </c:pt>
                <c:pt idx="65">
                  <c:v>2005-Jun</c:v>
                </c:pt>
                <c:pt idx="66">
                  <c:v>2005-Jul</c:v>
                </c:pt>
                <c:pt idx="67">
                  <c:v>2005-Aug</c:v>
                </c:pt>
                <c:pt idx="68">
                  <c:v>2005-Sep</c:v>
                </c:pt>
                <c:pt idx="69">
                  <c:v>2005-Oct</c:v>
                </c:pt>
                <c:pt idx="70">
                  <c:v>2005-Nov</c:v>
                </c:pt>
                <c:pt idx="71">
                  <c:v>2005-Dec</c:v>
                </c:pt>
                <c:pt idx="72">
                  <c:v>2006-Jan</c:v>
                </c:pt>
                <c:pt idx="73">
                  <c:v>2006-Feb</c:v>
                </c:pt>
                <c:pt idx="74">
                  <c:v>2006-Mar</c:v>
                </c:pt>
                <c:pt idx="75">
                  <c:v>2006-Apr</c:v>
                </c:pt>
                <c:pt idx="76">
                  <c:v>2006-May</c:v>
                </c:pt>
                <c:pt idx="77">
                  <c:v>2006-Jun</c:v>
                </c:pt>
                <c:pt idx="78">
                  <c:v>2006-Jul</c:v>
                </c:pt>
                <c:pt idx="79">
                  <c:v>2006-Aug</c:v>
                </c:pt>
                <c:pt idx="80">
                  <c:v>2006-Sep</c:v>
                </c:pt>
                <c:pt idx="81">
                  <c:v>2006-Oct</c:v>
                </c:pt>
                <c:pt idx="82">
                  <c:v>2006-Nov</c:v>
                </c:pt>
                <c:pt idx="83">
                  <c:v>2006-Dec</c:v>
                </c:pt>
                <c:pt idx="84">
                  <c:v>2007-Jan</c:v>
                </c:pt>
                <c:pt idx="85">
                  <c:v>2007-Feb</c:v>
                </c:pt>
                <c:pt idx="86">
                  <c:v>2007-Mar</c:v>
                </c:pt>
                <c:pt idx="87">
                  <c:v>2007-Apr</c:v>
                </c:pt>
                <c:pt idx="88">
                  <c:v>2007-May</c:v>
                </c:pt>
                <c:pt idx="89">
                  <c:v>2007-Jun</c:v>
                </c:pt>
                <c:pt idx="90">
                  <c:v>2007-Jul</c:v>
                </c:pt>
                <c:pt idx="91">
                  <c:v>2007-Aug</c:v>
                </c:pt>
                <c:pt idx="92">
                  <c:v>2007-Sep</c:v>
                </c:pt>
                <c:pt idx="93">
                  <c:v>2007-Oct</c:v>
                </c:pt>
                <c:pt idx="94">
                  <c:v>2007-Nov</c:v>
                </c:pt>
                <c:pt idx="95">
                  <c:v>2007-Dec</c:v>
                </c:pt>
                <c:pt idx="96">
                  <c:v>2008-Jan</c:v>
                </c:pt>
                <c:pt idx="97">
                  <c:v>2008-Feb</c:v>
                </c:pt>
                <c:pt idx="98">
                  <c:v>2008-Mar</c:v>
                </c:pt>
                <c:pt idx="99">
                  <c:v>2008-Apr</c:v>
                </c:pt>
                <c:pt idx="100">
                  <c:v>2008-May</c:v>
                </c:pt>
                <c:pt idx="101">
                  <c:v>2008-Jun</c:v>
                </c:pt>
                <c:pt idx="102">
                  <c:v>2008-Jul</c:v>
                </c:pt>
                <c:pt idx="103">
                  <c:v>2008-Aug</c:v>
                </c:pt>
                <c:pt idx="104">
                  <c:v>2008-Sep</c:v>
                </c:pt>
                <c:pt idx="105">
                  <c:v>2008-Oct</c:v>
                </c:pt>
                <c:pt idx="106">
                  <c:v>2008-Nov</c:v>
                </c:pt>
                <c:pt idx="107">
                  <c:v>2008-Dec</c:v>
                </c:pt>
                <c:pt idx="108">
                  <c:v>2009-Jan</c:v>
                </c:pt>
                <c:pt idx="109">
                  <c:v>2009-Feb</c:v>
                </c:pt>
                <c:pt idx="110">
                  <c:v>2009-Mar</c:v>
                </c:pt>
                <c:pt idx="111">
                  <c:v>2009-Apr</c:v>
                </c:pt>
                <c:pt idx="112">
                  <c:v>2009-May</c:v>
                </c:pt>
                <c:pt idx="113">
                  <c:v>2009-Jun</c:v>
                </c:pt>
                <c:pt idx="114">
                  <c:v>2009-Jul</c:v>
                </c:pt>
                <c:pt idx="115">
                  <c:v>2009-Aug</c:v>
                </c:pt>
                <c:pt idx="116">
                  <c:v>2009-Sep</c:v>
                </c:pt>
                <c:pt idx="117">
                  <c:v>2009-Oct</c:v>
                </c:pt>
                <c:pt idx="118">
                  <c:v>2009-Nov</c:v>
                </c:pt>
                <c:pt idx="119">
                  <c:v>2009-Dec</c:v>
                </c:pt>
                <c:pt idx="120">
                  <c:v>2010-Jan</c:v>
                </c:pt>
                <c:pt idx="121">
                  <c:v>2010-Feb</c:v>
                </c:pt>
                <c:pt idx="122">
                  <c:v>2010-Mar</c:v>
                </c:pt>
                <c:pt idx="123">
                  <c:v>2010-Apr</c:v>
                </c:pt>
                <c:pt idx="124">
                  <c:v>2010-May</c:v>
                </c:pt>
                <c:pt idx="125">
                  <c:v>2010-Jun</c:v>
                </c:pt>
                <c:pt idx="126">
                  <c:v>2010-Jul</c:v>
                </c:pt>
                <c:pt idx="127">
                  <c:v>2010-Aug</c:v>
                </c:pt>
                <c:pt idx="128">
                  <c:v>2010-Sep</c:v>
                </c:pt>
                <c:pt idx="129">
                  <c:v>2010-Oct</c:v>
                </c:pt>
                <c:pt idx="130">
                  <c:v>2010-Nov</c:v>
                </c:pt>
                <c:pt idx="131">
                  <c:v>2010-Dec</c:v>
                </c:pt>
                <c:pt idx="132">
                  <c:v>2011-Jan</c:v>
                </c:pt>
                <c:pt idx="133">
                  <c:v>2011-Feb</c:v>
                </c:pt>
                <c:pt idx="134">
                  <c:v>2011-Mar</c:v>
                </c:pt>
                <c:pt idx="135">
                  <c:v>2011-Apr</c:v>
                </c:pt>
                <c:pt idx="136">
                  <c:v>2011-May</c:v>
                </c:pt>
                <c:pt idx="137">
                  <c:v>2011-Jun</c:v>
                </c:pt>
                <c:pt idx="138">
                  <c:v>2011-Jul</c:v>
                </c:pt>
                <c:pt idx="139">
                  <c:v>2011-Aug</c:v>
                </c:pt>
                <c:pt idx="140">
                  <c:v>2011-Sep</c:v>
                </c:pt>
                <c:pt idx="141">
                  <c:v>2011-Oct</c:v>
                </c:pt>
                <c:pt idx="142">
                  <c:v>2011-Nov</c:v>
                </c:pt>
                <c:pt idx="143">
                  <c:v>2011-Dec</c:v>
                </c:pt>
                <c:pt idx="144">
                  <c:v>2012-Jan</c:v>
                </c:pt>
                <c:pt idx="145">
                  <c:v>2012-Feb</c:v>
                </c:pt>
                <c:pt idx="146">
                  <c:v>2012-Mar</c:v>
                </c:pt>
                <c:pt idx="147">
                  <c:v>2012-Apr</c:v>
                </c:pt>
                <c:pt idx="148">
                  <c:v>2012-May</c:v>
                </c:pt>
                <c:pt idx="149">
                  <c:v>2012-Jun</c:v>
                </c:pt>
                <c:pt idx="150">
                  <c:v>2012-Jul</c:v>
                </c:pt>
                <c:pt idx="151">
                  <c:v>2012-Aug</c:v>
                </c:pt>
                <c:pt idx="152">
                  <c:v>2012-Sep</c:v>
                </c:pt>
                <c:pt idx="153">
                  <c:v>2012-Oct</c:v>
                </c:pt>
                <c:pt idx="154">
                  <c:v>2012-Nov</c:v>
                </c:pt>
                <c:pt idx="155">
                  <c:v>2012-Dec</c:v>
                </c:pt>
                <c:pt idx="156">
                  <c:v>2013-Jan</c:v>
                </c:pt>
                <c:pt idx="157">
                  <c:v>2013-Feb</c:v>
                </c:pt>
                <c:pt idx="158">
                  <c:v>2013-Mar</c:v>
                </c:pt>
                <c:pt idx="159">
                  <c:v>2013-Apr</c:v>
                </c:pt>
                <c:pt idx="160">
                  <c:v>2013-May</c:v>
                </c:pt>
                <c:pt idx="161">
                  <c:v>2013-Jun</c:v>
                </c:pt>
                <c:pt idx="162">
                  <c:v>2013-Jul</c:v>
                </c:pt>
                <c:pt idx="163">
                  <c:v>2013-Aug</c:v>
                </c:pt>
                <c:pt idx="164">
                  <c:v>2013-Sep</c:v>
                </c:pt>
                <c:pt idx="165">
                  <c:v>2013-Oct</c:v>
                </c:pt>
                <c:pt idx="166">
                  <c:v>2013-Nov</c:v>
                </c:pt>
                <c:pt idx="167">
                  <c:v>2013-Dec</c:v>
                </c:pt>
                <c:pt idx="168">
                  <c:v>2014-Jan</c:v>
                </c:pt>
                <c:pt idx="169">
                  <c:v>2014-Feb</c:v>
                </c:pt>
                <c:pt idx="170">
                  <c:v>2014-Mar</c:v>
                </c:pt>
                <c:pt idx="171">
                  <c:v>2014-Apr</c:v>
                </c:pt>
                <c:pt idx="172">
                  <c:v>2014-May</c:v>
                </c:pt>
                <c:pt idx="173">
                  <c:v>2014-Jun</c:v>
                </c:pt>
                <c:pt idx="174">
                  <c:v>2014-Jul</c:v>
                </c:pt>
                <c:pt idx="175">
                  <c:v>2014-Aug</c:v>
                </c:pt>
                <c:pt idx="176">
                  <c:v>2014-Sep</c:v>
                </c:pt>
                <c:pt idx="177">
                  <c:v>2014-Oct</c:v>
                </c:pt>
                <c:pt idx="178">
                  <c:v>2014-Nov</c:v>
                </c:pt>
                <c:pt idx="179">
                  <c:v>2014-Dec</c:v>
                </c:pt>
                <c:pt idx="180">
                  <c:v>2015-Jan</c:v>
                </c:pt>
                <c:pt idx="181">
                  <c:v>2015-Feb</c:v>
                </c:pt>
                <c:pt idx="182">
                  <c:v>2015-Mar</c:v>
                </c:pt>
                <c:pt idx="183">
                  <c:v>2015-Apr</c:v>
                </c:pt>
                <c:pt idx="184">
                  <c:v>2015-May</c:v>
                </c:pt>
                <c:pt idx="185">
                  <c:v>2015-Jun</c:v>
                </c:pt>
                <c:pt idx="186">
                  <c:v>2015-Jul</c:v>
                </c:pt>
                <c:pt idx="187">
                  <c:v>2015-Aug</c:v>
                </c:pt>
                <c:pt idx="188">
                  <c:v>2015-Sep</c:v>
                </c:pt>
                <c:pt idx="189">
                  <c:v>2015-Oct</c:v>
                </c:pt>
                <c:pt idx="190">
                  <c:v>2015-Nov</c:v>
                </c:pt>
                <c:pt idx="191">
                  <c:v>2015-Dec</c:v>
                </c:pt>
                <c:pt idx="192">
                  <c:v>2016-Jan</c:v>
                </c:pt>
                <c:pt idx="193">
                  <c:v>2016-Feb</c:v>
                </c:pt>
                <c:pt idx="194">
                  <c:v>2016-Mar</c:v>
                </c:pt>
                <c:pt idx="195">
                  <c:v>2016-Apr</c:v>
                </c:pt>
                <c:pt idx="196">
                  <c:v>2016-May</c:v>
                </c:pt>
                <c:pt idx="197">
                  <c:v>2016-Jun</c:v>
                </c:pt>
                <c:pt idx="198">
                  <c:v>2016-Jul</c:v>
                </c:pt>
                <c:pt idx="199">
                  <c:v>2016-Aug</c:v>
                </c:pt>
                <c:pt idx="200">
                  <c:v>2016-Sep</c:v>
                </c:pt>
                <c:pt idx="201">
                  <c:v>2016-Oct</c:v>
                </c:pt>
                <c:pt idx="202">
                  <c:v>2016-Nov</c:v>
                </c:pt>
                <c:pt idx="203">
                  <c:v>2016-Dec</c:v>
                </c:pt>
                <c:pt idx="204">
                  <c:v>2017-Jan</c:v>
                </c:pt>
                <c:pt idx="205">
                  <c:v>2017-Feb</c:v>
                </c:pt>
                <c:pt idx="206">
                  <c:v>2017-Mar</c:v>
                </c:pt>
                <c:pt idx="207">
                  <c:v>2017-Apr</c:v>
                </c:pt>
                <c:pt idx="208">
                  <c:v>2017-May</c:v>
                </c:pt>
                <c:pt idx="209">
                  <c:v>2017-Jun</c:v>
                </c:pt>
                <c:pt idx="210">
                  <c:v>2017-Jul</c:v>
                </c:pt>
                <c:pt idx="211">
                  <c:v>2017-Aug</c:v>
                </c:pt>
                <c:pt idx="212">
                  <c:v>2017-Sep</c:v>
                </c:pt>
                <c:pt idx="213">
                  <c:v>2017-Oct</c:v>
                </c:pt>
                <c:pt idx="214">
                  <c:v>2017-Nov</c:v>
                </c:pt>
                <c:pt idx="215">
                  <c:v>2017-Dec</c:v>
                </c:pt>
                <c:pt idx="216">
                  <c:v>2018-Jan</c:v>
                </c:pt>
                <c:pt idx="217">
                  <c:v>2018-Feb</c:v>
                </c:pt>
                <c:pt idx="218">
                  <c:v>2018-Mar</c:v>
                </c:pt>
                <c:pt idx="219">
                  <c:v>2018-Apr</c:v>
                </c:pt>
                <c:pt idx="220">
                  <c:v>2018-May</c:v>
                </c:pt>
                <c:pt idx="221">
                  <c:v>2018-Jun</c:v>
                </c:pt>
              </c:strCache>
            </c:strRef>
          </c:cat>
          <c:val>
            <c:numRef>
              <c:f>'additional info (2)'!$R$5:$R$226</c:f>
              <c:numCache>
                <c:formatCode>General</c:formatCode>
                <c:ptCount val="222"/>
                <c:pt idx="4" formatCode="0">
                  <c:v>33.333333333333336</c:v>
                </c:pt>
                <c:pt idx="5">
                  <c:v>11.333333333333334</c:v>
                </c:pt>
                <c:pt idx="6">
                  <c:v>11.333333333333334</c:v>
                </c:pt>
                <c:pt idx="7">
                  <c:v>22</c:v>
                </c:pt>
                <c:pt idx="8">
                  <c:v>35.666666666666664</c:v>
                </c:pt>
                <c:pt idx="9">
                  <c:v>27.333333333333332</c:v>
                </c:pt>
                <c:pt idx="10">
                  <c:v>18</c:v>
                </c:pt>
                <c:pt idx="11">
                  <c:v>23</c:v>
                </c:pt>
                <c:pt idx="12">
                  <c:v>23.25</c:v>
                </c:pt>
                <c:pt idx="13">
                  <c:v>27</c:v>
                </c:pt>
                <c:pt idx="14">
                  <c:v>29.76923076923077</c:v>
                </c:pt>
                <c:pt idx="15">
                  <c:v>29.846153846153847</c:v>
                </c:pt>
                <c:pt idx="16">
                  <c:v>29.23076923076923</c:v>
                </c:pt>
                <c:pt idx="17">
                  <c:v>34.92307692307692</c:v>
                </c:pt>
                <c:pt idx="18">
                  <c:v>39.92307692307692</c:v>
                </c:pt>
                <c:pt idx="19">
                  <c:v>39.46153846153846</c:v>
                </c:pt>
                <c:pt idx="20">
                  <c:v>38.692307692307693</c:v>
                </c:pt>
                <c:pt idx="21">
                  <c:v>40.153846153846153</c:v>
                </c:pt>
                <c:pt idx="22">
                  <c:v>43.07692307692308</c:v>
                </c:pt>
                <c:pt idx="23">
                  <c:v>44.692307692307693</c:v>
                </c:pt>
                <c:pt idx="24">
                  <c:v>43.230769230769234</c:v>
                </c:pt>
                <c:pt idx="25">
                  <c:v>42.384615384615387</c:v>
                </c:pt>
                <c:pt idx="26">
                  <c:v>40.153846153846153</c:v>
                </c:pt>
                <c:pt idx="27">
                  <c:v>38.307692307692307</c:v>
                </c:pt>
                <c:pt idx="28">
                  <c:v>39.153846153846153</c:v>
                </c:pt>
                <c:pt idx="29">
                  <c:v>39.230769230769234</c:v>
                </c:pt>
                <c:pt idx="30">
                  <c:v>33.07692307692308</c:v>
                </c:pt>
                <c:pt idx="31">
                  <c:v>32.692307692307693</c:v>
                </c:pt>
                <c:pt idx="32">
                  <c:v>26.153846153846153</c:v>
                </c:pt>
                <c:pt idx="33">
                  <c:v>23.615384615384617</c:v>
                </c:pt>
                <c:pt idx="34">
                  <c:v>22.153846153846153</c:v>
                </c:pt>
                <c:pt idx="35">
                  <c:v>18.53846153846154</c:v>
                </c:pt>
                <c:pt idx="36">
                  <c:v>17.923076923076923</c:v>
                </c:pt>
                <c:pt idx="37">
                  <c:v>16.46153846153846</c:v>
                </c:pt>
                <c:pt idx="38">
                  <c:v>14.307692307692308</c:v>
                </c:pt>
                <c:pt idx="39">
                  <c:v>11.538461538461538</c:v>
                </c:pt>
                <c:pt idx="40">
                  <c:v>9.6923076923076916</c:v>
                </c:pt>
                <c:pt idx="41">
                  <c:v>7.4615384615384617</c:v>
                </c:pt>
                <c:pt idx="42">
                  <c:v>7.0769230769230766</c:v>
                </c:pt>
                <c:pt idx="43">
                  <c:v>1.3846153846153846</c:v>
                </c:pt>
                <c:pt idx="44">
                  <c:v>-5.5384615384615383</c:v>
                </c:pt>
                <c:pt idx="45">
                  <c:v>2.9230769230769229</c:v>
                </c:pt>
                <c:pt idx="46">
                  <c:v>2.1538461538461537</c:v>
                </c:pt>
                <c:pt idx="47">
                  <c:v>0.46153846153846156</c:v>
                </c:pt>
                <c:pt idx="48">
                  <c:v>-0.15384615384615385</c:v>
                </c:pt>
                <c:pt idx="49">
                  <c:v>-1.3846153846153846</c:v>
                </c:pt>
                <c:pt idx="50">
                  <c:v>1.6923076923076923</c:v>
                </c:pt>
                <c:pt idx="51">
                  <c:v>3.2307692307692308</c:v>
                </c:pt>
                <c:pt idx="52">
                  <c:v>4.4615384615384617</c:v>
                </c:pt>
                <c:pt idx="53">
                  <c:v>4.384615384615385</c:v>
                </c:pt>
                <c:pt idx="54">
                  <c:v>2.6153846153846154</c:v>
                </c:pt>
                <c:pt idx="55">
                  <c:v>1.8461538461538463</c:v>
                </c:pt>
                <c:pt idx="56">
                  <c:v>7.7692307692307692</c:v>
                </c:pt>
                <c:pt idx="57">
                  <c:v>13.615384615384615</c:v>
                </c:pt>
                <c:pt idx="58">
                  <c:v>11.461538461538462</c:v>
                </c:pt>
                <c:pt idx="59">
                  <c:v>12.153846153846153</c:v>
                </c:pt>
                <c:pt idx="60">
                  <c:v>15.538461538461538</c:v>
                </c:pt>
                <c:pt idx="61">
                  <c:v>16.153846153846153</c:v>
                </c:pt>
                <c:pt idx="62">
                  <c:v>14.461538461538462</c:v>
                </c:pt>
                <c:pt idx="63">
                  <c:v>13.23076923076923</c:v>
                </c:pt>
                <c:pt idx="64">
                  <c:v>14.307692307692308</c:v>
                </c:pt>
                <c:pt idx="65">
                  <c:v>11.23076923076923</c:v>
                </c:pt>
                <c:pt idx="66">
                  <c:v>19.846153846153847</c:v>
                </c:pt>
                <c:pt idx="67">
                  <c:v>19.615384615384617</c:v>
                </c:pt>
                <c:pt idx="68">
                  <c:v>16.615384615384617</c:v>
                </c:pt>
                <c:pt idx="69">
                  <c:v>14.461538461538462</c:v>
                </c:pt>
                <c:pt idx="70">
                  <c:v>14.461538461538462</c:v>
                </c:pt>
                <c:pt idx="71">
                  <c:v>13.923076923076923</c:v>
                </c:pt>
                <c:pt idx="72">
                  <c:v>11.923076923076923</c:v>
                </c:pt>
                <c:pt idx="73">
                  <c:v>10.538461538461538</c:v>
                </c:pt>
                <c:pt idx="74">
                  <c:v>11.846153846153847</c:v>
                </c:pt>
                <c:pt idx="75">
                  <c:v>13.76923076923077</c:v>
                </c:pt>
                <c:pt idx="76">
                  <c:v>12.538461538461538</c:v>
                </c:pt>
                <c:pt idx="77">
                  <c:v>10.692307692307692</c:v>
                </c:pt>
                <c:pt idx="78">
                  <c:v>15.615384615384615</c:v>
                </c:pt>
                <c:pt idx="79">
                  <c:v>11.461538461538462</c:v>
                </c:pt>
                <c:pt idx="80">
                  <c:v>16.76923076923077</c:v>
                </c:pt>
                <c:pt idx="81">
                  <c:v>17.23076923076923</c:v>
                </c:pt>
                <c:pt idx="82">
                  <c:v>20</c:v>
                </c:pt>
                <c:pt idx="83">
                  <c:v>18.307692307692307</c:v>
                </c:pt>
                <c:pt idx="84">
                  <c:v>16.76923076923077</c:v>
                </c:pt>
                <c:pt idx="85">
                  <c:v>21.46153846153846</c:v>
                </c:pt>
                <c:pt idx="86">
                  <c:v>21</c:v>
                </c:pt>
                <c:pt idx="87">
                  <c:v>21</c:v>
                </c:pt>
                <c:pt idx="88">
                  <c:v>21.076923076923077</c:v>
                </c:pt>
                <c:pt idx="89">
                  <c:v>22</c:v>
                </c:pt>
                <c:pt idx="90">
                  <c:v>19.846153846153847</c:v>
                </c:pt>
                <c:pt idx="91">
                  <c:v>19.615384615384617</c:v>
                </c:pt>
                <c:pt idx="92">
                  <c:v>20.307692307692307</c:v>
                </c:pt>
                <c:pt idx="93">
                  <c:v>16.384615384615383</c:v>
                </c:pt>
                <c:pt idx="94">
                  <c:v>19.46153846153846</c:v>
                </c:pt>
                <c:pt idx="95">
                  <c:v>20.46153846153846</c:v>
                </c:pt>
                <c:pt idx="96">
                  <c:v>22.46153846153846</c:v>
                </c:pt>
                <c:pt idx="97">
                  <c:v>23.53846153846154</c:v>
                </c:pt>
                <c:pt idx="98">
                  <c:v>22.46153846153846</c:v>
                </c:pt>
                <c:pt idx="99">
                  <c:v>21.307692307692307</c:v>
                </c:pt>
                <c:pt idx="100">
                  <c:v>21.76923076923077</c:v>
                </c:pt>
                <c:pt idx="101">
                  <c:v>22.923076923076923</c:v>
                </c:pt>
                <c:pt idx="102">
                  <c:v>24.846153846153847</c:v>
                </c:pt>
                <c:pt idx="103">
                  <c:v>27.46153846153846</c:v>
                </c:pt>
                <c:pt idx="104">
                  <c:v>21.615384615384617</c:v>
                </c:pt>
                <c:pt idx="105">
                  <c:v>18.076923076923077</c:v>
                </c:pt>
                <c:pt idx="106">
                  <c:v>16.846153846153847</c:v>
                </c:pt>
                <c:pt idx="107">
                  <c:v>14.692307692307692</c:v>
                </c:pt>
                <c:pt idx="108">
                  <c:v>13.307692307692308</c:v>
                </c:pt>
                <c:pt idx="109">
                  <c:v>10.076923076923077</c:v>
                </c:pt>
                <c:pt idx="110">
                  <c:v>7.1538461538461542</c:v>
                </c:pt>
                <c:pt idx="111">
                  <c:v>4.9230769230769234</c:v>
                </c:pt>
                <c:pt idx="112">
                  <c:v>4.7692307692307692</c:v>
                </c:pt>
                <c:pt idx="113">
                  <c:v>2.7692307692307692</c:v>
                </c:pt>
                <c:pt idx="114">
                  <c:v>-4.8461538461538458</c:v>
                </c:pt>
                <c:pt idx="115">
                  <c:v>-6.8461538461538458</c:v>
                </c:pt>
                <c:pt idx="116">
                  <c:v>-13.538461538461538</c:v>
                </c:pt>
                <c:pt idx="117">
                  <c:v>-6.7692307692307692</c:v>
                </c:pt>
                <c:pt idx="118">
                  <c:v>-6.615384615384615</c:v>
                </c:pt>
                <c:pt idx="119">
                  <c:v>-10.076923076923077</c:v>
                </c:pt>
                <c:pt idx="120">
                  <c:v>-11.538461538461538</c:v>
                </c:pt>
                <c:pt idx="121">
                  <c:v>-14.538461538461538</c:v>
                </c:pt>
                <c:pt idx="122">
                  <c:v>-14.307692307692308</c:v>
                </c:pt>
                <c:pt idx="123">
                  <c:v>-13.692307692307692</c:v>
                </c:pt>
                <c:pt idx="124">
                  <c:v>-13.461538461538462</c:v>
                </c:pt>
                <c:pt idx="125">
                  <c:v>-16.153846153846153</c:v>
                </c:pt>
                <c:pt idx="126">
                  <c:v>-18.76923076923077</c:v>
                </c:pt>
                <c:pt idx="127">
                  <c:v>-16.923076923076923</c:v>
                </c:pt>
                <c:pt idx="128">
                  <c:v>-25.692307692307693</c:v>
                </c:pt>
                <c:pt idx="129">
                  <c:v>-14.923076923076923</c:v>
                </c:pt>
                <c:pt idx="130">
                  <c:v>-20</c:v>
                </c:pt>
                <c:pt idx="131">
                  <c:v>-22.692307692307693</c:v>
                </c:pt>
                <c:pt idx="132">
                  <c:v>-20.53846153846154</c:v>
                </c:pt>
                <c:pt idx="133">
                  <c:v>-22.46153846153846</c:v>
                </c:pt>
                <c:pt idx="134">
                  <c:v>-22.23076923076923</c:v>
                </c:pt>
                <c:pt idx="135">
                  <c:v>-21.615384615384617</c:v>
                </c:pt>
                <c:pt idx="136">
                  <c:v>-25.153846153846153</c:v>
                </c:pt>
                <c:pt idx="137">
                  <c:v>-21.23076923076923</c:v>
                </c:pt>
                <c:pt idx="138">
                  <c:v>-27.692307692307693</c:v>
                </c:pt>
                <c:pt idx="139">
                  <c:v>-27</c:v>
                </c:pt>
                <c:pt idx="140">
                  <c:v>-26</c:v>
                </c:pt>
                <c:pt idx="141">
                  <c:v>-17.692307692307693</c:v>
                </c:pt>
                <c:pt idx="142">
                  <c:v>-23.23076923076923</c:v>
                </c:pt>
                <c:pt idx="143">
                  <c:v>-23.307692307692307</c:v>
                </c:pt>
                <c:pt idx="144">
                  <c:v>-21.76923076923077</c:v>
                </c:pt>
                <c:pt idx="145">
                  <c:v>-20.384615384615383</c:v>
                </c:pt>
                <c:pt idx="146">
                  <c:v>-17.23076923076923</c:v>
                </c:pt>
                <c:pt idx="147">
                  <c:v>-16.153846153846153</c:v>
                </c:pt>
                <c:pt idx="148">
                  <c:v>-17.384615384615383</c:v>
                </c:pt>
                <c:pt idx="149">
                  <c:v>-11.692307692307692</c:v>
                </c:pt>
                <c:pt idx="150">
                  <c:v>-15.846153846153847</c:v>
                </c:pt>
                <c:pt idx="151">
                  <c:v>-7</c:v>
                </c:pt>
                <c:pt idx="152">
                  <c:v>-4.9230769230769234</c:v>
                </c:pt>
                <c:pt idx="153">
                  <c:v>-4.4615384615384617</c:v>
                </c:pt>
                <c:pt idx="154">
                  <c:v>-5.6923076923076925</c:v>
                </c:pt>
                <c:pt idx="155">
                  <c:v>-3.6923076923076925</c:v>
                </c:pt>
                <c:pt idx="156">
                  <c:v>-4.2307692307692308</c:v>
                </c:pt>
                <c:pt idx="157">
                  <c:v>-2.9230769230769229</c:v>
                </c:pt>
                <c:pt idx="158">
                  <c:v>-3.3076923076923075</c:v>
                </c:pt>
                <c:pt idx="159">
                  <c:v>-3.0769230769230771</c:v>
                </c:pt>
                <c:pt idx="160">
                  <c:v>-1.2307692307692308</c:v>
                </c:pt>
                <c:pt idx="161">
                  <c:v>-1.4615384615384615</c:v>
                </c:pt>
                <c:pt idx="162">
                  <c:v>-4</c:v>
                </c:pt>
                <c:pt idx="163">
                  <c:v>-1.6153846153846154</c:v>
                </c:pt>
                <c:pt idx="164">
                  <c:v>-1.0769230769230769</c:v>
                </c:pt>
                <c:pt idx="165">
                  <c:v>-0.92307692307692313</c:v>
                </c:pt>
                <c:pt idx="166">
                  <c:v>1.3846153846153846</c:v>
                </c:pt>
                <c:pt idx="167">
                  <c:v>0.38461538461538464</c:v>
                </c:pt>
                <c:pt idx="168">
                  <c:v>-0.38461538461538464</c:v>
                </c:pt>
                <c:pt idx="169">
                  <c:v>2.3076923076923075</c:v>
                </c:pt>
                <c:pt idx="170">
                  <c:v>2.0769230769230771</c:v>
                </c:pt>
                <c:pt idx="171">
                  <c:v>4</c:v>
                </c:pt>
                <c:pt idx="172">
                  <c:v>4.6923076923076925</c:v>
                </c:pt>
                <c:pt idx="173">
                  <c:v>5.7692307692307692</c:v>
                </c:pt>
                <c:pt idx="174">
                  <c:v>6.0769230769230766</c:v>
                </c:pt>
                <c:pt idx="175">
                  <c:v>5.615384615384615</c:v>
                </c:pt>
                <c:pt idx="176">
                  <c:v>6.3076923076923075</c:v>
                </c:pt>
                <c:pt idx="177">
                  <c:v>7.615384615384615</c:v>
                </c:pt>
                <c:pt idx="178">
                  <c:v>7.8461538461538458</c:v>
                </c:pt>
                <c:pt idx="179">
                  <c:v>8.3076923076923084</c:v>
                </c:pt>
                <c:pt idx="180">
                  <c:v>10.307692307692308</c:v>
                </c:pt>
                <c:pt idx="181">
                  <c:v>11.692307692307692</c:v>
                </c:pt>
                <c:pt idx="182">
                  <c:v>9.4615384615384617</c:v>
                </c:pt>
                <c:pt idx="183">
                  <c:v>10.615384615384615</c:v>
                </c:pt>
                <c:pt idx="184">
                  <c:v>10</c:v>
                </c:pt>
                <c:pt idx="185">
                  <c:v>9.3076923076923084</c:v>
                </c:pt>
                <c:pt idx="186">
                  <c:v>8.6923076923076916</c:v>
                </c:pt>
                <c:pt idx="187">
                  <c:v>12.692307692307692</c:v>
                </c:pt>
                <c:pt idx="188">
                  <c:v>11.846153846153847</c:v>
                </c:pt>
                <c:pt idx="189">
                  <c:v>11</c:v>
                </c:pt>
                <c:pt idx="190">
                  <c:v>10.461538461538462</c:v>
                </c:pt>
                <c:pt idx="191">
                  <c:v>10.153846153846153</c:v>
                </c:pt>
                <c:pt idx="192">
                  <c:v>10.76923076923077</c:v>
                </c:pt>
                <c:pt idx="193">
                  <c:v>11.307692307692308</c:v>
                </c:pt>
                <c:pt idx="194">
                  <c:v>12.538461538461538</c:v>
                </c:pt>
                <c:pt idx="195">
                  <c:v>13.846153846153847</c:v>
                </c:pt>
                <c:pt idx="196">
                  <c:v>12.307692307692308</c:v>
                </c:pt>
                <c:pt idx="197">
                  <c:v>10.23076923076923</c:v>
                </c:pt>
                <c:pt idx="198">
                  <c:v>17.153846153846153</c:v>
                </c:pt>
                <c:pt idx="199">
                  <c:v>15.615384615384615</c:v>
                </c:pt>
                <c:pt idx="200">
                  <c:v>14.461538461538462</c:v>
                </c:pt>
                <c:pt idx="201">
                  <c:v>16.307692307692307</c:v>
                </c:pt>
                <c:pt idx="202">
                  <c:v>14.846153846153847</c:v>
                </c:pt>
                <c:pt idx="203">
                  <c:v>13.76923076923077</c:v>
                </c:pt>
                <c:pt idx="204">
                  <c:v>13.384615384615385</c:v>
                </c:pt>
                <c:pt idx="205">
                  <c:v>11.846153846153847</c:v>
                </c:pt>
                <c:pt idx="206">
                  <c:v>11.23076923076923</c:v>
                </c:pt>
                <c:pt idx="207">
                  <c:v>9.4615384615384617</c:v>
                </c:pt>
                <c:pt idx="208">
                  <c:v>7.8461538461538458</c:v>
                </c:pt>
                <c:pt idx="209">
                  <c:v>9.1538461538461533</c:v>
                </c:pt>
                <c:pt idx="210">
                  <c:v>9.8461538461538467</c:v>
                </c:pt>
                <c:pt idx="211">
                  <c:v>4.3076923076923075</c:v>
                </c:pt>
                <c:pt idx="212">
                  <c:v>4.1538461538461542</c:v>
                </c:pt>
                <c:pt idx="213">
                  <c:v>1.7692307692307692</c:v>
                </c:pt>
                <c:pt idx="214">
                  <c:v>2.6153846153846154</c:v>
                </c:pt>
                <c:pt idx="215">
                  <c:v>3.1538461538461537</c:v>
                </c:pt>
                <c:pt idx="216">
                  <c:v>2</c:v>
                </c:pt>
                <c:pt idx="217">
                  <c:v>2.3846153846153846</c:v>
                </c:pt>
                <c:pt idx="218">
                  <c:v>2.6153846153846154</c:v>
                </c:pt>
                <c:pt idx="219">
                  <c:v>2.0769230769230771</c:v>
                </c:pt>
                <c:pt idx="220">
                  <c:v>1.9230769230769231</c:v>
                </c:pt>
                <c:pt idx="221">
                  <c:v>4.1538461538461542</c:v>
                </c:pt>
              </c:numCache>
            </c:numRef>
          </c:val>
          <c:smooth val="0"/>
          <c:extLst>
            <c:ext xmlns:c16="http://schemas.microsoft.com/office/drawing/2014/chart" uri="{C3380CC4-5D6E-409C-BE32-E72D297353CC}">
              <c16:uniqueId val="{00000001-2406-4A13-BB7B-ACA7AC8F1AE5}"/>
            </c:ext>
          </c:extLst>
        </c:ser>
        <c:dLbls>
          <c:showLegendKey val="0"/>
          <c:showVal val="0"/>
          <c:showCatName val="0"/>
          <c:showSerName val="0"/>
          <c:showPercent val="0"/>
          <c:showBubbleSize val="0"/>
        </c:dLbls>
        <c:marker val="1"/>
        <c:smooth val="0"/>
        <c:axId val="499091816"/>
        <c:axId val="503635480"/>
      </c:lineChart>
      <c:dateAx>
        <c:axId val="4990918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35480"/>
        <c:crosses val="autoZero"/>
        <c:auto val="0"/>
        <c:lblOffset val="100"/>
        <c:baseTimeUnit val="days"/>
        <c:majorUnit val="12"/>
        <c:minorUnit val="4"/>
      </c:dateAx>
      <c:valAx>
        <c:axId val="503635480"/>
        <c:scaling>
          <c:orientation val="minMax"/>
          <c:max val="100"/>
          <c:min val="-12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91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a:t>
            </a:r>
            <a:r>
              <a:rPr lang="en-US" baseline="0"/>
              <a:t> in State and Local Real Investment (Percent)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S&amp;L Real Structures Spending Growth (%)</c:v>
          </c:tx>
          <c:spPr>
            <a:solidFill>
              <a:srgbClr val="00B0F0"/>
            </a:solidFill>
            <a:ln>
              <a:noFill/>
            </a:ln>
            <a:effectLst/>
          </c:spPr>
          <c:invertIfNegative val="0"/>
          <c:cat>
            <c:strRef>
              <c:f>'additional info (2)'!$B$7:$B$130</c:f>
              <c:strCache>
                <c:ptCount val="43"/>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pt idx="42">
                  <c:v>2018:Q2</c:v>
                </c:pt>
              </c:strCache>
            </c:strRef>
          </c:cat>
          <c:val>
            <c:numRef>
              <c:f>'additional info (2)'!$E$7:$E$50</c:f>
              <c:numCache>
                <c:formatCode>General</c:formatCode>
                <c:ptCount val="44"/>
                <c:pt idx="0">
                  <c:v>0</c:v>
                </c:pt>
                <c:pt idx="1">
                  <c:v>0</c:v>
                </c:pt>
                <c:pt idx="2">
                  <c:v>5.377456049638063E-2</c:v>
                </c:pt>
                <c:pt idx="3">
                  <c:v>2.7210884353738862E-3</c:v>
                </c:pt>
                <c:pt idx="4">
                  <c:v>-6.7980965329707654E-2</c:v>
                </c:pt>
                <c:pt idx="5">
                  <c:v>-6.9156293222683018E-3</c:v>
                </c:pt>
                <c:pt idx="6">
                  <c:v>8.3131278143401488E-2</c:v>
                </c:pt>
                <c:pt idx="7">
                  <c:v>-1.9002375296911733E-2</c:v>
                </c:pt>
                <c:pt idx="8">
                  <c:v>-0.14865325605182456</c:v>
                </c:pt>
                <c:pt idx="9">
                  <c:v>-0.12464589235127432</c:v>
                </c:pt>
                <c:pt idx="10">
                  <c:v>0.1549707602339172</c:v>
                </c:pt>
                <c:pt idx="11">
                  <c:v>1.9704433497537366E-2</c:v>
                </c:pt>
                <c:pt idx="12">
                  <c:v>-0.15546218487394992</c:v>
                </c:pt>
                <c:pt idx="13">
                  <c:v>-0.12823315118397094</c:v>
                </c:pt>
                <c:pt idx="14">
                  <c:v>-6.473466315393317E-2</c:v>
                </c:pt>
                <c:pt idx="15">
                  <c:v>-4.284621270084088E-2</c:v>
                </c:pt>
                <c:pt idx="16">
                  <c:v>-1.0827532869297052E-2</c:v>
                </c:pt>
                <c:pt idx="17">
                  <c:v>-0.13958898797983688</c:v>
                </c:pt>
                <c:pt idx="18">
                  <c:v>-4.4997991161109141E-2</c:v>
                </c:pt>
                <c:pt idx="19">
                  <c:v>-0.12352702153596073</c:v>
                </c:pt>
                <c:pt idx="20">
                  <c:v>-0.13752620545073357</c:v>
                </c:pt>
                <c:pt idx="21">
                  <c:v>-3.4737299174989023E-2</c:v>
                </c:pt>
                <c:pt idx="22">
                  <c:v>8.7604029785373072E-3</c:v>
                </c:pt>
                <c:pt idx="23">
                  <c:v>0</c:v>
                </c:pt>
                <c:pt idx="24">
                  <c:v>-5.4195804195804609E-2</c:v>
                </c:pt>
                <c:pt idx="25">
                  <c:v>-5.1395657953034579E-2</c:v>
                </c:pt>
                <c:pt idx="26">
                  <c:v>8.6175942549370887E-2</c:v>
                </c:pt>
                <c:pt idx="27">
                  <c:v>1.2302284710018263E-2</c:v>
                </c:pt>
                <c:pt idx="28">
                  <c:v>2.8033289531318673E-2</c:v>
                </c:pt>
                <c:pt idx="29">
                  <c:v>-2.609830361026555E-2</c:v>
                </c:pt>
                <c:pt idx="30">
                  <c:v>0.18914185639229419</c:v>
                </c:pt>
                <c:pt idx="31">
                  <c:v>1.0033444816054171E-2</c:v>
                </c:pt>
                <c:pt idx="32">
                  <c:v>-0.16513761467889898</c:v>
                </c:pt>
                <c:pt idx="33">
                  <c:v>0.16702914310569827</c:v>
                </c:pt>
                <c:pt idx="34">
                  <c:v>-0.16868475991649268</c:v>
                </c:pt>
                <c:pt idx="35">
                  <c:v>-0.12554489973844829</c:v>
                </c:pt>
                <c:pt idx="36">
                  <c:v>4.5004500450045448E-2</c:v>
                </c:pt>
                <c:pt idx="37">
                  <c:v>-2.3141967067200397E-2</c:v>
                </c:pt>
                <c:pt idx="38">
                  <c:v>-0.18979409131602498</c:v>
                </c:pt>
                <c:pt idx="39">
                  <c:v>-4.3233082706767068E-2</c:v>
                </c:pt>
                <c:pt idx="40">
                  <c:v>0.19002375296912088</c:v>
                </c:pt>
                <c:pt idx="41">
                  <c:v>-2.9024943310657303E-2</c:v>
                </c:pt>
                <c:pt idx="42">
                  <c:v>1.8273184102329587E-2</c:v>
                </c:pt>
              </c:numCache>
            </c:numRef>
          </c:val>
          <c:extLst>
            <c:ext xmlns:c16="http://schemas.microsoft.com/office/drawing/2014/chart" uri="{C3380CC4-5D6E-409C-BE32-E72D297353CC}">
              <c16:uniqueId val="{00000000-DA82-4B2D-9D9B-CD4378C02157}"/>
            </c:ext>
          </c:extLst>
        </c:ser>
        <c:dLbls>
          <c:showLegendKey val="0"/>
          <c:showVal val="0"/>
          <c:showCatName val="0"/>
          <c:showSerName val="0"/>
          <c:showPercent val="0"/>
          <c:showBubbleSize val="0"/>
        </c:dLbls>
        <c:gapWidth val="21"/>
        <c:axId val="506291984"/>
        <c:axId val="506280504"/>
      </c:barChart>
      <c:lineChart>
        <c:grouping val="standard"/>
        <c:varyColors val="0"/>
        <c:ser>
          <c:idx val="1"/>
          <c:order val="1"/>
          <c:tx>
            <c:v>4-Quarter Moving Average</c:v>
          </c:tx>
          <c:spPr>
            <a:ln w="28575" cap="rnd">
              <a:solidFill>
                <a:srgbClr val="002060"/>
              </a:solidFill>
              <a:round/>
            </a:ln>
            <a:effectLst/>
          </c:spPr>
          <c:marker>
            <c:symbol val="none"/>
          </c:marker>
          <c:cat>
            <c:strRef>
              <c:f>'additional info (2)'!$B$7:$B$130</c:f>
              <c:strCache>
                <c:ptCount val="43"/>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pt idx="42">
                  <c:v>2018:Q2</c:v>
                </c:pt>
              </c:strCache>
            </c:strRef>
          </c:cat>
          <c:val>
            <c:numRef>
              <c:f>'additional info (2)'!$F$7:$F$50</c:f>
              <c:numCache>
                <c:formatCode>General</c:formatCode>
                <c:ptCount val="44"/>
                <c:pt idx="0">
                  <c:v>0</c:v>
                </c:pt>
                <c:pt idx="4">
                  <c:v>0</c:v>
                </c:pt>
                <c:pt idx="5">
                  <c:v>-4.60023643005536E-3</c:v>
                </c:pt>
                <c:pt idx="6">
                  <c:v>2.7389429816998545E-3</c:v>
                </c:pt>
                <c:pt idx="7">
                  <c:v>-2.6919229513715504E-3</c:v>
                </c:pt>
                <c:pt idx="8">
                  <c:v>-2.2859995631900776E-2</c:v>
                </c:pt>
                <c:pt idx="9">
                  <c:v>-5.2292561389152281E-2</c:v>
                </c:pt>
                <c:pt idx="10">
                  <c:v>-3.4332690866523352E-2</c:v>
                </c:pt>
                <c:pt idx="11">
                  <c:v>-2.4655988667911077E-2</c:v>
                </c:pt>
                <c:pt idx="12">
                  <c:v>-2.6358220873442417E-2</c:v>
                </c:pt>
                <c:pt idx="13">
                  <c:v>-2.7255035581616571E-2</c:v>
                </c:pt>
                <c:pt idx="14">
                  <c:v>-8.2181391428579165E-2</c:v>
                </c:pt>
                <c:pt idx="15">
                  <c:v>-9.7819052978173726E-2</c:v>
                </c:pt>
                <c:pt idx="16">
                  <c:v>-6.166038997701051E-2</c:v>
                </c:pt>
                <c:pt idx="17">
                  <c:v>-6.4499349175976994E-2</c:v>
                </c:pt>
                <c:pt idx="18">
                  <c:v>-5.9565181177770987E-2</c:v>
                </c:pt>
                <c:pt idx="19">
                  <c:v>-7.9735383386550951E-2</c:v>
                </c:pt>
                <c:pt idx="20">
                  <c:v>-0.11141005153191008</c:v>
                </c:pt>
                <c:pt idx="21">
                  <c:v>-8.5197129330698118E-2</c:v>
                </c:pt>
                <c:pt idx="22">
                  <c:v>-7.1757530795786506E-2</c:v>
                </c:pt>
                <c:pt idx="23">
                  <c:v>-4.0875775411796322E-2</c:v>
                </c:pt>
                <c:pt idx="24">
                  <c:v>-2.0043175098064081E-2</c:v>
                </c:pt>
                <c:pt idx="25">
                  <c:v>-2.420776479257547E-2</c:v>
                </c:pt>
                <c:pt idx="26">
                  <c:v>-4.8538798998670751E-3</c:v>
                </c:pt>
                <c:pt idx="27">
                  <c:v>-1.7783087223625094E-3</c:v>
                </c:pt>
                <c:pt idx="28">
                  <c:v>1.8778964709418311E-2</c:v>
                </c:pt>
                <c:pt idx="29">
                  <c:v>2.5103303295110568E-2</c:v>
                </c:pt>
                <c:pt idx="30">
                  <c:v>5.0844781755841395E-2</c:v>
                </c:pt>
                <c:pt idx="31">
                  <c:v>5.0277571782350372E-2</c:v>
                </c:pt>
                <c:pt idx="32">
                  <c:v>1.9848457297959587E-3</c:v>
                </c:pt>
                <c:pt idx="33">
                  <c:v>5.0266707408786915E-2</c:v>
                </c:pt>
                <c:pt idx="34">
                  <c:v>-3.9189946668409803E-2</c:v>
                </c:pt>
                <c:pt idx="35">
                  <c:v>-7.3084532807035418E-2</c:v>
                </c:pt>
                <c:pt idx="36">
                  <c:v>-2.0549004024799311E-2</c:v>
                </c:pt>
                <c:pt idx="37">
                  <c:v>-6.8091781568023979E-2</c:v>
                </c:pt>
                <c:pt idx="38">
                  <c:v>-7.3369114417907055E-2</c:v>
                </c:pt>
                <c:pt idx="39">
                  <c:v>-5.279116015998675E-2</c:v>
                </c:pt>
                <c:pt idx="40">
                  <c:v>-1.6536347030217891E-2</c:v>
                </c:pt>
                <c:pt idx="41">
                  <c:v>-1.8007091091082117E-2</c:v>
                </c:pt>
                <c:pt idx="42">
                  <c:v>3.4009727763506525E-2</c:v>
                </c:pt>
              </c:numCache>
            </c:numRef>
          </c:val>
          <c:smooth val="0"/>
          <c:extLst>
            <c:ext xmlns:c16="http://schemas.microsoft.com/office/drawing/2014/chart" uri="{C3380CC4-5D6E-409C-BE32-E72D297353CC}">
              <c16:uniqueId val="{00000001-DA82-4B2D-9D9B-CD4378C02157}"/>
            </c:ext>
          </c:extLst>
        </c:ser>
        <c:dLbls>
          <c:showLegendKey val="0"/>
          <c:showVal val="0"/>
          <c:showCatName val="0"/>
          <c:showSerName val="0"/>
          <c:showPercent val="0"/>
          <c:showBubbleSize val="0"/>
        </c:dLbls>
        <c:marker val="1"/>
        <c:smooth val="0"/>
        <c:axId val="506291984"/>
        <c:axId val="506280504"/>
      </c:lineChart>
      <c:dateAx>
        <c:axId val="50629198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80504"/>
        <c:crosses val="autoZero"/>
        <c:auto val="0"/>
        <c:lblOffset val="100"/>
        <c:baseTimeUnit val="days"/>
      </c:dateAx>
      <c:valAx>
        <c:axId val="50628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91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Federal</a:t>
            </a:r>
            <a:r>
              <a:rPr lang="en-US" baseline="0"/>
              <a:t> Employment (Thousands)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'additional info (2)'!$T$4</c:f>
              <c:strCache>
                <c:ptCount val="1"/>
                <c:pt idx="0">
                  <c:v>Federal Employees (Ex. Postal, Temp)</c:v>
                </c:pt>
              </c:strCache>
            </c:strRef>
          </c:tx>
          <c:spPr>
            <a:solidFill>
              <a:srgbClr val="92D050"/>
            </a:solidFill>
            <a:ln>
              <a:noFill/>
            </a:ln>
            <a:effectLst/>
          </c:spPr>
          <c:invertIfNegative val="0"/>
          <c:cat>
            <c:strRef>
              <c:f>'additional info (2)'!$I$5:$I$226</c:f>
              <c:strCache>
                <c:ptCount val="222"/>
                <c:pt idx="0">
                  <c:v>2000-Jan</c:v>
                </c:pt>
                <c:pt idx="1">
                  <c:v>2000-Feb</c:v>
                </c:pt>
                <c:pt idx="2">
                  <c:v>2000-Mar</c:v>
                </c:pt>
                <c:pt idx="3">
                  <c:v>2000-Apr</c:v>
                </c:pt>
                <c:pt idx="4">
                  <c:v>2000-May</c:v>
                </c:pt>
                <c:pt idx="5">
                  <c:v>2000-Jun</c:v>
                </c:pt>
                <c:pt idx="6">
                  <c:v>2000-Jul</c:v>
                </c:pt>
                <c:pt idx="7">
                  <c:v>2000-Aug</c:v>
                </c:pt>
                <c:pt idx="8">
                  <c:v>2000-Sep</c:v>
                </c:pt>
                <c:pt idx="9">
                  <c:v>2000-Oct</c:v>
                </c:pt>
                <c:pt idx="10">
                  <c:v>2000-Nov</c:v>
                </c:pt>
                <c:pt idx="11">
                  <c:v>2000-Dec</c:v>
                </c:pt>
                <c:pt idx="12">
                  <c:v>2001-Jan</c:v>
                </c:pt>
                <c:pt idx="13">
                  <c:v>2001-Feb</c:v>
                </c:pt>
                <c:pt idx="14">
                  <c:v>2001-Mar</c:v>
                </c:pt>
                <c:pt idx="15">
                  <c:v>2001-Apr</c:v>
                </c:pt>
                <c:pt idx="16">
                  <c:v>2001-May</c:v>
                </c:pt>
                <c:pt idx="17">
                  <c:v>2001-Jun</c:v>
                </c:pt>
                <c:pt idx="18">
                  <c:v>2001-Jul</c:v>
                </c:pt>
                <c:pt idx="19">
                  <c:v>2001-Aug</c:v>
                </c:pt>
                <c:pt idx="20">
                  <c:v>2001-Sep</c:v>
                </c:pt>
                <c:pt idx="21">
                  <c:v>2001-Oct</c:v>
                </c:pt>
                <c:pt idx="22">
                  <c:v>2001-Nov</c:v>
                </c:pt>
                <c:pt idx="23">
                  <c:v>2001-Dec</c:v>
                </c:pt>
                <c:pt idx="24">
                  <c:v>2002-Jan</c:v>
                </c:pt>
                <c:pt idx="25">
                  <c:v>2002-Feb</c:v>
                </c:pt>
                <c:pt idx="26">
                  <c:v>2002-Mar</c:v>
                </c:pt>
                <c:pt idx="27">
                  <c:v>2002-Apr</c:v>
                </c:pt>
                <c:pt idx="28">
                  <c:v>2002-May</c:v>
                </c:pt>
                <c:pt idx="29">
                  <c:v>2002-Jun</c:v>
                </c:pt>
                <c:pt idx="30">
                  <c:v>2002-Jul</c:v>
                </c:pt>
                <c:pt idx="31">
                  <c:v>2002-Aug</c:v>
                </c:pt>
                <c:pt idx="32">
                  <c:v>2002-Sep</c:v>
                </c:pt>
                <c:pt idx="33">
                  <c:v>2002-Oct</c:v>
                </c:pt>
                <c:pt idx="34">
                  <c:v>2002-Nov</c:v>
                </c:pt>
                <c:pt idx="35">
                  <c:v>2002-Dec</c:v>
                </c:pt>
                <c:pt idx="36">
                  <c:v>2003-Jan</c:v>
                </c:pt>
                <c:pt idx="37">
                  <c:v>2003-Feb</c:v>
                </c:pt>
                <c:pt idx="38">
                  <c:v>2003-Mar</c:v>
                </c:pt>
                <c:pt idx="39">
                  <c:v>2003-Apr</c:v>
                </c:pt>
                <c:pt idx="40">
                  <c:v>2003-May</c:v>
                </c:pt>
                <c:pt idx="41">
                  <c:v>2003-Jun</c:v>
                </c:pt>
                <c:pt idx="42">
                  <c:v>2003-Jul</c:v>
                </c:pt>
                <c:pt idx="43">
                  <c:v>2003-Aug</c:v>
                </c:pt>
                <c:pt idx="44">
                  <c:v>2003-Sep</c:v>
                </c:pt>
                <c:pt idx="45">
                  <c:v>2003-Oct</c:v>
                </c:pt>
                <c:pt idx="46">
                  <c:v>2003-Nov</c:v>
                </c:pt>
                <c:pt idx="47">
                  <c:v>2003-Dec</c:v>
                </c:pt>
                <c:pt idx="48">
                  <c:v>2004-Jan</c:v>
                </c:pt>
                <c:pt idx="49">
                  <c:v>2004-Feb</c:v>
                </c:pt>
                <c:pt idx="50">
                  <c:v>2004-Mar</c:v>
                </c:pt>
                <c:pt idx="51">
                  <c:v>2004-Apr</c:v>
                </c:pt>
                <c:pt idx="52">
                  <c:v>2004-May</c:v>
                </c:pt>
                <c:pt idx="53">
                  <c:v>2004-Jun</c:v>
                </c:pt>
                <c:pt idx="54">
                  <c:v>2004-Jul</c:v>
                </c:pt>
                <c:pt idx="55">
                  <c:v>2004-Aug</c:v>
                </c:pt>
                <c:pt idx="56">
                  <c:v>2004-Sep</c:v>
                </c:pt>
                <c:pt idx="57">
                  <c:v>2004-Oct</c:v>
                </c:pt>
                <c:pt idx="58">
                  <c:v>2004-Nov</c:v>
                </c:pt>
                <c:pt idx="59">
                  <c:v>2004-Dec</c:v>
                </c:pt>
                <c:pt idx="60">
                  <c:v>2005-Jan</c:v>
                </c:pt>
                <c:pt idx="61">
                  <c:v>2005-Feb</c:v>
                </c:pt>
                <c:pt idx="62">
                  <c:v>2005-Mar</c:v>
                </c:pt>
                <c:pt idx="63">
                  <c:v>2005-Apr</c:v>
                </c:pt>
                <c:pt idx="64">
                  <c:v>2005-May</c:v>
                </c:pt>
                <c:pt idx="65">
                  <c:v>2005-Jun</c:v>
                </c:pt>
                <c:pt idx="66">
                  <c:v>2005-Jul</c:v>
                </c:pt>
                <c:pt idx="67">
                  <c:v>2005-Aug</c:v>
                </c:pt>
                <c:pt idx="68">
                  <c:v>2005-Sep</c:v>
                </c:pt>
                <c:pt idx="69">
                  <c:v>2005-Oct</c:v>
                </c:pt>
                <c:pt idx="70">
                  <c:v>2005-Nov</c:v>
                </c:pt>
                <c:pt idx="71">
                  <c:v>2005-Dec</c:v>
                </c:pt>
                <c:pt idx="72">
                  <c:v>2006-Jan</c:v>
                </c:pt>
                <c:pt idx="73">
                  <c:v>2006-Feb</c:v>
                </c:pt>
                <c:pt idx="74">
                  <c:v>2006-Mar</c:v>
                </c:pt>
                <c:pt idx="75">
                  <c:v>2006-Apr</c:v>
                </c:pt>
                <c:pt idx="76">
                  <c:v>2006-May</c:v>
                </c:pt>
                <c:pt idx="77">
                  <c:v>2006-Jun</c:v>
                </c:pt>
                <c:pt idx="78">
                  <c:v>2006-Jul</c:v>
                </c:pt>
                <c:pt idx="79">
                  <c:v>2006-Aug</c:v>
                </c:pt>
                <c:pt idx="80">
                  <c:v>2006-Sep</c:v>
                </c:pt>
                <c:pt idx="81">
                  <c:v>2006-Oct</c:v>
                </c:pt>
                <c:pt idx="82">
                  <c:v>2006-Nov</c:v>
                </c:pt>
                <c:pt idx="83">
                  <c:v>2006-Dec</c:v>
                </c:pt>
                <c:pt idx="84">
                  <c:v>2007-Jan</c:v>
                </c:pt>
                <c:pt idx="85">
                  <c:v>2007-Feb</c:v>
                </c:pt>
                <c:pt idx="86">
                  <c:v>2007-Mar</c:v>
                </c:pt>
                <c:pt idx="87">
                  <c:v>2007-Apr</c:v>
                </c:pt>
                <c:pt idx="88">
                  <c:v>2007-May</c:v>
                </c:pt>
                <c:pt idx="89">
                  <c:v>2007-Jun</c:v>
                </c:pt>
                <c:pt idx="90">
                  <c:v>2007-Jul</c:v>
                </c:pt>
                <c:pt idx="91">
                  <c:v>2007-Aug</c:v>
                </c:pt>
                <c:pt idx="92">
                  <c:v>2007-Sep</c:v>
                </c:pt>
                <c:pt idx="93">
                  <c:v>2007-Oct</c:v>
                </c:pt>
                <c:pt idx="94">
                  <c:v>2007-Nov</c:v>
                </c:pt>
                <c:pt idx="95">
                  <c:v>2007-Dec</c:v>
                </c:pt>
                <c:pt idx="96">
                  <c:v>2008-Jan</c:v>
                </c:pt>
                <c:pt idx="97">
                  <c:v>2008-Feb</c:v>
                </c:pt>
                <c:pt idx="98">
                  <c:v>2008-Mar</c:v>
                </c:pt>
                <c:pt idx="99">
                  <c:v>2008-Apr</c:v>
                </c:pt>
                <c:pt idx="100">
                  <c:v>2008-May</c:v>
                </c:pt>
                <c:pt idx="101">
                  <c:v>2008-Jun</c:v>
                </c:pt>
                <c:pt idx="102">
                  <c:v>2008-Jul</c:v>
                </c:pt>
                <c:pt idx="103">
                  <c:v>2008-Aug</c:v>
                </c:pt>
                <c:pt idx="104">
                  <c:v>2008-Sep</c:v>
                </c:pt>
                <c:pt idx="105">
                  <c:v>2008-Oct</c:v>
                </c:pt>
                <c:pt idx="106">
                  <c:v>2008-Nov</c:v>
                </c:pt>
                <c:pt idx="107">
                  <c:v>2008-Dec</c:v>
                </c:pt>
                <c:pt idx="108">
                  <c:v>2009-Jan</c:v>
                </c:pt>
                <c:pt idx="109">
                  <c:v>2009-Feb</c:v>
                </c:pt>
                <c:pt idx="110">
                  <c:v>2009-Mar</c:v>
                </c:pt>
                <c:pt idx="111">
                  <c:v>2009-Apr</c:v>
                </c:pt>
                <c:pt idx="112">
                  <c:v>2009-May</c:v>
                </c:pt>
                <c:pt idx="113">
                  <c:v>2009-Jun</c:v>
                </c:pt>
                <c:pt idx="114">
                  <c:v>2009-Jul</c:v>
                </c:pt>
                <c:pt idx="115">
                  <c:v>2009-Aug</c:v>
                </c:pt>
                <c:pt idx="116">
                  <c:v>2009-Sep</c:v>
                </c:pt>
                <c:pt idx="117">
                  <c:v>2009-Oct</c:v>
                </c:pt>
                <c:pt idx="118">
                  <c:v>2009-Nov</c:v>
                </c:pt>
                <c:pt idx="119">
                  <c:v>2009-Dec</c:v>
                </c:pt>
                <c:pt idx="120">
                  <c:v>2010-Jan</c:v>
                </c:pt>
                <c:pt idx="121">
                  <c:v>2010-Feb</c:v>
                </c:pt>
                <c:pt idx="122">
                  <c:v>2010-Mar</c:v>
                </c:pt>
                <c:pt idx="123">
                  <c:v>2010-Apr</c:v>
                </c:pt>
                <c:pt idx="124">
                  <c:v>2010-May</c:v>
                </c:pt>
                <c:pt idx="125">
                  <c:v>2010-Jun</c:v>
                </c:pt>
                <c:pt idx="126">
                  <c:v>2010-Jul</c:v>
                </c:pt>
                <c:pt idx="127">
                  <c:v>2010-Aug</c:v>
                </c:pt>
                <c:pt idx="128">
                  <c:v>2010-Sep</c:v>
                </c:pt>
                <c:pt idx="129">
                  <c:v>2010-Oct</c:v>
                </c:pt>
                <c:pt idx="130">
                  <c:v>2010-Nov</c:v>
                </c:pt>
                <c:pt idx="131">
                  <c:v>2010-Dec</c:v>
                </c:pt>
                <c:pt idx="132">
                  <c:v>2011-Jan</c:v>
                </c:pt>
                <c:pt idx="133">
                  <c:v>2011-Feb</c:v>
                </c:pt>
                <c:pt idx="134">
                  <c:v>2011-Mar</c:v>
                </c:pt>
                <c:pt idx="135">
                  <c:v>2011-Apr</c:v>
                </c:pt>
                <c:pt idx="136">
                  <c:v>2011-May</c:v>
                </c:pt>
                <c:pt idx="137">
                  <c:v>2011-Jun</c:v>
                </c:pt>
                <c:pt idx="138">
                  <c:v>2011-Jul</c:v>
                </c:pt>
                <c:pt idx="139">
                  <c:v>2011-Aug</c:v>
                </c:pt>
                <c:pt idx="140">
                  <c:v>2011-Sep</c:v>
                </c:pt>
                <c:pt idx="141">
                  <c:v>2011-Oct</c:v>
                </c:pt>
                <c:pt idx="142">
                  <c:v>2011-Nov</c:v>
                </c:pt>
                <c:pt idx="143">
                  <c:v>2011-Dec</c:v>
                </c:pt>
                <c:pt idx="144">
                  <c:v>2012-Jan</c:v>
                </c:pt>
                <c:pt idx="145">
                  <c:v>2012-Feb</c:v>
                </c:pt>
                <c:pt idx="146">
                  <c:v>2012-Mar</c:v>
                </c:pt>
                <c:pt idx="147">
                  <c:v>2012-Apr</c:v>
                </c:pt>
                <c:pt idx="148">
                  <c:v>2012-May</c:v>
                </c:pt>
                <c:pt idx="149">
                  <c:v>2012-Jun</c:v>
                </c:pt>
                <c:pt idx="150">
                  <c:v>2012-Jul</c:v>
                </c:pt>
                <c:pt idx="151">
                  <c:v>2012-Aug</c:v>
                </c:pt>
                <c:pt idx="152">
                  <c:v>2012-Sep</c:v>
                </c:pt>
                <c:pt idx="153">
                  <c:v>2012-Oct</c:v>
                </c:pt>
                <c:pt idx="154">
                  <c:v>2012-Nov</c:v>
                </c:pt>
                <c:pt idx="155">
                  <c:v>2012-Dec</c:v>
                </c:pt>
                <c:pt idx="156">
                  <c:v>2013-Jan</c:v>
                </c:pt>
                <c:pt idx="157">
                  <c:v>2013-Feb</c:v>
                </c:pt>
                <c:pt idx="158">
                  <c:v>2013-Mar</c:v>
                </c:pt>
                <c:pt idx="159">
                  <c:v>2013-Apr</c:v>
                </c:pt>
                <c:pt idx="160">
                  <c:v>2013-May</c:v>
                </c:pt>
                <c:pt idx="161">
                  <c:v>2013-Jun</c:v>
                </c:pt>
                <c:pt idx="162">
                  <c:v>2013-Jul</c:v>
                </c:pt>
                <c:pt idx="163">
                  <c:v>2013-Aug</c:v>
                </c:pt>
                <c:pt idx="164">
                  <c:v>2013-Sep</c:v>
                </c:pt>
                <c:pt idx="165">
                  <c:v>2013-Oct</c:v>
                </c:pt>
                <c:pt idx="166">
                  <c:v>2013-Nov</c:v>
                </c:pt>
                <c:pt idx="167">
                  <c:v>2013-Dec</c:v>
                </c:pt>
                <c:pt idx="168">
                  <c:v>2014-Jan</c:v>
                </c:pt>
                <c:pt idx="169">
                  <c:v>2014-Feb</c:v>
                </c:pt>
                <c:pt idx="170">
                  <c:v>2014-Mar</c:v>
                </c:pt>
                <c:pt idx="171">
                  <c:v>2014-Apr</c:v>
                </c:pt>
                <c:pt idx="172">
                  <c:v>2014-May</c:v>
                </c:pt>
                <c:pt idx="173">
                  <c:v>2014-Jun</c:v>
                </c:pt>
                <c:pt idx="174">
                  <c:v>2014-Jul</c:v>
                </c:pt>
                <c:pt idx="175">
                  <c:v>2014-Aug</c:v>
                </c:pt>
                <c:pt idx="176">
                  <c:v>2014-Sep</c:v>
                </c:pt>
                <c:pt idx="177">
                  <c:v>2014-Oct</c:v>
                </c:pt>
                <c:pt idx="178">
                  <c:v>2014-Nov</c:v>
                </c:pt>
                <c:pt idx="179">
                  <c:v>2014-Dec</c:v>
                </c:pt>
                <c:pt idx="180">
                  <c:v>2015-Jan</c:v>
                </c:pt>
                <c:pt idx="181">
                  <c:v>2015-Feb</c:v>
                </c:pt>
                <c:pt idx="182">
                  <c:v>2015-Mar</c:v>
                </c:pt>
                <c:pt idx="183">
                  <c:v>2015-Apr</c:v>
                </c:pt>
                <c:pt idx="184">
                  <c:v>2015-May</c:v>
                </c:pt>
                <c:pt idx="185">
                  <c:v>2015-Jun</c:v>
                </c:pt>
                <c:pt idx="186">
                  <c:v>2015-Jul</c:v>
                </c:pt>
                <c:pt idx="187">
                  <c:v>2015-Aug</c:v>
                </c:pt>
                <c:pt idx="188">
                  <c:v>2015-Sep</c:v>
                </c:pt>
                <c:pt idx="189">
                  <c:v>2015-Oct</c:v>
                </c:pt>
                <c:pt idx="190">
                  <c:v>2015-Nov</c:v>
                </c:pt>
                <c:pt idx="191">
                  <c:v>2015-Dec</c:v>
                </c:pt>
                <c:pt idx="192">
                  <c:v>2016-Jan</c:v>
                </c:pt>
                <c:pt idx="193">
                  <c:v>2016-Feb</c:v>
                </c:pt>
                <c:pt idx="194">
                  <c:v>2016-Mar</c:v>
                </c:pt>
                <c:pt idx="195">
                  <c:v>2016-Apr</c:v>
                </c:pt>
                <c:pt idx="196">
                  <c:v>2016-May</c:v>
                </c:pt>
                <c:pt idx="197">
                  <c:v>2016-Jun</c:v>
                </c:pt>
                <c:pt idx="198">
                  <c:v>2016-Jul</c:v>
                </c:pt>
                <c:pt idx="199">
                  <c:v>2016-Aug</c:v>
                </c:pt>
                <c:pt idx="200">
                  <c:v>2016-Sep</c:v>
                </c:pt>
                <c:pt idx="201">
                  <c:v>2016-Oct</c:v>
                </c:pt>
                <c:pt idx="202">
                  <c:v>2016-Nov</c:v>
                </c:pt>
                <c:pt idx="203">
                  <c:v>2016-Dec</c:v>
                </c:pt>
                <c:pt idx="204">
                  <c:v>2017-Jan</c:v>
                </c:pt>
                <c:pt idx="205">
                  <c:v>2017-Feb</c:v>
                </c:pt>
                <c:pt idx="206">
                  <c:v>2017-Mar</c:v>
                </c:pt>
                <c:pt idx="207">
                  <c:v>2017-Apr</c:v>
                </c:pt>
                <c:pt idx="208">
                  <c:v>2017-May</c:v>
                </c:pt>
                <c:pt idx="209">
                  <c:v>2017-Jun</c:v>
                </c:pt>
                <c:pt idx="210">
                  <c:v>2017-Jul</c:v>
                </c:pt>
                <c:pt idx="211">
                  <c:v>2017-Aug</c:v>
                </c:pt>
                <c:pt idx="212">
                  <c:v>2017-Sep</c:v>
                </c:pt>
                <c:pt idx="213">
                  <c:v>2017-Oct</c:v>
                </c:pt>
                <c:pt idx="214">
                  <c:v>2017-Nov</c:v>
                </c:pt>
                <c:pt idx="215">
                  <c:v>2017-Dec</c:v>
                </c:pt>
                <c:pt idx="216">
                  <c:v>2018-Jan</c:v>
                </c:pt>
                <c:pt idx="217">
                  <c:v>2018-Feb</c:v>
                </c:pt>
                <c:pt idx="218">
                  <c:v>2018-Mar</c:v>
                </c:pt>
                <c:pt idx="219">
                  <c:v>2018-Apr</c:v>
                </c:pt>
                <c:pt idx="220">
                  <c:v>2018-May</c:v>
                </c:pt>
                <c:pt idx="221">
                  <c:v>2018-Jun</c:v>
                </c:pt>
              </c:strCache>
            </c:strRef>
          </c:cat>
          <c:val>
            <c:numRef>
              <c:f>'additional info (2)'!$T$5:$T$226</c:f>
              <c:numCache>
                <c:formatCode>0</c:formatCode>
                <c:ptCount val="222"/>
                <c:pt idx="1">
                  <c:v>1.2000000000000455</c:v>
                </c:pt>
                <c:pt idx="2">
                  <c:v>-8.5</c:v>
                </c:pt>
                <c:pt idx="3">
                  <c:v>-2.4000000000000909</c:v>
                </c:pt>
                <c:pt idx="4">
                  <c:v>-12</c:v>
                </c:pt>
                <c:pt idx="5">
                  <c:v>-12.699999999999818</c:v>
                </c:pt>
                <c:pt idx="6">
                  <c:v>10.599999999999909</c:v>
                </c:pt>
                <c:pt idx="7">
                  <c:v>1.2000000000000455</c:v>
                </c:pt>
                <c:pt idx="8">
                  <c:v>11.200000000000045</c:v>
                </c:pt>
                <c:pt idx="9">
                  <c:v>2.7999999999999545</c:v>
                </c:pt>
                <c:pt idx="10">
                  <c:v>5.2999999999999545</c:v>
                </c:pt>
                <c:pt idx="11">
                  <c:v>13</c:v>
                </c:pt>
                <c:pt idx="12">
                  <c:v>6.5999999999999091</c:v>
                </c:pt>
                <c:pt idx="13">
                  <c:v>-2.1999999999998181</c:v>
                </c:pt>
                <c:pt idx="14">
                  <c:v>6.6999999999998181</c:v>
                </c:pt>
                <c:pt idx="15">
                  <c:v>4.6000000000001364</c:v>
                </c:pt>
                <c:pt idx="16">
                  <c:v>3</c:v>
                </c:pt>
                <c:pt idx="17">
                  <c:v>22.700000000000045</c:v>
                </c:pt>
                <c:pt idx="18">
                  <c:v>3.5999999999999091</c:v>
                </c:pt>
                <c:pt idx="19">
                  <c:v>-0.29999999999995453</c:v>
                </c:pt>
                <c:pt idx="20">
                  <c:v>-12.799999999999955</c:v>
                </c:pt>
                <c:pt idx="21">
                  <c:v>-2.2000000000000455</c:v>
                </c:pt>
                <c:pt idx="22">
                  <c:v>-2.5</c:v>
                </c:pt>
                <c:pt idx="23">
                  <c:v>-6.7999999999999545</c:v>
                </c:pt>
                <c:pt idx="24">
                  <c:v>8.3999999999998636</c:v>
                </c:pt>
                <c:pt idx="25">
                  <c:v>5.5</c:v>
                </c:pt>
                <c:pt idx="26">
                  <c:v>1</c:v>
                </c:pt>
                <c:pt idx="27">
                  <c:v>4.9000000000000909</c:v>
                </c:pt>
                <c:pt idx="28">
                  <c:v>6.2999999999999545</c:v>
                </c:pt>
                <c:pt idx="29">
                  <c:v>5.2000000000000455</c:v>
                </c:pt>
                <c:pt idx="30">
                  <c:v>4.2999999999999545</c:v>
                </c:pt>
                <c:pt idx="31">
                  <c:v>8.2999999999999545</c:v>
                </c:pt>
                <c:pt idx="32">
                  <c:v>9.4000000000000909</c:v>
                </c:pt>
                <c:pt idx="33">
                  <c:v>13.399999999999864</c:v>
                </c:pt>
                <c:pt idx="34">
                  <c:v>4.7000000000000455</c:v>
                </c:pt>
                <c:pt idx="35">
                  <c:v>4.2000000000000455</c:v>
                </c:pt>
                <c:pt idx="36">
                  <c:v>6.5</c:v>
                </c:pt>
                <c:pt idx="37">
                  <c:v>2.2999999999999545</c:v>
                </c:pt>
                <c:pt idx="38">
                  <c:v>4.6000000000001364</c:v>
                </c:pt>
                <c:pt idx="39">
                  <c:v>-20.700000000000045</c:v>
                </c:pt>
                <c:pt idx="40">
                  <c:v>3.2999999999999545</c:v>
                </c:pt>
                <c:pt idx="41">
                  <c:v>-5.5999999999999091</c:v>
                </c:pt>
                <c:pt idx="42">
                  <c:v>0</c:v>
                </c:pt>
                <c:pt idx="43">
                  <c:v>-5.2000000000000455</c:v>
                </c:pt>
                <c:pt idx="44">
                  <c:v>1.7999999999999545</c:v>
                </c:pt>
                <c:pt idx="45">
                  <c:v>-4.2000000000000455</c:v>
                </c:pt>
                <c:pt idx="46">
                  <c:v>-9.8999999999998636</c:v>
                </c:pt>
                <c:pt idx="47">
                  <c:v>7.5999999999999091</c:v>
                </c:pt>
                <c:pt idx="48">
                  <c:v>-3.5</c:v>
                </c:pt>
                <c:pt idx="49">
                  <c:v>0.29999999999995453</c:v>
                </c:pt>
                <c:pt idx="50">
                  <c:v>2.9000000000000909</c:v>
                </c:pt>
                <c:pt idx="51">
                  <c:v>23.299999999999955</c:v>
                </c:pt>
                <c:pt idx="52">
                  <c:v>-18</c:v>
                </c:pt>
                <c:pt idx="53">
                  <c:v>1</c:v>
                </c:pt>
                <c:pt idx="54">
                  <c:v>0.90000000000009095</c:v>
                </c:pt>
                <c:pt idx="55">
                  <c:v>0.79999999999995453</c:v>
                </c:pt>
                <c:pt idx="56">
                  <c:v>1.3999999999998636</c:v>
                </c:pt>
                <c:pt idx="57">
                  <c:v>-3.1999999999998181</c:v>
                </c:pt>
                <c:pt idx="58">
                  <c:v>4.0999999999999091</c:v>
                </c:pt>
                <c:pt idx="59">
                  <c:v>9.9999999999909051E-2</c:v>
                </c:pt>
                <c:pt idx="60">
                  <c:v>-1.2999999999999545</c:v>
                </c:pt>
                <c:pt idx="61">
                  <c:v>2.7999999999999545</c:v>
                </c:pt>
                <c:pt idx="62">
                  <c:v>4.8000000000001819</c:v>
                </c:pt>
                <c:pt idx="63">
                  <c:v>-2.5</c:v>
                </c:pt>
                <c:pt idx="64">
                  <c:v>1.8999999999998636</c:v>
                </c:pt>
                <c:pt idx="65">
                  <c:v>-1</c:v>
                </c:pt>
                <c:pt idx="66">
                  <c:v>-2.2999999999999545</c:v>
                </c:pt>
                <c:pt idx="67">
                  <c:v>1.5999999999999091</c:v>
                </c:pt>
                <c:pt idx="68">
                  <c:v>1.2000000000000455</c:v>
                </c:pt>
                <c:pt idx="69">
                  <c:v>3.7999999999999545</c:v>
                </c:pt>
                <c:pt idx="70">
                  <c:v>3.2000000000000455</c:v>
                </c:pt>
                <c:pt idx="71">
                  <c:v>-5.8999999999998636</c:v>
                </c:pt>
                <c:pt idx="72">
                  <c:v>-4.1000000000001364</c:v>
                </c:pt>
                <c:pt idx="73">
                  <c:v>5.1000000000001364</c:v>
                </c:pt>
                <c:pt idx="74">
                  <c:v>1.5</c:v>
                </c:pt>
                <c:pt idx="75">
                  <c:v>1.6999999999998181</c:v>
                </c:pt>
                <c:pt idx="76">
                  <c:v>1.2000000000000455</c:v>
                </c:pt>
                <c:pt idx="77">
                  <c:v>1</c:v>
                </c:pt>
                <c:pt idx="78">
                  <c:v>1.6000000000001364</c:v>
                </c:pt>
                <c:pt idx="79">
                  <c:v>-2.1000000000001364</c:v>
                </c:pt>
                <c:pt idx="80">
                  <c:v>-0.5</c:v>
                </c:pt>
                <c:pt idx="81">
                  <c:v>-0.20000000000004547</c:v>
                </c:pt>
                <c:pt idx="82">
                  <c:v>-1.2999999999999545</c:v>
                </c:pt>
                <c:pt idx="83">
                  <c:v>0.40000000000009095</c:v>
                </c:pt>
                <c:pt idx="84">
                  <c:v>1.7999999999999545</c:v>
                </c:pt>
                <c:pt idx="85">
                  <c:v>0.40000000000009095</c:v>
                </c:pt>
                <c:pt idx="86">
                  <c:v>0.6999999999998181</c:v>
                </c:pt>
                <c:pt idx="87">
                  <c:v>0.20000000000004547</c:v>
                </c:pt>
                <c:pt idx="88">
                  <c:v>-2.3999999999998636</c:v>
                </c:pt>
                <c:pt idx="89">
                  <c:v>-2.9000000000000909</c:v>
                </c:pt>
                <c:pt idx="90">
                  <c:v>4.5</c:v>
                </c:pt>
                <c:pt idx="91">
                  <c:v>2.2999999999999545</c:v>
                </c:pt>
                <c:pt idx="92">
                  <c:v>-0.79999999999995453</c:v>
                </c:pt>
                <c:pt idx="93">
                  <c:v>-0.29999999999995453</c:v>
                </c:pt>
                <c:pt idx="94">
                  <c:v>4.0999999999999091</c:v>
                </c:pt>
                <c:pt idx="95">
                  <c:v>4.6000000000001364</c:v>
                </c:pt>
                <c:pt idx="96">
                  <c:v>6.5999999999999091</c:v>
                </c:pt>
                <c:pt idx="97">
                  <c:v>5.9000000000000909</c:v>
                </c:pt>
                <c:pt idx="98">
                  <c:v>4.5</c:v>
                </c:pt>
                <c:pt idx="99">
                  <c:v>5.6999999999998181</c:v>
                </c:pt>
                <c:pt idx="100">
                  <c:v>5.7000000000000455</c:v>
                </c:pt>
                <c:pt idx="101">
                  <c:v>4.9000000000000909</c:v>
                </c:pt>
                <c:pt idx="102">
                  <c:v>9</c:v>
                </c:pt>
                <c:pt idx="103">
                  <c:v>6.5999999999999091</c:v>
                </c:pt>
                <c:pt idx="104">
                  <c:v>5.1000000000001364</c:v>
                </c:pt>
                <c:pt idx="105">
                  <c:v>6.5999999999999091</c:v>
                </c:pt>
                <c:pt idx="106">
                  <c:v>8.7000000000000455</c:v>
                </c:pt>
                <c:pt idx="107">
                  <c:v>2.8999999999998636</c:v>
                </c:pt>
                <c:pt idx="108">
                  <c:v>7.9000000000000909</c:v>
                </c:pt>
                <c:pt idx="109">
                  <c:v>7.6999999999998181</c:v>
                </c:pt>
                <c:pt idx="110">
                  <c:v>0.8000000000001819</c:v>
                </c:pt>
                <c:pt idx="111">
                  <c:v>11.800000000000182</c:v>
                </c:pt>
                <c:pt idx="112">
                  <c:v>7.7999999999997272</c:v>
                </c:pt>
                <c:pt idx="113">
                  <c:v>17.400000000000091</c:v>
                </c:pt>
                <c:pt idx="114">
                  <c:v>15.800000000000182</c:v>
                </c:pt>
                <c:pt idx="115">
                  <c:v>8.8999999999996362</c:v>
                </c:pt>
                <c:pt idx="116">
                  <c:v>3.9000000000000909</c:v>
                </c:pt>
                <c:pt idx="117">
                  <c:v>11</c:v>
                </c:pt>
                <c:pt idx="118">
                  <c:v>6.4000000000000909</c:v>
                </c:pt>
                <c:pt idx="119">
                  <c:v>9.1999999999998181</c:v>
                </c:pt>
                <c:pt idx="120">
                  <c:v>4.5</c:v>
                </c:pt>
                <c:pt idx="121">
                  <c:v>5.1000000000003638</c:v>
                </c:pt>
                <c:pt idx="122">
                  <c:v>6.6999999999998181</c:v>
                </c:pt>
                <c:pt idx="123">
                  <c:v>-2.1999999999998181</c:v>
                </c:pt>
                <c:pt idx="124">
                  <c:v>23.799999999999727</c:v>
                </c:pt>
                <c:pt idx="125">
                  <c:v>1.7000000000002728</c:v>
                </c:pt>
                <c:pt idx="126">
                  <c:v>5.5999999999999091</c:v>
                </c:pt>
                <c:pt idx="127">
                  <c:v>6.0999999999999091</c:v>
                </c:pt>
                <c:pt idx="128">
                  <c:v>1.9000000000000909</c:v>
                </c:pt>
                <c:pt idx="129">
                  <c:v>4.5999999999999091</c:v>
                </c:pt>
                <c:pt idx="130">
                  <c:v>2.5</c:v>
                </c:pt>
                <c:pt idx="131">
                  <c:v>5.5</c:v>
                </c:pt>
                <c:pt idx="132">
                  <c:v>7.0999999999999091</c:v>
                </c:pt>
                <c:pt idx="133">
                  <c:v>1.5999999999999091</c:v>
                </c:pt>
                <c:pt idx="134">
                  <c:v>4.1000000000003638</c:v>
                </c:pt>
                <c:pt idx="135">
                  <c:v>9.9999999999909051E-2</c:v>
                </c:pt>
                <c:pt idx="136">
                  <c:v>1.1999999999998181</c:v>
                </c:pt>
                <c:pt idx="137">
                  <c:v>-6.0999999999999091</c:v>
                </c:pt>
                <c:pt idx="138">
                  <c:v>-2.6999999999998181</c:v>
                </c:pt>
                <c:pt idx="139">
                  <c:v>-3.5</c:v>
                </c:pt>
                <c:pt idx="140">
                  <c:v>1.0999999999999091</c:v>
                </c:pt>
                <c:pt idx="141">
                  <c:v>-0.20000000000027285</c:v>
                </c:pt>
                <c:pt idx="142">
                  <c:v>-2.7999999999997272</c:v>
                </c:pt>
                <c:pt idx="143">
                  <c:v>-2.9000000000000909</c:v>
                </c:pt>
                <c:pt idx="144">
                  <c:v>-5.1999999999998181</c:v>
                </c:pt>
                <c:pt idx="145">
                  <c:v>-2</c:v>
                </c:pt>
                <c:pt idx="146">
                  <c:v>1</c:v>
                </c:pt>
                <c:pt idx="147">
                  <c:v>-1.5</c:v>
                </c:pt>
                <c:pt idx="148">
                  <c:v>-1.1000000000003638</c:v>
                </c:pt>
                <c:pt idx="149">
                  <c:v>1.7000000000002728</c:v>
                </c:pt>
                <c:pt idx="150">
                  <c:v>-8.0999999999999091</c:v>
                </c:pt>
                <c:pt idx="151">
                  <c:v>7.7999999999997272</c:v>
                </c:pt>
                <c:pt idx="152">
                  <c:v>5.7000000000002728</c:v>
                </c:pt>
                <c:pt idx="153">
                  <c:v>-2.7000000000002728</c:v>
                </c:pt>
                <c:pt idx="154">
                  <c:v>-4.5</c:v>
                </c:pt>
                <c:pt idx="155">
                  <c:v>-1.1999999999998181</c:v>
                </c:pt>
                <c:pt idx="156">
                  <c:v>-4.3000000000001819</c:v>
                </c:pt>
                <c:pt idx="157">
                  <c:v>-0.1999999999998181</c:v>
                </c:pt>
                <c:pt idx="158">
                  <c:v>-1.5999999999999091</c:v>
                </c:pt>
                <c:pt idx="159">
                  <c:v>-9.2000000000002728</c:v>
                </c:pt>
                <c:pt idx="160">
                  <c:v>-7.9000000000000909</c:v>
                </c:pt>
                <c:pt idx="161">
                  <c:v>-6.7999999999997272</c:v>
                </c:pt>
                <c:pt idx="162">
                  <c:v>-9</c:v>
                </c:pt>
                <c:pt idx="163">
                  <c:v>-6.9000000000000909</c:v>
                </c:pt>
                <c:pt idx="164">
                  <c:v>-2.3000000000001819</c:v>
                </c:pt>
                <c:pt idx="165">
                  <c:v>-10.899999999999636</c:v>
                </c:pt>
                <c:pt idx="166">
                  <c:v>2.7999999999997272</c:v>
                </c:pt>
                <c:pt idx="167">
                  <c:v>-4.4000000000000909</c:v>
                </c:pt>
                <c:pt idx="168">
                  <c:v>-3.3999999999996362</c:v>
                </c:pt>
                <c:pt idx="169">
                  <c:v>-3.9000000000000909</c:v>
                </c:pt>
                <c:pt idx="170">
                  <c:v>-1.8000000000001819</c:v>
                </c:pt>
                <c:pt idx="171">
                  <c:v>-3.0999999999999091</c:v>
                </c:pt>
                <c:pt idx="172">
                  <c:v>1.6999999999998181</c:v>
                </c:pt>
                <c:pt idx="173">
                  <c:v>0.1000000000003638</c:v>
                </c:pt>
                <c:pt idx="174">
                  <c:v>2.6999999999998181</c:v>
                </c:pt>
                <c:pt idx="175">
                  <c:v>2.6999999999998181</c:v>
                </c:pt>
                <c:pt idx="176">
                  <c:v>-0.5</c:v>
                </c:pt>
                <c:pt idx="177">
                  <c:v>1.1000000000003638</c:v>
                </c:pt>
                <c:pt idx="178">
                  <c:v>3.0999999999999091</c:v>
                </c:pt>
                <c:pt idx="179">
                  <c:v>0.1999999999998181</c:v>
                </c:pt>
                <c:pt idx="180">
                  <c:v>3.7000000000002728</c:v>
                </c:pt>
                <c:pt idx="181">
                  <c:v>1.5</c:v>
                </c:pt>
                <c:pt idx="182">
                  <c:v>2.2999999999997272</c:v>
                </c:pt>
                <c:pt idx="183">
                  <c:v>2.4000000000000909</c:v>
                </c:pt>
                <c:pt idx="184">
                  <c:v>1.6999999999998181</c:v>
                </c:pt>
                <c:pt idx="185">
                  <c:v>0.8000000000001819</c:v>
                </c:pt>
                <c:pt idx="186">
                  <c:v>2.5</c:v>
                </c:pt>
                <c:pt idx="187">
                  <c:v>2.6999999999998181</c:v>
                </c:pt>
                <c:pt idx="188">
                  <c:v>0.20000000000027285</c:v>
                </c:pt>
                <c:pt idx="189">
                  <c:v>-2.5999999999999091</c:v>
                </c:pt>
                <c:pt idx="190">
                  <c:v>6</c:v>
                </c:pt>
                <c:pt idx="191">
                  <c:v>2.5999999999999091</c:v>
                </c:pt>
                <c:pt idx="192">
                  <c:v>1.4000000000000909</c:v>
                </c:pt>
                <c:pt idx="193">
                  <c:v>1.3999999999996362</c:v>
                </c:pt>
                <c:pt idx="194">
                  <c:v>3.1000000000003638</c:v>
                </c:pt>
                <c:pt idx="195">
                  <c:v>4.0999999999999091</c:v>
                </c:pt>
                <c:pt idx="196">
                  <c:v>2.5</c:v>
                </c:pt>
                <c:pt idx="197">
                  <c:v>5.0999999999999091</c:v>
                </c:pt>
                <c:pt idx="198">
                  <c:v>5.4000000000000909</c:v>
                </c:pt>
                <c:pt idx="199">
                  <c:v>-2.2000000000002728</c:v>
                </c:pt>
                <c:pt idx="200">
                  <c:v>3.2000000000002728</c:v>
                </c:pt>
                <c:pt idx="201">
                  <c:v>0.59999999999990905</c:v>
                </c:pt>
                <c:pt idx="202">
                  <c:v>-4.4000000000000909</c:v>
                </c:pt>
                <c:pt idx="203">
                  <c:v>4.5999999999999091</c:v>
                </c:pt>
                <c:pt idx="204">
                  <c:v>3.4000000000000909</c:v>
                </c:pt>
                <c:pt idx="205">
                  <c:v>-1.2999999999997272</c:v>
                </c:pt>
                <c:pt idx="206">
                  <c:v>-5</c:v>
                </c:pt>
                <c:pt idx="207">
                  <c:v>-3.2000000000002728</c:v>
                </c:pt>
                <c:pt idx="208">
                  <c:v>1.4000000000000909</c:v>
                </c:pt>
                <c:pt idx="209">
                  <c:v>-0.40000000000009095</c:v>
                </c:pt>
                <c:pt idx="210">
                  <c:v>-0.59999999999990905</c:v>
                </c:pt>
                <c:pt idx="211">
                  <c:v>9.9999999999909051E-2</c:v>
                </c:pt>
                <c:pt idx="212">
                  <c:v>-0.40000000000009095</c:v>
                </c:pt>
                <c:pt idx="213">
                  <c:v>1.6000000000003638</c:v>
                </c:pt>
                <c:pt idx="214">
                  <c:v>-3.5</c:v>
                </c:pt>
                <c:pt idx="215">
                  <c:v>-4.4000000000000909</c:v>
                </c:pt>
                <c:pt idx="216">
                  <c:v>1.2999999999997272</c:v>
                </c:pt>
                <c:pt idx="217">
                  <c:v>1.1000000000003638</c:v>
                </c:pt>
                <c:pt idx="218">
                  <c:v>-1.3000000000001819</c:v>
                </c:pt>
                <c:pt idx="219">
                  <c:v>2.0999999999999091</c:v>
                </c:pt>
                <c:pt idx="220">
                  <c:v>-0.40000000000009095</c:v>
                </c:pt>
                <c:pt idx="221">
                  <c:v>-1.5999999999999091</c:v>
                </c:pt>
              </c:numCache>
            </c:numRef>
          </c:val>
          <c:extLst>
            <c:ext xmlns:c16="http://schemas.microsoft.com/office/drawing/2014/chart" uri="{C3380CC4-5D6E-409C-BE32-E72D297353CC}">
              <c16:uniqueId val="{00000000-A7C5-4F24-9EAB-25EC08B98C41}"/>
            </c:ext>
          </c:extLst>
        </c:ser>
        <c:dLbls>
          <c:showLegendKey val="0"/>
          <c:showVal val="0"/>
          <c:showCatName val="0"/>
          <c:showSerName val="0"/>
          <c:showPercent val="0"/>
          <c:showBubbleSize val="0"/>
        </c:dLbls>
        <c:gapWidth val="27"/>
        <c:overlap val="100"/>
        <c:axId val="499091816"/>
        <c:axId val="503635480"/>
      </c:barChart>
      <c:lineChart>
        <c:grouping val="standard"/>
        <c:varyColors val="0"/>
        <c:ser>
          <c:idx val="1"/>
          <c:order val="1"/>
          <c:tx>
            <c:strRef>
              <c:f>'additional info (2)'!$U$4</c:f>
              <c:strCache>
                <c:ptCount val="1"/>
                <c:pt idx="0">
                  <c:v>3-mo. MA</c:v>
                </c:pt>
              </c:strCache>
            </c:strRef>
          </c:tx>
          <c:spPr>
            <a:ln w="28575" cap="rnd">
              <a:solidFill>
                <a:srgbClr val="00B050"/>
              </a:solidFill>
              <a:round/>
            </a:ln>
            <a:effectLst/>
          </c:spPr>
          <c:marker>
            <c:symbol val="none"/>
          </c:marker>
          <c:cat>
            <c:strRef>
              <c:f>'additional info (2)'!$I$5:$I$226</c:f>
              <c:strCache>
                <c:ptCount val="222"/>
                <c:pt idx="0">
                  <c:v>2000-Jan</c:v>
                </c:pt>
                <c:pt idx="1">
                  <c:v>2000-Feb</c:v>
                </c:pt>
                <c:pt idx="2">
                  <c:v>2000-Mar</c:v>
                </c:pt>
                <c:pt idx="3">
                  <c:v>2000-Apr</c:v>
                </c:pt>
                <c:pt idx="4">
                  <c:v>2000-May</c:v>
                </c:pt>
                <c:pt idx="5">
                  <c:v>2000-Jun</c:v>
                </c:pt>
                <c:pt idx="6">
                  <c:v>2000-Jul</c:v>
                </c:pt>
                <c:pt idx="7">
                  <c:v>2000-Aug</c:v>
                </c:pt>
                <c:pt idx="8">
                  <c:v>2000-Sep</c:v>
                </c:pt>
                <c:pt idx="9">
                  <c:v>2000-Oct</c:v>
                </c:pt>
                <c:pt idx="10">
                  <c:v>2000-Nov</c:v>
                </c:pt>
                <c:pt idx="11">
                  <c:v>2000-Dec</c:v>
                </c:pt>
                <c:pt idx="12">
                  <c:v>2001-Jan</c:v>
                </c:pt>
                <c:pt idx="13">
                  <c:v>2001-Feb</c:v>
                </c:pt>
                <c:pt idx="14">
                  <c:v>2001-Mar</c:v>
                </c:pt>
                <c:pt idx="15">
                  <c:v>2001-Apr</c:v>
                </c:pt>
                <c:pt idx="16">
                  <c:v>2001-May</c:v>
                </c:pt>
                <c:pt idx="17">
                  <c:v>2001-Jun</c:v>
                </c:pt>
                <c:pt idx="18">
                  <c:v>2001-Jul</c:v>
                </c:pt>
                <c:pt idx="19">
                  <c:v>2001-Aug</c:v>
                </c:pt>
                <c:pt idx="20">
                  <c:v>2001-Sep</c:v>
                </c:pt>
                <c:pt idx="21">
                  <c:v>2001-Oct</c:v>
                </c:pt>
                <c:pt idx="22">
                  <c:v>2001-Nov</c:v>
                </c:pt>
                <c:pt idx="23">
                  <c:v>2001-Dec</c:v>
                </c:pt>
                <c:pt idx="24">
                  <c:v>2002-Jan</c:v>
                </c:pt>
                <c:pt idx="25">
                  <c:v>2002-Feb</c:v>
                </c:pt>
                <c:pt idx="26">
                  <c:v>2002-Mar</c:v>
                </c:pt>
                <c:pt idx="27">
                  <c:v>2002-Apr</c:v>
                </c:pt>
                <c:pt idx="28">
                  <c:v>2002-May</c:v>
                </c:pt>
                <c:pt idx="29">
                  <c:v>2002-Jun</c:v>
                </c:pt>
                <c:pt idx="30">
                  <c:v>2002-Jul</c:v>
                </c:pt>
                <c:pt idx="31">
                  <c:v>2002-Aug</c:v>
                </c:pt>
                <c:pt idx="32">
                  <c:v>2002-Sep</c:v>
                </c:pt>
                <c:pt idx="33">
                  <c:v>2002-Oct</c:v>
                </c:pt>
                <c:pt idx="34">
                  <c:v>2002-Nov</c:v>
                </c:pt>
                <c:pt idx="35">
                  <c:v>2002-Dec</c:v>
                </c:pt>
                <c:pt idx="36">
                  <c:v>2003-Jan</c:v>
                </c:pt>
                <c:pt idx="37">
                  <c:v>2003-Feb</c:v>
                </c:pt>
                <c:pt idx="38">
                  <c:v>2003-Mar</c:v>
                </c:pt>
                <c:pt idx="39">
                  <c:v>2003-Apr</c:v>
                </c:pt>
                <c:pt idx="40">
                  <c:v>2003-May</c:v>
                </c:pt>
                <c:pt idx="41">
                  <c:v>2003-Jun</c:v>
                </c:pt>
                <c:pt idx="42">
                  <c:v>2003-Jul</c:v>
                </c:pt>
                <c:pt idx="43">
                  <c:v>2003-Aug</c:v>
                </c:pt>
                <c:pt idx="44">
                  <c:v>2003-Sep</c:v>
                </c:pt>
                <c:pt idx="45">
                  <c:v>2003-Oct</c:v>
                </c:pt>
                <c:pt idx="46">
                  <c:v>2003-Nov</c:v>
                </c:pt>
                <c:pt idx="47">
                  <c:v>2003-Dec</c:v>
                </c:pt>
                <c:pt idx="48">
                  <c:v>2004-Jan</c:v>
                </c:pt>
                <c:pt idx="49">
                  <c:v>2004-Feb</c:v>
                </c:pt>
                <c:pt idx="50">
                  <c:v>2004-Mar</c:v>
                </c:pt>
                <c:pt idx="51">
                  <c:v>2004-Apr</c:v>
                </c:pt>
                <c:pt idx="52">
                  <c:v>2004-May</c:v>
                </c:pt>
                <c:pt idx="53">
                  <c:v>2004-Jun</c:v>
                </c:pt>
                <c:pt idx="54">
                  <c:v>2004-Jul</c:v>
                </c:pt>
                <c:pt idx="55">
                  <c:v>2004-Aug</c:v>
                </c:pt>
                <c:pt idx="56">
                  <c:v>2004-Sep</c:v>
                </c:pt>
                <c:pt idx="57">
                  <c:v>2004-Oct</c:v>
                </c:pt>
                <c:pt idx="58">
                  <c:v>2004-Nov</c:v>
                </c:pt>
                <c:pt idx="59">
                  <c:v>2004-Dec</c:v>
                </c:pt>
                <c:pt idx="60">
                  <c:v>2005-Jan</c:v>
                </c:pt>
                <c:pt idx="61">
                  <c:v>2005-Feb</c:v>
                </c:pt>
                <c:pt idx="62">
                  <c:v>2005-Mar</c:v>
                </c:pt>
                <c:pt idx="63">
                  <c:v>2005-Apr</c:v>
                </c:pt>
                <c:pt idx="64">
                  <c:v>2005-May</c:v>
                </c:pt>
                <c:pt idx="65">
                  <c:v>2005-Jun</c:v>
                </c:pt>
                <c:pt idx="66">
                  <c:v>2005-Jul</c:v>
                </c:pt>
                <c:pt idx="67">
                  <c:v>2005-Aug</c:v>
                </c:pt>
                <c:pt idx="68">
                  <c:v>2005-Sep</c:v>
                </c:pt>
                <c:pt idx="69">
                  <c:v>2005-Oct</c:v>
                </c:pt>
                <c:pt idx="70">
                  <c:v>2005-Nov</c:v>
                </c:pt>
                <c:pt idx="71">
                  <c:v>2005-Dec</c:v>
                </c:pt>
                <c:pt idx="72">
                  <c:v>2006-Jan</c:v>
                </c:pt>
                <c:pt idx="73">
                  <c:v>2006-Feb</c:v>
                </c:pt>
                <c:pt idx="74">
                  <c:v>2006-Mar</c:v>
                </c:pt>
                <c:pt idx="75">
                  <c:v>2006-Apr</c:v>
                </c:pt>
                <c:pt idx="76">
                  <c:v>2006-May</c:v>
                </c:pt>
                <c:pt idx="77">
                  <c:v>2006-Jun</c:v>
                </c:pt>
                <c:pt idx="78">
                  <c:v>2006-Jul</c:v>
                </c:pt>
                <c:pt idx="79">
                  <c:v>2006-Aug</c:v>
                </c:pt>
                <c:pt idx="80">
                  <c:v>2006-Sep</c:v>
                </c:pt>
                <c:pt idx="81">
                  <c:v>2006-Oct</c:v>
                </c:pt>
                <c:pt idx="82">
                  <c:v>2006-Nov</c:v>
                </c:pt>
                <c:pt idx="83">
                  <c:v>2006-Dec</c:v>
                </c:pt>
                <c:pt idx="84">
                  <c:v>2007-Jan</c:v>
                </c:pt>
                <c:pt idx="85">
                  <c:v>2007-Feb</c:v>
                </c:pt>
                <c:pt idx="86">
                  <c:v>2007-Mar</c:v>
                </c:pt>
                <c:pt idx="87">
                  <c:v>2007-Apr</c:v>
                </c:pt>
                <c:pt idx="88">
                  <c:v>2007-May</c:v>
                </c:pt>
                <c:pt idx="89">
                  <c:v>2007-Jun</c:v>
                </c:pt>
                <c:pt idx="90">
                  <c:v>2007-Jul</c:v>
                </c:pt>
                <c:pt idx="91">
                  <c:v>2007-Aug</c:v>
                </c:pt>
                <c:pt idx="92">
                  <c:v>2007-Sep</c:v>
                </c:pt>
                <c:pt idx="93">
                  <c:v>2007-Oct</c:v>
                </c:pt>
                <c:pt idx="94">
                  <c:v>2007-Nov</c:v>
                </c:pt>
                <c:pt idx="95">
                  <c:v>2007-Dec</c:v>
                </c:pt>
                <c:pt idx="96">
                  <c:v>2008-Jan</c:v>
                </c:pt>
                <c:pt idx="97">
                  <c:v>2008-Feb</c:v>
                </c:pt>
                <c:pt idx="98">
                  <c:v>2008-Mar</c:v>
                </c:pt>
                <c:pt idx="99">
                  <c:v>2008-Apr</c:v>
                </c:pt>
                <c:pt idx="100">
                  <c:v>2008-May</c:v>
                </c:pt>
                <c:pt idx="101">
                  <c:v>2008-Jun</c:v>
                </c:pt>
                <c:pt idx="102">
                  <c:v>2008-Jul</c:v>
                </c:pt>
                <c:pt idx="103">
                  <c:v>2008-Aug</c:v>
                </c:pt>
                <c:pt idx="104">
                  <c:v>2008-Sep</c:v>
                </c:pt>
                <c:pt idx="105">
                  <c:v>2008-Oct</c:v>
                </c:pt>
                <c:pt idx="106">
                  <c:v>2008-Nov</c:v>
                </c:pt>
                <c:pt idx="107">
                  <c:v>2008-Dec</c:v>
                </c:pt>
                <c:pt idx="108">
                  <c:v>2009-Jan</c:v>
                </c:pt>
                <c:pt idx="109">
                  <c:v>2009-Feb</c:v>
                </c:pt>
                <c:pt idx="110">
                  <c:v>2009-Mar</c:v>
                </c:pt>
                <c:pt idx="111">
                  <c:v>2009-Apr</c:v>
                </c:pt>
                <c:pt idx="112">
                  <c:v>2009-May</c:v>
                </c:pt>
                <c:pt idx="113">
                  <c:v>2009-Jun</c:v>
                </c:pt>
                <c:pt idx="114">
                  <c:v>2009-Jul</c:v>
                </c:pt>
                <c:pt idx="115">
                  <c:v>2009-Aug</c:v>
                </c:pt>
                <c:pt idx="116">
                  <c:v>2009-Sep</c:v>
                </c:pt>
                <c:pt idx="117">
                  <c:v>2009-Oct</c:v>
                </c:pt>
                <c:pt idx="118">
                  <c:v>2009-Nov</c:v>
                </c:pt>
                <c:pt idx="119">
                  <c:v>2009-Dec</c:v>
                </c:pt>
                <c:pt idx="120">
                  <c:v>2010-Jan</c:v>
                </c:pt>
                <c:pt idx="121">
                  <c:v>2010-Feb</c:v>
                </c:pt>
                <c:pt idx="122">
                  <c:v>2010-Mar</c:v>
                </c:pt>
                <c:pt idx="123">
                  <c:v>2010-Apr</c:v>
                </c:pt>
                <c:pt idx="124">
                  <c:v>2010-May</c:v>
                </c:pt>
                <c:pt idx="125">
                  <c:v>2010-Jun</c:v>
                </c:pt>
                <c:pt idx="126">
                  <c:v>2010-Jul</c:v>
                </c:pt>
                <c:pt idx="127">
                  <c:v>2010-Aug</c:v>
                </c:pt>
                <c:pt idx="128">
                  <c:v>2010-Sep</c:v>
                </c:pt>
                <c:pt idx="129">
                  <c:v>2010-Oct</c:v>
                </c:pt>
                <c:pt idx="130">
                  <c:v>2010-Nov</c:v>
                </c:pt>
                <c:pt idx="131">
                  <c:v>2010-Dec</c:v>
                </c:pt>
                <c:pt idx="132">
                  <c:v>2011-Jan</c:v>
                </c:pt>
                <c:pt idx="133">
                  <c:v>2011-Feb</c:v>
                </c:pt>
                <c:pt idx="134">
                  <c:v>2011-Mar</c:v>
                </c:pt>
                <c:pt idx="135">
                  <c:v>2011-Apr</c:v>
                </c:pt>
                <c:pt idx="136">
                  <c:v>2011-May</c:v>
                </c:pt>
                <c:pt idx="137">
                  <c:v>2011-Jun</c:v>
                </c:pt>
                <c:pt idx="138">
                  <c:v>2011-Jul</c:v>
                </c:pt>
                <c:pt idx="139">
                  <c:v>2011-Aug</c:v>
                </c:pt>
                <c:pt idx="140">
                  <c:v>2011-Sep</c:v>
                </c:pt>
                <c:pt idx="141">
                  <c:v>2011-Oct</c:v>
                </c:pt>
                <c:pt idx="142">
                  <c:v>2011-Nov</c:v>
                </c:pt>
                <c:pt idx="143">
                  <c:v>2011-Dec</c:v>
                </c:pt>
                <c:pt idx="144">
                  <c:v>2012-Jan</c:v>
                </c:pt>
                <c:pt idx="145">
                  <c:v>2012-Feb</c:v>
                </c:pt>
                <c:pt idx="146">
                  <c:v>2012-Mar</c:v>
                </c:pt>
                <c:pt idx="147">
                  <c:v>2012-Apr</c:v>
                </c:pt>
                <c:pt idx="148">
                  <c:v>2012-May</c:v>
                </c:pt>
                <c:pt idx="149">
                  <c:v>2012-Jun</c:v>
                </c:pt>
                <c:pt idx="150">
                  <c:v>2012-Jul</c:v>
                </c:pt>
                <c:pt idx="151">
                  <c:v>2012-Aug</c:v>
                </c:pt>
                <c:pt idx="152">
                  <c:v>2012-Sep</c:v>
                </c:pt>
                <c:pt idx="153">
                  <c:v>2012-Oct</c:v>
                </c:pt>
                <c:pt idx="154">
                  <c:v>2012-Nov</c:v>
                </c:pt>
                <c:pt idx="155">
                  <c:v>2012-Dec</c:v>
                </c:pt>
                <c:pt idx="156">
                  <c:v>2013-Jan</c:v>
                </c:pt>
                <c:pt idx="157">
                  <c:v>2013-Feb</c:v>
                </c:pt>
                <c:pt idx="158">
                  <c:v>2013-Mar</c:v>
                </c:pt>
                <c:pt idx="159">
                  <c:v>2013-Apr</c:v>
                </c:pt>
                <c:pt idx="160">
                  <c:v>2013-May</c:v>
                </c:pt>
                <c:pt idx="161">
                  <c:v>2013-Jun</c:v>
                </c:pt>
                <c:pt idx="162">
                  <c:v>2013-Jul</c:v>
                </c:pt>
                <c:pt idx="163">
                  <c:v>2013-Aug</c:v>
                </c:pt>
                <c:pt idx="164">
                  <c:v>2013-Sep</c:v>
                </c:pt>
                <c:pt idx="165">
                  <c:v>2013-Oct</c:v>
                </c:pt>
                <c:pt idx="166">
                  <c:v>2013-Nov</c:v>
                </c:pt>
                <c:pt idx="167">
                  <c:v>2013-Dec</c:v>
                </c:pt>
                <c:pt idx="168">
                  <c:v>2014-Jan</c:v>
                </c:pt>
                <c:pt idx="169">
                  <c:v>2014-Feb</c:v>
                </c:pt>
                <c:pt idx="170">
                  <c:v>2014-Mar</c:v>
                </c:pt>
                <c:pt idx="171">
                  <c:v>2014-Apr</c:v>
                </c:pt>
                <c:pt idx="172">
                  <c:v>2014-May</c:v>
                </c:pt>
                <c:pt idx="173">
                  <c:v>2014-Jun</c:v>
                </c:pt>
                <c:pt idx="174">
                  <c:v>2014-Jul</c:v>
                </c:pt>
                <c:pt idx="175">
                  <c:v>2014-Aug</c:v>
                </c:pt>
                <c:pt idx="176">
                  <c:v>2014-Sep</c:v>
                </c:pt>
                <c:pt idx="177">
                  <c:v>2014-Oct</c:v>
                </c:pt>
                <c:pt idx="178">
                  <c:v>2014-Nov</c:v>
                </c:pt>
                <c:pt idx="179">
                  <c:v>2014-Dec</c:v>
                </c:pt>
                <c:pt idx="180">
                  <c:v>2015-Jan</c:v>
                </c:pt>
                <c:pt idx="181">
                  <c:v>2015-Feb</c:v>
                </c:pt>
                <c:pt idx="182">
                  <c:v>2015-Mar</c:v>
                </c:pt>
                <c:pt idx="183">
                  <c:v>2015-Apr</c:v>
                </c:pt>
                <c:pt idx="184">
                  <c:v>2015-May</c:v>
                </c:pt>
                <c:pt idx="185">
                  <c:v>2015-Jun</c:v>
                </c:pt>
                <c:pt idx="186">
                  <c:v>2015-Jul</c:v>
                </c:pt>
                <c:pt idx="187">
                  <c:v>2015-Aug</c:v>
                </c:pt>
                <c:pt idx="188">
                  <c:v>2015-Sep</c:v>
                </c:pt>
                <c:pt idx="189">
                  <c:v>2015-Oct</c:v>
                </c:pt>
                <c:pt idx="190">
                  <c:v>2015-Nov</c:v>
                </c:pt>
                <c:pt idx="191">
                  <c:v>2015-Dec</c:v>
                </c:pt>
                <c:pt idx="192">
                  <c:v>2016-Jan</c:v>
                </c:pt>
                <c:pt idx="193">
                  <c:v>2016-Feb</c:v>
                </c:pt>
                <c:pt idx="194">
                  <c:v>2016-Mar</c:v>
                </c:pt>
                <c:pt idx="195">
                  <c:v>2016-Apr</c:v>
                </c:pt>
                <c:pt idx="196">
                  <c:v>2016-May</c:v>
                </c:pt>
                <c:pt idx="197">
                  <c:v>2016-Jun</c:v>
                </c:pt>
                <c:pt idx="198">
                  <c:v>2016-Jul</c:v>
                </c:pt>
                <c:pt idx="199">
                  <c:v>2016-Aug</c:v>
                </c:pt>
                <c:pt idx="200">
                  <c:v>2016-Sep</c:v>
                </c:pt>
                <c:pt idx="201">
                  <c:v>2016-Oct</c:v>
                </c:pt>
                <c:pt idx="202">
                  <c:v>2016-Nov</c:v>
                </c:pt>
                <c:pt idx="203">
                  <c:v>2016-Dec</c:v>
                </c:pt>
                <c:pt idx="204">
                  <c:v>2017-Jan</c:v>
                </c:pt>
                <c:pt idx="205">
                  <c:v>2017-Feb</c:v>
                </c:pt>
                <c:pt idx="206">
                  <c:v>2017-Mar</c:v>
                </c:pt>
                <c:pt idx="207">
                  <c:v>2017-Apr</c:v>
                </c:pt>
                <c:pt idx="208">
                  <c:v>2017-May</c:v>
                </c:pt>
                <c:pt idx="209">
                  <c:v>2017-Jun</c:v>
                </c:pt>
                <c:pt idx="210">
                  <c:v>2017-Jul</c:v>
                </c:pt>
                <c:pt idx="211">
                  <c:v>2017-Aug</c:v>
                </c:pt>
                <c:pt idx="212">
                  <c:v>2017-Sep</c:v>
                </c:pt>
                <c:pt idx="213">
                  <c:v>2017-Oct</c:v>
                </c:pt>
                <c:pt idx="214">
                  <c:v>2017-Nov</c:v>
                </c:pt>
                <c:pt idx="215">
                  <c:v>2017-Dec</c:v>
                </c:pt>
                <c:pt idx="216">
                  <c:v>2018-Jan</c:v>
                </c:pt>
                <c:pt idx="217">
                  <c:v>2018-Feb</c:v>
                </c:pt>
                <c:pt idx="218">
                  <c:v>2018-Mar</c:v>
                </c:pt>
                <c:pt idx="219">
                  <c:v>2018-Apr</c:v>
                </c:pt>
                <c:pt idx="220">
                  <c:v>2018-May</c:v>
                </c:pt>
                <c:pt idx="221">
                  <c:v>2018-Jun</c:v>
                </c:pt>
              </c:strCache>
            </c:strRef>
          </c:cat>
          <c:val>
            <c:numRef>
              <c:f>'additional info (2)'!$U$5:$U$226</c:f>
              <c:numCache>
                <c:formatCode>General</c:formatCode>
                <c:ptCount val="222"/>
                <c:pt idx="4">
                  <c:v>-7.6333333333333639</c:v>
                </c:pt>
                <c:pt idx="5">
                  <c:v>-9.033333333333303</c:v>
                </c:pt>
                <c:pt idx="6">
                  <c:v>-4.69999999999997</c:v>
                </c:pt>
                <c:pt idx="7">
                  <c:v>-0.29999999999995453</c:v>
                </c:pt>
                <c:pt idx="8">
                  <c:v>7.666666666666667</c:v>
                </c:pt>
                <c:pt idx="9">
                  <c:v>5.0666666666666815</c:v>
                </c:pt>
                <c:pt idx="10">
                  <c:v>6.4333333333333185</c:v>
                </c:pt>
                <c:pt idx="11">
                  <c:v>7.033333333333303</c:v>
                </c:pt>
                <c:pt idx="12">
                  <c:v>8.2999999999999545</c:v>
                </c:pt>
                <c:pt idx="13">
                  <c:v>5.80000000000003</c:v>
                </c:pt>
                <c:pt idx="14">
                  <c:v>3.6999999999999695</c:v>
                </c:pt>
                <c:pt idx="15">
                  <c:v>3.033333333333379</c:v>
                </c:pt>
                <c:pt idx="16">
                  <c:v>4.7666666666666515</c:v>
                </c:pt>
                <c:pt idx="17">
                  <c:v>10.10000000000006</c:v>
                </c:pt>
                <c:pt idx="18">
                  <c:v>9.7666666666666515</c:v>
                </c:pt>
                <c:pt idx="19">
                  <c:v>8.6666666666666661</c:v>
                </c:pt>
                <c:pt idx="20">
                  <c:v>-3.1666666666666665</c:v>
                </c:pt>
                <c:pt idx="21">
                  <c:v>-5.0999999999999845</c:v>
                </c:pt>
                <c:pt idx="22">
                  <c:v>-5.833333333333333</c:v>
                </c:pt>
                <c:pt idx="23">
                  <c:v>-3.8333333333333335</c:v>
                </c:pt>
                <c:pt idx="24">
                  <c:v>-0.3000000000000303</c:v>
                </c:pt>
                <c:pt idx="25">
                  <c:v>2.3666666666666365</c:v>
                </c:pt>
                <c:pt idx="26">
                  <c:v>4.9666666666666215</c:v>
                </c:pt>
                <c:pt idx="27">
                  <c:v>3.8000000000000305</c:v>
                </c:pt>
                <c:pt idx="28">
                  <c:v>4.0666666666666815</c:v>
                </c:pt>
                <c:pt idx="29">
                  <c:v>5.466666666666697</c:v>
                </c:pt>
                <c:pt idx="30">
                  <c:v>5.2666666666666515</c:v>
                </c:pt>
                <c:pt idx="31">
                  <c:v>5.9333333333333185</c:v>
                </c:pt>
                <c:pt idx="32">
                  <c:v>7.333333333333333</c:v>
                </c:pt>
                <c:pt idx="33">
                  <c:v>10.366666666666637</c:v>
                </c:pt>
                <c:pt idx="34">
                  <c:v>9.1666666666666661</c:v>
                </c:pt>
                <c:pt idx="35">
                  <c:v>7.4333333333333185</c:v>
                </c:pt>
                <c:pt idx="36">
                  <c:v>5.1333333333333639</c:v>
                </c:pt>
                <c:pt idx="37">
                  <c:v>4.333333333333333</c:v>
                </c:pt>
                <c:pt idx="38">
                  <c:v>4.466666666666697</c:v>
                </c:pt>
                <c:pt idx="39">
                  <c:v>-4.5999999999999845</c:v>
                </c:pt>
                <c:pt idx="40">
                  <c:v>-4.2666666666666515</c:v>
                </c:pt>
                <c:pt idx="41">
                  <c:v>-7.666666666666667</c:v>
                </c:pt>
                <c:pt idx="42">
                  <c:v>-0.76666666666665151</c:v>
                </c:pt>
                <c:pt idx="43">
                  <c:v>-3.599999999999985</c:v>
                </c:pt>
                <c:pt idx="44">
                  <c:v>-1.1333333333333637</c:v>
                </c:pt>
                <c:pt idx="45">
                  <c:v>-2.533333333333379</c:v>
                </c:pt>
                <c:pt idx="46">
                  <c:v>-4.0999999999999845</c:v>
                </c:pt>
                <c:pt idx="47">
                  <c:v>-2.1666666666666665</c:v>
                </c:pt>
                <c:pt idx="48">
                  <c:v>-1.9333333333333182</c:v>
                </c:pt>
                <c:pt idx="49">
                  <c:v>1.4666666666666213</c:v>
                </c:pt>
                <c:pt idx="50">
                  <c:v>-9.9999999999984837E-2</c:v>
                </c:pt>
                <c:pt idx="51">
                  <c:v>8.8333333333333339</c:v>
                </c:pt>
                <c:pt idx="52">
                  <c:v>2.7333333333333485</c:v>
                </c:pt>
                <c:pt idx="53">
                  <c:v>2.099999999999985</c:v>
                </c:pt>
                <c:pt idx="54">
                  <c:v>-5.3666666666666361</c:v>
                </c:pt>
                <c:pt idx="55">
                  <c:v>0.90000000000001512</c:v>
                </c:pt>
                <c:pt idx="56">
                  <c:v>1.033333333333303</c:v>
                </c:pt>
                <c:pt idx="57">
                  <c:v>-0.33333333333333331</c:v>
                </c:pt>
                <c:pt idx="58">
                  <c:v>0.76666666666665151</c:v>
                </c:pt>
                <c:pt idx="59">
                  <c:v>0.33333333333333331</c:v>
                </c:pt>
                <c:pt idx="60">
                  <c:v>0.96666666666662115</c:v>
                </c:pt>
                <c:pt idx="61">
                  <c:v>0.53333333333330302</c:v>
                </c:pt>
                <c:pt idx="62">
                  <c:v>2.1000000000000605</c:v>
                </c:pt>
                <c:pt idx="63">
                  <c:v>1.7000000000000455</c:v>
                </c:pt>
                <c:pt idx="64">
                  <c:v>1.4000000000000152</c:v>
                </c:pt>
                <c:pt idx="65">
                  <c:v>-0.53333333333337885</c:v>
                </c:pt>
                <c:pt idx="66">
                  <c:v>-0.46666666666669698</c:v>
                </c:pt>
                <c:pt idx="67">
                  <c:v>-0.56666666666668186</c:v>
                </c:pt>
                <c:pt idx="68">
                  <c:v>0.16666666666666666</c:v>
                </c:pt>
                <c:pt idx="69">
                  <c:v>2.1999999999999695</c:v>
                </c:pt>
                <c:pt idx="70">
                  <c:v>2.7333333333333485</c:v>
                </c:pt>
                <c:pt idx="71">
                  <c:v>0.36666666666671216</c:v>
                </c:pt>
                <c:pt idx="72">
                  <c:v>-2.2666666666666515</c:v>
                </c:pt>
                <c:pt idx="73">
                  <c:v>-1.6333333333332878</c:v>
                </c:pt>
                <c:pt idx="74">
                  <c:v>0.83333333333333337</c:v>
                </c:pt>
                <c:pt idx="75">
                  <c:v>2.7666666666666515</c:v>
                </c:pt>
                <c:pt idx="76">
                  <c:v>1.4666666666666213</c:v>
                </c:pt>
                <c:pt idx="77">
                  <c:v>1.2999999999999545</c:v>
                </c:pt>
                <c:pt idx="78">
                  <c:v>1.2666666666667272</c:v>
                </c:pt>
                <c:pt idx="79">
                  <c:v>0.16666666666666666</c:v>
                </c:pt>
                <c:pt idx="80">
                  <c:v>-0.33333333333333331</c:v>
                </c:pt>
                <c:pt idx="81">
                  <c:v>-0.93333333333339397</c:v>
                </c:pt>
                <c:pt idx="82">
                  <c:v>-0.66666666666666663</c:v>
                </c:pt>
                <c:pt idx="83">
                  <c:v>-0.36666666666663633</c:v>
                </c:pt>
                <c:pt idx="84">
                  <c:v>0.3000000000000303</c:v>
                </c:pt>
                <c:pt idx="85">
                  <c:v>0.8666666666667121</c:v>
                </c:pt>
                <c:pt idx="86">
                  <c:v>0.96666666666662115</c:v>
                </c:pt>
                <c:pt idx="87">
                  <c:v>0.43333333333331819</c:v>
                </c:pt>
                <c:pt idx="88">
                  <c:v>-0.5</c:v>
                </c:pt>
                <c:pt idx="89">
                  <c:v>-1.6999999999999698</c:v>
                </c:pt>
                <c:pt idx="90">
                  <c:v>-0.26666666666665151</c:v>
                </c:pt>
                <c:pt idx="91">
                  <c:v>1.2999999999999545</c:v>
                </c:pt>
                <c:pt idx="92">
                  <c:v>2</c:v>
                </c:pt>
                <c:pt idx="93">
                  <c:v>0.40000000000001518</c:v>
                </c:pt>
                <c:pt idx="94">
                  <c:v>1</c:v>
                </c:pt>
                <c:pt idx="95">
                  <c:v>2.8000000000000305</c:v>
                </c:pt>
                <c:pt idx="96">
                  <c:v>5.0999999999999845</c:v>
                </c:pt>
                <c:pt idx="97">
                  <c:v>5.7000000000000455</c:v>
                </c:pt>
                <c:pt idx="98">
                  <c:v>5.666666666666667</c:v>
                </c:pt>
                <c:pt idx="99">
                  <c:v>5.3666666666666361</c:v>
                </c:pt>
                <c:pt idx="100">
                  <c:v>5.2999999999999545</c:v>
                </c:pt>
                <c:pt idx="101">
                  <c:v>5.4333333333333185</c:v>
                </c:pt>
                <c:pt idx="102">
                  <c:v>6.5333333333333785</c:v>
                </c:pt>
                <c:pt idx="103">
                  <c:v>6.833333333333333</c:v>
                </c:pt>
                <c:pt idx="104">
                  <c:v>6.9000000000000155</c:v>
                </c:pt>
                <c:pt idx="105">
                  <c:v>6.0999999999999845</c:v>
                </c:pt>
                <c:pt idx="106">
                  <c:v>6.80000000000003</c:v>
                </c:pt>
                <c:pt idx="107">
                  <c:v>6.066666666666606</c:v>
                </c:pt>
                <c:pt idx="108">
                  <c:v>6.5</c:v>
                </c:pt>
                <c:pt idx="109">
                  <c:v>6.1666666666665906</c:v>
                </c:pt>
                <c:pt idx="110">
                  <c:v>5.466666666666697</c:v>
                </c:pt>
                <c:pt idx="111">
                  <c:v>6.766666666666727</c:v>
                </c:pt>
                <c:pt idx="112">
                  <c:v>6.80000000000003</c:v>
                </c:pt>
                <c:pt idx="113">
                  <c:v>12.333333333333334</c:v>
                </c:pt>
                <c:pt idx="114">
                  <c:v>13.666666666666666</c:v>
                </c:pt>
                <c:pt idx="115">
                  <c:v>14.033333333333303</c:v>
                </c:pt>
                <c:pt idx="116">
                  <c:v>9.533333333333303</c:v>
                </c:pt>
                <c:pt idx="117">
                  <c:v>7.9333333333332421</c:v>
                </c:pt>
                <c:pt idx="118">
                  <c:v>7.1000000000000609</c:v>
                </c:pt>
                <c:pt idx="119">
                  <c:v>8.8666666666666369</c:v>
                </c:pt>
                <c:pt idx="120">
                  <c:v>6.69999999999997</c:v>
                </c:pt>
                <c:pt idx="121">
                  <c:v>6.266666666666727</c:v>
                </c:pt>
                <c:pt idx="122">
                  <c:v>5.433333333333394</c:v>
                </c:pt>
                <c:pt idx="123">
                  <c:v>3.2000000000001214</c:v>
                </c:pt>
                <c:pt idx="124">
                  <c:v>9.433333333333243</c:v>
                </c:pt>
                <c:pt idx="125">
                  <c:v>7.766666666666727</c:v>
                </c:pt>
                <c:pt idx="126">
                  <c:v>10.366666666666637</c:v>
                </c:pt>
                <c:pt idx="127">
                  <c:v>4.466666666666697</c:v>
                </c:pt>
                <c:pt idx="128">
                  <c:v>4.533333333333303</c:v>
                </c:pt>
                <c:pt idx="129">
                  <c:v>4.19999999999997</c:v>
                </c:pt>
                <c:pt idx="130">
                  <c:v>3</c:v>
                </c:pt>
                <c:pt idx="131">
                  <c:v>4.19999999999997</c:v>
                </c:pt>
                <c:pt idx="132">
                  <c:v>5.033333333333303</c:v>
                </c:pt>
                <c:pt idx="133">
                  <c:v>4.733333333333273</c:v>
                </c:pt>
                <c:pt idx="134">
                  <c:v>4.266666666666727</c:v>
                </c:pt>
                <c:pt idx="135">
                  <c:v>1.933333333333394</c:v>
                </c:pt>
                <c:pt idx="136">
                  <c:v>1.8000000000000302</c:v>
                </c:pt>
                <c:pt idx="137">
                  <c:v>-1.6000000000000607</c:v>
                </c:pt>
                <c:pt idx="138">
                  <c:v>-2.533333333333303</c:v>
                </c:pt>
                <c:pt idx="139">
                  <c:v>-4.0999999999999091</c:v>
                </c:pt>
                <c:pt idx="140">
                  <c:v>-1.6999999999999698</c:v>
                </c:pt>
                <c:pt idx="141">
                  <c:v>-0.86666666666678793</c:v>
                </c:pt>
                <c:pt idx="142">
                  <c:v>-0.63333333333336361</c:v>
                </c:pt>
                <c:pt idx="143">
                  <c:v>-1.966666666666697</c:v>
                </c:pt>
                <c:pt idx="144">
                  <c:v>-3.6333333333332121</c:v>
                </c:pt>
                <c:pt idx="145">
                  <c:v>-3.3666666666666365</c:v>
                </c:pt>
                <c:pt idx="146">
                  <c:v>-2.066666666666606</c:v>
                </c:pt>
                <c:pt idx="147">
                  <c:v>-0.83333333333333337</c:v>
                </c:pt>
                <c:pt idx="148">
                  <c:v>-0.53333333333345456</c:v>
                </c:pt>
                <c:pt idx="149">
                  <c:v>-0.3000000000000303</c:v>
                </c:pt>
                <c:pt idx="150">
                  <c:v>-2.5</c:v>
                </c:pt>
                <c:pt idx="151">
                  <c:v>0.46666666666669698</c:v>
                </c:pt>
                <c:pt idx="152">
                  <c:v>1.8000000000000302</c:v>
                </c:pt>
                <c:pt idx="153">
                  <c:v>3.5999999999999091</c:v>
                </c:pt>
                <c:pt idx="154">
                  <c:v>-0.5</c:v>
                </c:pt>
                <c:pt idx="155">
                  <c:v>-2.8000000000000305</c:v>
                </c:pt>
                <c:pt idx="156">
                  <c:v>-3.3333333333333335</c:v>
                </c:pt>
                <c:pt idx="157">
                  <c:v>-1.8999999999999393</c:v>
                </c:pt>
                <c:pt idx="158">
                  <c:v>-2.033333333333303</c:v>
                </c:pt>
                <c:pt idx="159">
                  <c:v>-3.6666666666666665</c:v>
                </c:pt>
                <c:pt idx="160">
                  <c:v>-6.233333333333424</c:v>
                </c:pt>
                <c:pt idx="161">
                  <c:v>-7.966666666666697</c:v>
                </c:pt>
                <c:pt idx="162">
                  <c:v>-7.8999999999999391</c:v>
                </c:pt>
                <c:pt idx="163">
                  <c:v>-7.566666666666606</c:v>
                </c:pt>
                <c:pt idx="164">
                  <c:v>-6.0666666666667579</c:v>
                </c:pt>
                <c:pt idx="165">
                  <c:v>-6.69999999999997</c:v>
                </c:pt>
                <c:pt idx="166">
                  <c:v>-3.466666666666697</c:v>
                </c:pt>
                <c:pt idx="167">
                  <c:v>-4.166666666666667</c:v>
                </c:pt>
                <c:pt idx="168">
                  <c:v>-1.6666666666666667</c:v>
                </c:pt>
                <c:pt idx="169">
                  <c:v>-3.8999999999999395</c:v>
                </c:pt>
                <c:pt idx="170">
                  <c:v>-3.033333333333303</c:v>
                </c:pt>
                <c:pt idx="171">
                  <c:v>-2.933333333333394</c:v>
                </c:pt>
                <c:pt idx="172">
                  <c:v>-1.0666666666667577</c:v>
                </c:pt>
                <c:pt idx="173">
                  <c:v>-0.43333333333324237</c:v>
                </c:pt>
                <c:pt idx="174">
                  <c:v>1.5</c:v>
                </c:pt>
                <c:pt idx="175">
                  <c:v>1.8333333333333333</c:v>
                </c:pt>
                <c:pt idx="176">
                  <c:v>1.6333333333332121</c:v>
                </c:pt>
                <c:pt idx="177">
                  <c:v>1.1000000000000607</c:v>
                </c:pt>
                <c:pt idx="178">
                  <c:v>1.2333333333334242</c:v>
                </c:pt>
                <c:pt idx="179">
                  <c:v>1.466666666666697</c:v>
                </c:pt>
                <c:pt idx="180">
                  <c:v>2.3333333333333335</c:v>
                </c:pt>
                <c:pt idx="181">
                  <c:v>1.8000000000000302</c:v>
                </c:pt>
                <c:pt idx="182">
                  <c:v>2.5</c:v>
                </c:pt>
                <c:pt idx="183">
                  <c:v>2.066666666666606</c:v>
                </c:pt>
                <c:pt idx="184">
                  <c:v>2.1333333333332121</c:v>
                </c:pt>
                <c:pt idx="185">
                  <c:v>1.6333333333333637</c:v>
                </c:pt>
                <c:pt idx="186">
                  <c:v>1.6666666666666667</c:v>
                </c:pt>
                <c:pt idx="187">
                  <c:v>2</c:v>
                </c:pt>
                <c:pt idx="188">
                  <c:v>1.8000000000000302</c:v>
                </c:pt>
                <c:pt idx="189">
                  <c:v>0.10000000000006064</c:v>
                </c:pt>
                <c:pt idx="190">
                  <c:v>1.2000000000001212</c:v>
                </c:pt>
                <c:pt idx="191">
                  <c:v>2</c:v>
                </c:pt>
                <c:pt idx="192">
                  <c:v>3.3333333333333335</c:v>
                </c:pt>
                <c:pt idx="193">
                  <c:v>1.7999999999998788</c:v>
                </c:pt>
                <c:pt idx="194">
                  <c:v>1.966666666666697</c:v>
                </c:pt>
                <c:pt idx="195">
                  <c:v>2.8666666666666365</c:v>
                </c:pt>
                <c:pt idx="196">
                  <c:v>3.2333333333334244</c:v>
                </c:pt>
                <c:pt idx="197">
                  <c:v>3.8999999999999395</c:v>
                </c:pt>
                <c:pt idx="198">
                  <c:v>4.333333333333333</c:v>
                </c:pt>
                <c:pt idx="199">
                  <c:v>2.7666666666665756</c:v>
                </c:pt>
                <c:pt idx="200">
                  <c:v>2.1333333333333635</c:v>
                </c:pt>
                <c:pt idx="201">
                  <c:v>0.53333333333330302</c:v>
                </c:pt>
                <c:pt idx="202">
                  <c:v>-0.19999999999996967</c:v>
                </c:pt>
                <c:pt idx="203">
                  <c:v>0.26666666666657574</c:v>
                </c:pt>
                <c:pt idx="204">
                  <c:v>1.1999999999999698</c:v>
                </c:pt>
                <c:pt idx="205">
                  <c:v>2.2333333333334244</c:v>
                </c:pt>
                <c:pt idx="206">
                  <c:v>-0.96666666666654544</c:v>
                </c:pt>
                <c:pt idx="207">
                  <c:v>-3.1666666666666665</c:v>
                </c:pt>
                <c:pt idx="208">
                  <c:v>-2.2666666666667274</c:v>
                </c:pt>
                <c:pt idx="209">
                  <c:v>-0.73333333333342432</c:v>
                </c:pt>
                <c:pt idx="210">
                  <c:v>0.13333333333336364</c:v>
                </c:pt>
                <c:pt idx="211">
                  <c:v>-0.3000000000000303</c:v>
                </c:pt>
                <c:pt idx="212">
                  <c:v>-0.3000000000000303</c:v>
                </c:pt>
                <c:pt idx="213">
                  <c:v>0.43333333333339397</c:v>
                </c:pt>
                <c:pt idx="214">
                  <c:v>-0.76666666666657568</c:v>
                </c:pt>
                <c:pt idx="215">
                  <c:v>-2.0999999999999091</c:v>
                </c:pt>
                <c:pt idx="216">
                  <c:v>-2.2000000000001214</c:v>
                </c:pt>
                <c:pt idx="217">
                  <c:v>-0.66666666666666663</c:v>
                </c:pt>
                <c:pt idx="218">
                  <c:v>0.36666666666663633</c:v>
                </c:pt>
                <c:pt idx="219">
                  <c:v>0.63333333333336361</c:v>
                </c:pt>
                <c:pt idx="220">
                  <c:v>0.13333333333321207</c:v>
                </c:pt>
                <c:pt idx="221">
                  <c:v>3.3333333333303017E-2</c:v>
                </c:pt>
              </c:numCache>
            </c:numRef>
          </c:val>
          <c:smooth val="0"/>
          <c:extLst>
            <c:ext xmlns:c16="http://schemas.microsoft.com/office/drawing/2014/chart" uri="{C3380CC4-5D6E-409C-BE32-E72D297353CC}">
              <c16:uniqueId val="{00000001-A7C5-4F24-9EAB-25EC08B98C41}"/>
            </c:ext>
          </c:extLst>
        </c:ser>
        <c:dLbls>
          <c:showLegendKey val="0"/>
          <c:showVal val="0"/>
          <c:showCatName val="0"/>
          <c:showSerName val="0"/>
          <c:showPercent val="0"/>
          <c:showBubbleSize val="0"/>
        </c:dLbls>
        <c:marker val="1"/>
        <c:smooth val="0"/>
        <c:axId val="499091816"/>
        <c:axId val="503635480"/>
      </c:lineChart>
      <c:dateAx>
        <c:axId val="4990918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35480"/>
        <c:crosses val="autoZero"/>
        <c:auto val="0"/>
        <c:lblOffset val="100"/>
        <c:baseTimeUnit val="days"/>
        <c:minorUnit val="4"/>
      </c:dateAx>
      <c:valAx>
        <c:axId val="50363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91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116</xdr:row>
      <xdr:rowOff>0</xdr:rowOff>
    </xdr:from>
    <xdr:to>
      <xdr:col>125</xdr:col>
      <xdr:colOff>280148</xdr:colOff>
      <xdr:row>139</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86</xdr:row>
      <xdr:rowOff>141192</xdr:rowOff>
    </xdr:from>
    <xdr:to>
      <xdr:col>1</xdr:col>
      <xdr:colOff>2588558</xdr:colOff>
      <xdr:row>108</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111</xdr:row>
      <xdr:rowOff>0</xdr:rowOff>
    </xdr:from>
    <xdr:to>
      <xdr:col>1</xdr:col>
      <xdr:colOff>2208961</xdr:colOff>
      <xdr:row>134</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87</xdr:row>
      <xdr:rowOff>0</xdr:rowOff>
    </xdr:from>
    <xdr:to>
      <xdr:col>9</xdr:col>
      <xdr:colOff>168087</xdr:colOff>
      <xdr:row>113</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25</xdr:col>
      <xdr:colOff>228447</xdr:colOff>
      <xdr:row>20</xdr:row>
      <xdr:rowOff>143867</xdr:rowOff>
    </xdr:from>
    <xdr:to>
      <xdr:col>41</xdr:col>
      <xdr:colOff>201706</xdr:colOff>
      <xdr:row>36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227030</xdr:colOff>
      <xdr:row>3</xdr:row>
      <xdr:rowOff>132478</xdr:rowOff>
    </xdr:from>
    <xdr:to>
      <xdr:col>41</xdr:col>
      <xdr:colOff>212913</xdr:colOff>
      <xdr:row>20</xdr:row>
      <xdr:rowOff>123265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196613</xdr:colOff>
      <xdr:row>36</xdr:row>
      <xdr:rowOff>27505</xdr:rowOff>
    </xdr:from>
    <xdr:to>
      <xdr:col>41</xdr:col>
      <xdr:colOff>201706</xdr:colOff>
      <xdr:row>51</xdr:row>
      <xdr:rowOff>145676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590550</xdr:colOff>
      <xdr:row>1</xdr:row>
      <xdr:rowOff>152399</xdr:rowOff>
    </xdr:from>
    <xdr:to>
      <xdr:col>21</xdr:col>
      <xdr:colOff>47625</xdr:colOff>
      <xdr:row>28</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0.61988</cdr:x>
      <cdr:y>0.80287</cdr:y>
    </cdr:from>
    <cdr:to>
      <cdr:x>0.98545</cdr:x>
      <cdr:y>0.98152</cdr:y>
    </cdr:to>
    <cdr:sp macro="" textlink="">
      <cdr:nvSpPr>
        <cdr:cNvPr id="2" name="TextBox 1"/>
        <cdr:cNvSpPr txBox="1"/>
      </cdr:nvSpPr>
      <cdr:spPr>
        <a:xfrm xmlns:a="http://schemas.openxmlformats.org/drawingml/2006/main">
          <a:off x="6087396" y="4137215"/>
          <a:ext cx="3590004" cy="9205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solidFill>
                <a:schemeClr val="tx1">
                  <a:lumMod val="65000"/>
                  <a:lumOff val="35000"/>
                </a:schemeClr>
              </a:solidFill>
            </a:rPr>
            <a:t>Source: Hutchins Center</a:t>
          </a:r>
          <a:r>
            <a:rPr lang="en-US" sz="1100" baseline="0">
              <a:solidFill>
                <a:schemeClr val="tx1">
                  <a:lumMod val="65000"/>
                  <a:lumOff val="35000"/>
                </a:schemeClr>
              </a:solidFill>
            </a:rPr>
            <a:t> calculations from Bureau </a:t>
          </a:r>
        </a:p>
        <a:p xmlns:a="http://schemas.openxmlformats.org/drawingml/2006/main">
          <a:r>
            <a:rPr lang="en-US" sz="1100" baseline="0">
              <a:solidFill>
                <a:schemeClr val="tx1">
                  <a:lumMod val="65000"/>
                  <a:lumOff val="35000"/>
                </a:schemeClr>
              </a:solidFill>
            </a:rPr>
            <a:t>of Economic Analysis data; shaded areas indicate recessions. </a:t>
          </a:r>
          <a:endParaRPr lang="en-US" sz="1100">
            <a:solidFill>
              <a:schemeClr val="tx1">
                <a:lumMod val="65000"/>
                <a:lumOff val="35000"/>
              </a:schemeClr>
            </a:solidFill>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pnas01\Files_ES\Pari%20Sastry\test4hav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E18"/>
  <sheetViews>
    <sheetView zoomScale="85" zoomScaleNormal="85" workbookViewId="0">
      <selection activeCell="D9" sqref="D9"/>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5"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N116" activePane="bottomRight" state="frozen"/>
      <selection pane="topRight" activeCell="C1" sqref="C1"/>
      <selection pane="bottomLeft" activeCell="A7" sqref="A7"/>
      <selection pane="bottomRight" activeCell="S200" sqref="S127:S200"/>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 min="21" max="21" width="9.140625" style="54"/>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340</v>
      </c>
      <c r="T1" s="8" t="s">
        <v>356</v>
      </c>
      <c r="U1" s="8" t="s">
        <v>357</v>
      </c>
    </row>
    <row r="2" spans="1:22" x14ac:dyDescent="0.25">
      <c r="C2" s="2"/>
      <c r="D2" s="2"/>
      <c r="E2" s="2"/>
      <c r="F2" s="2"/>
      <c r="G2" s="2"/>
      <c r="H2" s="2"/>
      <c r="I2" s="2"/>
      <c r="J2" s="2"/>
      <c r="K2" s="2"/>
      <c r="L2" s="2"/>
      <c r="M2" s="2"/>
      <c r="N2" s="2"/>
      <c r="O2" s="2"/>
      <c r="P2" s="2"/>
      <c r="Q2" s="2"/>
      <c r="R2" s="2"/>
      <c r="S2" s="2"/>
      <c r="T2" s="2"/>
      <c r="U2" s="55"/>
    </row>
    <row r="3" spans="1:22" x14ac:dyDescent="0.25">
      <c r="A3" t="s">
        <v>57</v>
      </c>
      <c r="C3" t="s">
        <v>360</v>
      </c>
      <c r="D3" t="s">
        <v>361</v>
      </c>
      <c r="E3" t="s">
        <v>363</v>
      </c>
      <c r="F3" t="s">
        <v>364</v>
      </c>
      <c r="G3" t="s">
        <v>365</v>
      </c>
      <c r="H3" t="s">
        <v>366</v>
      </c>
      <c r="I3" t="s">
        <v>367</v>
      </c>
      <c r="J3" t="s">
        <v>368</v>
      </c>
      <c r="K3" t="s">
        <v>464</v>
      </c>
      <c r="L3" t="s">
        <v>465</v>
      </c>
      <c r="M3" t="s">
        <v>369</v>
      </c>
      <c r="N3" t="s">
        <v>466</v>
      </c>
      <c r="O3" t="s">
        <v>370</v>
      </c>
      <c r="P3" t="s">
        <v>371</v>
      </c>
      <c r="Q3" t="s">
        <v>372</v>
      </c>
      <c r="R3" t="s">
        <v>373</v>
      </c>
      <c r="S3" t="s">
        <v>375</v>
      </c>
      <c r="T3" t="s">
        <v>376</v>
      </c>
      <c r="U3" s="54" t="s">
        <v>377</v>
      </c>
    </row>
    <row r="4" spans="1:22" x14ac:dyDescent="0.25">
      <c r="U4" s="56"/>
      <c r="V4" s="25"/>
    </row>
    <row r="5" spans="1:22" x14ac:dyDescent="0.25">
      <c r="U5" s="56"/>
      <c r="V5" s="25"/>
    </row>
    <row r="6" spans="1:22" x14ac:dyDescent="0.25">
      <c r="U6" s="56"/>
      <c r="V6" s="25"/>
    </row>
    <row r="7" spans="1:22" x14ac:dyDescent="0.25">
      <c r="A7" t="s">
        <v>314</v>
      </c>
      <c r="B7" s="4">
        <v>25658</v>
      </c>
      <c r="C7">
        <v>7</v>
      </c>
      <c r="D7">
        <v>5</v>
      </c>
      <c r="E7">
        <v>63</v>
      </c>
      <c r="F7">
        <v>104.6</v>
      </c>
      <c r="G7">
        <v>83.7</v>
      </c>
      <c r="H7">
        <v>31.1</v>
      </c>
      <c r="I7" s="5">
        <v>3.4</v>
      </c>
      <c r="J7">
        <v>46</v>
      </c>
      <c r="K7">
        <v>4936.6000000000004</v>
      </c>
      <c r="L7">
        <v>3065.1</v>
      </c>
      <c r="M7">
        <v>631.70000000000005</v>
      </c>
      <c r="N7">
        <v>20.61</v>
      </c>
      <c r="O7">
        <v>1051.2</v>
      </c>
      <c r="P7">
        <v>-0.48</v>
      </c>
      <c r="Q7" s="5">
        <v>4772.5</v>
      </c>
      <c r="R7">
        <v>247.9</v>
      </c>
      <c r="S7">
        <v>58.8</v>
      </c>
      <c r="T7">
        <v>-0.88</v>
      </c>
      <c r="U7">
        <v>0.41</v>
      </c>
    </row>
    <row r="8" spans="1:22" x14ac:dyDescent="0.25">
      <c r="A8" t="s">
        <v>315</v>
      </c>
      <c r="B8" s="4">
        <v>25749</v>
      </c>
      <c r="C8">
        <v>7.2</v>
      </c>
      <c r="D8">
        <v>5.3</v>
      </c>
      <c r="E8">
        <v>73.099999999999994</v>
      </c>
      <c r="F8">
        <v>105.5</v>
      </c>
      <c r="G8">
        <v>85.7</v>
      </c>
      <c r="H8">
        <v>31.2</v>
      </c>
      <c r="I8" s="5">
        <v>3.5</v>
      </c>
      <c r="J8">
        <v>46.3</v>
      </c>
      <c r="K8">
        <v>4943.6000000000004</v>
      </c>
      <c r="L8">
        <v>3079</v>
      </c>
      <c r="M8">
        <v>641.6</v>
      </c>
      <c r="N8">
        <v>20.838000000000001</v>
      </c>
      <c r="O8">
        <v>1067.4000000000001</v>
      </c>
      <c r="P8">
        <v>-1.1100000000000001</v>
      </c>
      <c r="Q8" s="5">
        <v>4772.5</v>
      </c>
      <c r="R8">
        <v>249.1</v>
      </c>
      <c r="S8" s="46">
        <v>1</v>
      </c>
      <c r="T8">
        <v>-1.35</v>
      </c>
      <c r="U8">
        <v>0.24</v>
      </c>
      <c r="V8" s="25"/>
    </row>
    <row r="9" spans="1:22" x14ac:dyDescent="0.25">
      <c r="A9" t="s">
        <v>316</v>
      </c>
      <c r="B9" s="4">
        <v>25841</v>
      </c>
      <c r="C9">
        <v>7.3</v>
      </c>
      <c r="D9">
        <v>5.6</v>
      </c>
      <c r="E9">
        <v>73.5</v>
      </c>
      <c r="F9">
        <v>100.7</v>
      </c>
      <c r="G9">
        <v>87.8</v>
      </c>
      <c r="H9">
        <v>32.1</v>
      </c>
      <c r="I9" s="5">
        <v>3.6</v>
      </c>
      <c r="J9">
        <v>46.7</v>
      </c>
      <c r="K9">
        <v>4989.2</v>
      </c>
      <c r="L9">
        <v>3106</v>
      </c>
      <c r="M9">
        <v>653.5</v>
      </c>
      <c r="N9">
        <v>21.041</v>
      </c>
      <c r="O9">
        <v>1086.0999999999999</v>
      </c>
      <c r="P9">
        <v>0.4</v>
      </c>
      <c r="Q9" s="5">
        <v>4808.3</v>
      </c>
      <c r="R9">
        <v>254.6</v>
      </c>
      <c r="S9" s="46">
        <v>1</v>
      </c>
      <c r="T9">
        <v>-0.61</v>
      </c>
      <c r="U9">
        <v>1.01</v>
      </c>
      <c r="V9" s="25"/>
    </row>
    <row r="10" spans="1:22" x14ac:dyDescent="0.25">
      <c r="A10" t="s">
        <v>317</v>
      </c>
      <c r="B10" s="4">
        <v>25933</v>
      </c>
      <c r="C10">
        <v>7.5</v>
      </c>
      <c r="D10">
        <v>5.9</v>
      </c>
      <c r="E10">
        <v>77.400000000000006</v>
      </c>
      <c r="F10">
        <v>101.5</v>
      </c>
      <c r="G10">
        <v>89.3</v>
      </c>
      <c r="H10">
        <v>30.7</v>
      </c>
      <c r="I10" s="5">
        <v>3.5</v>
      </c>
      <c r="J10">
        <v>46.5</v>
      </c>
      <c r="K10">
        <v>4935.7</v>
      </c>
      <c r="L10">
        <v>3097.5</v>
      </c>
      <c r="M10">
        <v>660.2</v>
      </c>
      <c r="N10">
        <v>21.314</v>
      </c>
      <c r="O10">
        <v>1088.5999999999999</v>
      </c>
      <c r="P10">
        <v>0.06</v>
      </c>
      <c r="Q10" s="5">
        <v>4843</v>
      </c>
      <c r="R10">
        <v>258.7</v>
      </c>
      <c r="S10" s="46">
        <v>1</v>
      </c>
      <c r="T10">
        <v>-0.18</v>
      </c>
      <c r="U10">
        <v>0.23</v>
      </c>
      <c r="V10" s="25"/>
    </row>
    <row r="11" spans="1:22" x14ac:dyDescent="0.25">
      <c r="A11" t="s">
        <v>318</v>
      </c>
      <c r="B11" s="4">
        <v>26023</v>
      </c>
      <c r="C11">
        <v>7.8</v>
      </c>
      <c r="D11">
        <v>6.2</v>
      </c>
      <c r="E11">
        <v>79.3</v>
      </c>
      <c r="F11">
        <v>98.3</v>
      </c>
      <c r="G11">
        <v>92.9</v>
      </c>
      <c r="H11">
        <v>34.4</v>
      </c>
      <c r="I11" s="5">
        <v>3.4</v>
      </c>
      <c r="J11">
        <v>50.5</v>
      </c>
      <c r="K11">
        <v>5069.7</v>
      </c>
      <c r="L11">
        <v>3157</v>
      </c>
      <c r="M11">
        <v>679.2</v>
      </c>
      <c r="N11">
        <v>21.515999999999998</v>
      </c>
      <c r="O11">
        <v>1135.2</v>
      </c>
      <c r="P11">
        <v>-1.31</v>
      </c>
      <c r="Q11" s="5">
        <v>4877.3999999999996</v>
      </c>
      <c r="R11">
        <v>261.89999999999998</v>
      </c>
      <c r="S11" s="46">
        <v>0</v>
      </c>
      <c r="T11">
        <v>-1.52</v>
      </c>
      <c r="U11">
        <v>0.22</v>
      </c>
      <c r="V11" s="25"/>
    </row>
    <row r="12" spans="1:22" x14ac:dyDescent="0.25">
      <c r="A12" t="s">
        <v>319</v>
      </c>
      <c r="B12" s="4">
        <v>26114</v>
      </c>
      <c r="C12">
        <v>8</v>
      </c>
      <c r="D12">
        <v>6.6</v>
      </c>
      <c r="E12">
        <v>86.9</v>
      </c>
      <c r="F12">
        <v>100.7</v>
      </c>
      <c r="G12">
        <v>94.1</v>
      </c>
      <c r="H12">
        <v>35.299999999999997</v>
      </c>
      <c r="I12" s="5">
        <v>3.3</v>
      </c>
      <c r="J12">
        <v>51</v>
      </c>
      <c r="K12">
        <v>5097.2</v>
      </c>
      <c r="L12">
        <v>3186</v>
      </c>
      <c r="M12">
        <v>693.2</v>
      </c>
      <c r="N12">
        <v>21.760999999999999</v>
      </c>
      <c r="O12">
        <v>1156.3</v>
      </c>
      <c r="P12">
        <v>-0.21</v>
      </c>
      <c r="Q12" s="5">
        <v>4911.2</v>
      </c>
      <c r="R12">
        <v>266.10000000000002</v>
      </c>
      <c r="S12" s="46">
        <v>0</v>
      </c>
      <c r="T12">
        <v>-0.55000000000000004</v>
      </c>
      <c r="U12">
        <v>0.34</v>
      </c>
      <c r="V12" s="25"/>
    </row>
    <row r="13" spans="1:22" x14ac:dyDescent="0.25">
      <c r="A13" t="s">
        <v>320</v>
      </c>
      <c r="B13" s="4">
        <v>26206</v>
      </c>
      <c r="C13">
        <v>8.1</v>
      </c>
      <c r="D13">
        <v>6.9</v>
      </c>
      <c r="E13">
        <v>86.9</v>
      </c>
      <c r="F13">
        <v>102.3</v>
      </c>
      <c r="G13">
        <v>97.2</v>
      </c>
      <c r="H13">
        <v>34.6</v>
      </c>
      <c r="I13" s="5">
        <v>3.4</v>
      </c>
      <c r="J13">
        <v>51.3</v>
      </c>
      <c r="K13">
        <v>5139.1000000000004</v>
      </c>
      <c r="L13">
        <v>3211.4</v>
      </c>
      <c r="M13">
        <v>705.6</v>
      </c>
      <c r="N13">
        <v>21.975000000000001</v>
      </c>
      <c r="O13">
        <v>1177.7</v>
      </c>
      <c r="P13">
        <v>-0.05</v>
      </c>
      <c r="Q13" s="5">
        <v>4944.8</v>
      </c>
      <c r="R13">
        <v>269.8</v>
      </c>
      <c r="S13" s="46">
        <v>0</v>
      </c>
      <c r="T13">
        <v>-0.2</v>
      </c>
      <c r="U13">
        <v>0.16</v>
      </c>
      <c r="V13" s="25"/>
    </row>
    <row r="14" spans="1:22" x14ac:dyDescent="0.25">
      <c r="A14" t="s">
        <v>321</v>
      </c>
      <c r="B14" s="4">
        <v>26298</v>
      </c>
      <c r="C14">
        <v>8.3000000000000007</v>
      </c>
      <c r="D14">
        <v>7.3</v>
      </c>
      <c r="E14">
        <v>88.5</v>
      </c>
      <c r="F14">
        <v>105.5</v>
      </c>
      <c r="G14">
        <v>99.1</v>
      </c>
      <c r="H14">
        <v>35</v>
      </c>
      <c r="I14" s="5">
        <v>3.4</v>
      </c>
      <c r="J14">
        <v>51.9</v>
      </c>
      <c r="K14">
        <v>5151.2</v>
      </c>
      <c r="L14">
        <v>3264.7</v>
      </c>
      <c r="M14">
        <v>721.7</v>
      </c>
      <c r="N14">
        <v>22.111000000000001</v>
      </c>
      <c r="O14">
        <v>1190.3</v>
      </c>
      <c r="P14">
        <v>-0.66</v>
      </c>
      <c r="Q14" s="5">
        <v>4978.7</v>
      </c>
      <c r="R14">
        <v>272.10000000000002</v>
      </c>
      <c r="S14" s="46">
        <v>0</v>
      </c>
      <c r="T14">
        <v>-1.24</v>
      </c>
      <c r="U14">
        <v>0.56999999999999995</v>
      </c>
      <c r="V14" s="25"/>
    </row>
    <row r="15" spans="1:22" x14ac:dyDescent="0.25">
      <c r="A15" t="s">
        <v>322</v>
      </c>
      <c r="B15" s="4">
        <v>26389</v>
      </c>
      <c r="C15">
        <v>8.5</v>
      </c>
      <c r="D15">
        <v>7.8</v>
      </c>
      <c r="E15">
        <v>91.4</v>
      </c>
      <c r="F15">
        <v>119.8</v>
      </c>
      <c r="G15">
        <v>98.5</v>
      </c>
      <c r="H15">
        <v>37.1</v>
      </c>
      <c r="I15" s="5">
        <v>3.2</v>
      </c>
      <c r="J15">
        <v>58.1</v>
      </c>
      <c r="K15">
        <v>5246</v>
      </c>
      <c r="L15">
        <v>3307.8</v>
      </c>
      <c r="M15">
        <v>738.9</v>
      </c>
      <c r="N15">
        <v>22.344000000000001</v>
      </c>
      <c r="O15">
        <v>1230.5999999999999</v>
      </c>
      <c r="P15">
        <v>0.52</v>
      </c>
      <c r="Q15" s="5">
        <v>5013.8999999999996</v>
      </c>
      <c r="R15">
        <v>282.2</v>
      </c>
      <c r="S15" s="46">
        <v>0</v>
      </c>
      <c r="T15">
        <v>0.39</v>
      </c>
      <c r="U15">
        <v>0.13</v>
      </c>
      <c r="V15" s="25"/>
    </row>
    <row r="16" spans="1:22" x14ac:dyDescent="0.25">
      <c r="A16" t="s">
        <v>323</v>
      </c>
      <c r="B16" s="4">
        <v>26480</v>
      </c>
      <c r="C16">
        <v>8.6999999999999993</v>
      </c>
      <c r="D16">
        <v>8</v>
      </c>
      <c r="E16">
        <v>91.9</v>
      </c>
      <c r="F16">
        <v>123.4</v>
      </c>
      <c r="G16">
        <v>100.6</v>
      </c>
      <c r="H16">
        <v>37.5</v>
      </c>
      <c r="I16" s="5">
        <v>3.2</v>
      </c>
      <c r="J16">
        <v>58.8</v>
      </c>
      <c r="K16">
        <v>5365</v>
      </c>
      <c r="L16">
        <v>3370.7</v>
      </c>
      <c r="M16">
        <v>757.4</v>
      </c>
      <c r="N16">
        <v>22.472999999999999</v>
      </c>
      <c r="O16">
        <v>1266.4000000000001</v>
      </c>
      <c r="P16">
        <v>0.41</v>
      </c>
      <c r="Q16" s="5">
        <v>5049.2</v>
      </c>
      <c r="R16">
        <v>286.5</v>
      </c>
      <c r="S16" s="46">
        <v>0</v>
      </c>
      <c r="T16">
        <v>0.48</v>
      </c>
      <c r="U16">
        <v>-7.0000000000000007E-2</v>
      </c>
      <c r="V16" s="25"/>
    </row>
    <row r="17" spans="1:22" x14ac:dyDescent="0.25">
      <c r="A17" t="s">
        <v>324</v>
      </c>
      <c r="B17" s="4">
        <v>26572</v>
      </c>
      <c r="C17">
        <v>8.9</v>
      </c>
      <c r="D17">
        <v>8.6</v>
      </c>
      <c r="E17">
        <v>92.9</v>
      </c>
      <c r="F17">
        <v>124.3</v>
      </c>
      <c r="G17">
        <v>101.7</v>
      </c>
      <c r="H17">
        <v>38.799999999999997</v>
      </c>
      <c r="I17" s="5">
        <v>3.2</v>
      </c>
      <c r="J17">
        <v>59.5</v>
      </c>
      <c r="K17">
        <v>5415.7</v>
      </c>
      <c r="L17">
        <v>3422.7</v>
      </c>
      <c r="M17">
        <v>775.8</v>
      </c>
      <c r="N17">
        <v>22.670999999999999</v>
      </c>
      <c r="O17">
        <v>1290.5999999999999</v>
      </c>
      <c r="P17">
        <v>-1.72</v>
      </c>
      <c r="Q17" s="5">
        <v>5085.5</v>
      </c>
      <c r="R17">
        <v>284.3</v>
      </c>
      <c r="S17" s="46">
        <v>0</v>
      </c>
      <c r="T17">
        <v>-2.08</v>
      </c>
      <c r="U17">
        <v>0.36</v>
      </c>
      <c r="V17" s="25"/>
    </row>
    <row r="18" spans="1:22" x14ac:dyDescent="0.25">
      <c r="A18" t="s">
        <v>325</v>
      </c>
      <c r="B18" s="4">
        <v>26664</v>
      </c>
      <c r="C18">
        <v>9.1999999999999993</v>
      </c>
      <c r="D18">
        <v>8.5</v>
      </c>
      <c r="E18">
        <v>103.1</v>
      </c>
      <c r="F18">
        <v>127.1</v>
      </c>
      <c r="G18">
        <v>104.4</v>
      </c>
      <c r="H18">
        <v>43.1</v>
      </c>
      <c r="I18" s="5">
        <v>3.3</v>
      </c>
      <c r="J18">
        <v>60.4</v>
      </c>
      <c r="K18">
        <v>5506.4</v>
      </c>
      <c r="L18">
        <v>3503</v>
      </c>
      <c r="M18">
        <v>800.5</v>
      </c>
      <c r="N18">
        <v>22.855</v>
      </c>
      <c r="O18">
        <v>1328.9</v>
      </c>
      <c r="P18">
        <v>0.77</v>
      </c>
      <c r="Q18" s="5">
        <v>5123.2</v>
      </c>
      <c r="R18">
        <v>291.7</v>
      </c>
      <c r="S18" s="46">
        <v>0</v>
      </c>
      <c r="T18">
        <v>0.14000000000000001</v>
      </c>
      <c r="U18">
        <v>0.62</v>
      </c>
      <c r="V18" s="25"/>
    </row>
    <row r="19" spans="1:22" x14ac:dyDescent="0.25">
      <c r="A19" t="s">
        <v>326</v>
      </c>
      <c r="B19" s="4">
        <v>26754</v>
      </c>
      <c r="C19">
        <v>9.5</v>
      </c>
      <c r="D19">
        <v>9</v>
      </c>
      <c r="E19">
        <v>105.4</v>
      </c>
      <c r="F19">
        <v>126.4</v>
      </c>
      <c r="G19">
        <v>108.7</v>
      </c>
      <c r="H19">
        <v>46</v>
      </c>
      <c r="I19" s="5">
        <v>3.7</v>
      </c>
      <c r="J19">
        <v>73.599999999999994</v>
      </c>
      <c r="K19">
        <v>5642.7</v>
      </c>
      <c r="L19">
        <v>3567</v>
      </c>
      <c r="M19">
        <v>825</v>
      </c>
      <c r="N19">
        <v>23.131</v>
      </c>
      <c r="O19">
        <v>1377.5</v>
      </c>
      <c r="P19">
        <v>0.84</v>
      </c>
      <c r="Q19" s="5">
        <v>5162.8999999999996</v>
      </c>
      <c r="R19">
        <v>299.60000000000002</v>
      </c>
      <c r="S19" s="46">
        <v>0</v>
      </c>
      <c r="T19">
        <v>0.62</v>
      </c>
      <c r="U19">
        <v>0.22</v>
      </c>
      <c r="V19" s="25"/>
    </row>
    <row r="20" spans="1:22" x14ac:dyDescent="0.25">
      <c r="A20" t="s">
        <v>327</v>
      </c>
      <c r="B20" s="4">
        <v>26845</v>
      </c>
      <c r="C20">
        <v>10</v>
      </c>
      <c r="D20">
        <v>9.6</v>
      </c>
      <c r="E20">
        <v>107.6</v>
      </c>
      <c r="F20">
        <v>129.19999999999999</v>
      </c>
      <c r="G20">
        <v>110.5</v>
      </c>
      <c r="H20">
        <v>46</v>
      </c>
      <c r="I20" s="5">
        <v>4.2</v>
      </c>
      <c r="J20">
        <v>74.7</v>
      </c>
      <c r="K20">
        <v>5704.1</v>
      </c>
      <c r="L20">
        <v>3565.3</v>
      </c>
      <c r="M20">
        <v>840.5</v>
      </c>
      <c r="N20">
        <v>23.576000000000001</v>
      </c>
      <c r="O20">
        <v>1413.9</v>
      </c>
      <c r="P20">
        <v>-0.59</v>
      </c>
      <c r="Q20" s="5">
        <v>5205.3999999999996</v>
      </c>
      <c r="R20">
        <v>302.7</v>
      </c>
      <c r="S20" s="46">
        <v>0</v>
      </c>
      <c r="T20">
        <v>-0.66</v>
      </c>
      <c r="U20">
        <v>7.0000000000000007E-2</v>
      </c>
      <c r="V20" s="25"/>
    </row>
    <row r="21" spans="1:22" x14ac:dyDescent="0.25">
      <c r="A21" t="s">
        <v>328</v>
      </c>
      <c r="B21" s="4">
        <v>26937</v>
      </c>
      <c r="C21">
        <v>10.5</v>
      </c>
      <c r="D21">
        <v>9.6999999999999993</v>
      </c>
      <c r="E21">
        <v>109.2</v>
      </c>
      <c r="F21">
        <v>134.1</v>
      </c>
      <c r="G21">
        <v>113.7</v>
      </c>
      <c r="H21">
        <v>44</v>
      </c>
      <c r="I21" s="5">
        <v>4.5999999999999996</v>
      </c>
      <c r="J21">
        <v>76.099999999999994</v>
      </c>
      <c r="K21">
        <v>5674.1</v>
      </c>
      <c r="L21">
        <v>3577.9</v>
      </c>
      <c r="M21">
        <v>858.9</v>
      </c>
      <c r="N21">
        <v>24.004999999999999</v>
      </c>
      <c r="O21">
        <v>1433.8</v>
      </c>
      <c r="P21">
        <v>-1</v>
      </c>
      <c r="Q21" s="5">
        <v>5249.7</v>
      </c>
      <c r="R21">
        <v>304.2</v>
      </c>
      <c r="S21" s="46">
        <v>0</v>
      </c>
      <c r="T21">
        <v>-1.46</v>
      </c>
      <c r="U21">
        <v>0.46</v>
      </c>
      <c r="V21" s="25"/>
    </row>
    <row r="22" spans="1:22" x14ac:dyDescent="0.25">
      <c r="A22" t="s">
        <v>329</v>
      </c>
      <c r="B22" s="4">
        <v>27029</v>
      </c>
      <c r="C22">
        <v>11</v>
      </c>
      <c r="D22">
        <v>10.1</v>
      </c>
      <c r="E22">
        <v>112.3</v>
      </c>
      <c r="F22">
        <v>140</v>
      </c>
      <c r="G22">
        <v>115.1</v>
      </c>
      <c r="H22">
        <v>46.5</v>
      </c>
      <c r="I22" s="5">
        <v>4.9000000000000004</v>
      </c>
      <c r="J22">
        <v>77.599999999999994</v>
      </c>
      <c r="K22">
        <v>5728</v>
      </c>
      <c r="L22">
        <v>3567.2</v>
      </c>
      <c r="M22">
        <v>873.9</v>
      </c>
      <c r="N22">
        <v>24.495999999999999</v>
      </c>
      <c r="O22">
        <v>1476.3</v>
      </c>
      <c r="P22">
        <v>0.63</v>
      </c>
      <c r="Q22" s="5">
        <v>5295.8</v>
      </c>
      <c r="R22">
        <v>312.60000000000002</v>
      </c>
      <c r="S22" s="46">
        <v>0</v>
      </c>
      <c r="T22">
        <v>0.09</v>
      </c>
      <c r="U22">
        <v>0.55000000000000004</v>
      </c>
      <c r="V22" s="25"/>
    </row>
    <row r="23" spans="1:22" x14ac:dyDescent="0.25">
      <c r="A23" t="s">
        <v>330</v>
      </c>
      <c r="B23" s="4">
        <v>27119</v>
      </c>
      <c r="C23">
        <v>11.7</v>
      </c>
      <c r="D23">
        <v>10.199999999999999</v>
      </c>
      <c r="E23">
        <v>117.5</v>
      </c>
      <c r="F23">
        <v>142.80000000000001</v>
      </c>
      <c r="G23">
        <v>117.3</v>
      </c>
      <c r="H23">
        <v>44.6</v>
      </c>
      <c r="I23" s="5">
        <v>5.0999999999999996</v>
      </c>
      <c r="J23">
        <v>83.1</v>
      </c>
      <c r="K23">
        <v>5678.7</v>
      </c>
      <c r="L23">
        <v>3535.3</v>
      </c>
      <c r="M23">
        <v>891.9</v>
      </c>
      <c r="N23">
        <v>25.225000000000001</v>
      </c>
      <c r="O23">
        <v>1491.2</v>
      </c>
      <c r="P23">
        <v>1.52</v>
      </c>
      <c r="Q23" s="5">
        <v>5344.1</v>
      </c>
      <c r="R23">
        <v>324.60000000000002</v>
      </c>
      <c r="S23" s="46">
        <v>1</v>
      </c>
      <c r="T23">
        <v>0.95</v>
      </c>
      <c r="U23">
        <v>0.56999999999999995</v>
      </c>
      <c r="V23" s="25"/>
    </row>
    <row r="24" spans="1:22" x14ac:dyDescent="0.25">
      <c r="A24" t="s">
        <v>331</v>
      </c>
      <c r="B24" s="4">
        <v>27210</v>
      </c>
      <c r="C24">
        <v>12.4</v>
      </c>
      <c r="D24">
        <v>11.1</v>
      </c>
      <c r="E24">
        <v>125.4</v>
      </c>
      <c r="F24">
        <v>148.9</v>
      </c>
      <c r="G24">
        <v>121.2</v>
      </c>
      <c r="H24">
        <v>46.7</v>
      </c>
      <c r="I24" s="5">
        <v>5.5</v>
      </c>
      <c r="J24">
        <v>84.7</v>
      </c>
      <c r="K24">
        <v>5692.2</v>
      </c>
      <c r="L24">
        <v>3548</v>
      </c>
      <c r="M24">
        <v>920.4</v>
      </c>
      <c r="N24">
        <v>25.939</v>
      </c>
      <c r="O24">
        <v>1530.1</v>
      </c>
      <c r="P24">
        <v>0.43</v>
      </c>
      <c r="Q24" s="5">
        <v>5394.5</v>
      </c>
      <c r="R24">
        <v>335</v>
      </c>
      <c r="S24" s="46">
        <v>1</v>
      </c>
      <c r="T24">
        <v>-0.14000000000000001</v>
      </c>
      <c r="U24">
        <v>0.57999999999999996</v>
      </c>
      <c r="V24" s="25"/>
    </row>
    <row r="25" spans="1:22" x14ac:dyDescent="0.25">
      <c r="A25" t="s">
        <v>332</v>
      </c>
      <c r="B25" s="4">
        <v>27302</v>
      </c>
      <c r="C25">
        <v>13.1</v>
      </c>
      <c r="D25">
        <v>11.4</v>
      </c>
      <c r="E25">
        <v>132.19999999999999</v>
      </c>
      <c r="F25">
        <v>154.9</v>
      </c>
      <c r="G25">
        <v>123.9</v>
      </c>
      <c r="H25">
        <v>51.5</v>
      </c>
      <c r="I25" s="5">
        <v>5.8</v>
      </c>
      <c r="J25">
        <v>86.4</v>
      </c>
      <c r="K25">
        <v>5638.4</v>
      </c>
      <c r="L25">
        <v>3563.3</v>
      </c>
      <c r="M25">
        <v>949.3</v>
      </c>
      <c r="N25">
        <v>26.638999999999999</v>
      </c>
      <c r="O25">
        <v>1560</v>
      </c>
      <c r="P25">
        <v>0.2</v>
      </c>
      <c r="Q25" s="5">
        <v>5445.5</v>
      </c>
      <c r="R25">
        <v>346.7</v>
      </c>
      <c r="S25" s="46">
        <v>1</v>
      </c>
      <c r="T25">
        <v>0.28000000000000003</v>
      </c>
      <c r="U25">
        <v>-0.08</v>
      </c>
      <c r="V25" s="25"/>
    </row>
    <row r="26" spans="1:22" x14ac:dyDescent="0.25">
      <c r="A26" t="s">
        <v>333</v>
      </c>
      <c r="B26" s="4">
        <v>27394</v>
      </c>
      <c r="C26">
        <v>13.8</v>
      </c>
      <c r="D26">
        <v>12</v>
      </c>
      <c r="E26">
        <v>139.1</v>
      </c>
      <c r="F26">
        <v>157.6</v>
      </c>
      <c r="G26">
        <v>124.1</v>
      </c>
      <c r="H26">
        <v>46.2</v>
      </c>
      <c r="I26" s="5">
        <v>5.8</v>
      </c>
      <c r="J26">
        <v>86.6</v>
      </c>
      <c r="K26">
        <v>5616.5</v>
      </c>
      <c r="L26">
        <v>3511.2</v>
      </c>
      <c r="M26">
        <v>959.1</v>
      </c>
      <c r="N26">
        <v>27.315999999999999</v>
      </c>
      <c r="O26">
        <v>1599.7</v>
      </c>
      <c r="P26">
        <v>0.45</v>
      </c>
      <c r="Q26" s="5">
        <v>5496.7</v>
      </c>
      <c r="R26">
        <v>359.2</v>
      </c>
      <c r="S26" s="46">
        <v>1</v>
      </c>
      <c r="T26">
        <v>0.42</v>
      </c>
      <c r="U26">
        <v>0.03</v>
      </c>
      <c r="V26" s="25"/>
    </row>
    <row r="27" spans="1:22" x14ac:dyDescent="0.25">
      <c r="A27" t="s">
        <v>253</v>
      </c>
      <c r="B27" s="4">
        <v>27484</v>
      </c>
      <c r="C27">
        <v>14.5</v>
      </c>
      <c r="D27">
        <v>13.3</v>
      </c>
      <c r="E27">
        <v>149.80000000000001</v>
      </c>
      <c r="F27">
        <v>158</v>
      </c>
      <c r="G27">
        <v>124.6</v>
      </c>
      <c r="H27">
        <v>38.299999999999997</v>
      </c>
      <c r="I27" s="5">
        <v>5.5</v>
      </c>
      <c r="J27">
        <v>87.6</v>
      </c>
      <c r="K27">
        <v>5548.2</v>
      </c>
      <c r="L27">
        <v>3540.6</v>
      </c>
      <c r="M27">
        <v>985.2</v>
      </c>
      <c r="N27">
        <v>27.83</v>
      </c>
      <c r="O27">
        <v>1616.1</v>
      </c>
      <c r="P27">
        <v>1.03</v>
      </c>
      <c r="Q27" s="5">
        <v>5546.5</v>
      </c>
      <c r="R27">
        <v>370.1</v>
      </c>
      <c r="S27" s="46">
        <v>1</v>
      </c>
      <c r="T27">
        <v>-0.4</v>
      </c>
      <c r="U27">
        <v>1.44</v>
      </c>
      <c r="V27" s="25"/>
    </row>
    <row r="28" spans="1:22" x14ac:dyDescent="0.25">
      <c r="A28" t="s">
        <v>254</v>
      </c>
      <c r="B28" s="4">
        <v>27575</v>
      </c>
      <c r="C28">
        <v>15.2</v>
      </c>
      <c r="D28">
        <v>13.8</v>
      </c>
      <c r="E28">
        <v>164.6</v>
      </c>
      <c r="F28">
        <v>121.1</v>
      </c>
      <c r="G28">
        <v>128.69999999999999</v>
      </c>
      <c r="H28">
        <v>41.4</v>
      </c>
      <c r="I28" s="5">
        <v>5.4</v>
      </c>
      <c r="J28">
        <v>88</v>
      </c>
      <c r="K28">
        <v>5587.8</v>
      </c>
      <c r="L28">
        <v>3598.9</v>
      </c>
      <c r="M28">
        <v>1013.6</v>
      </c>
      <c r="N28">
        <v>28.172000000000001</v>
      </c>
      <c r="O28">
        <v>1651.9</v>
      </c>
      <c r="P28">
        <v>-0.74</v>
      </c>
      <c r="Q28" s="5">
        <v>5594.7</v>
      </c>
      <c r="R28">
        <v>373.4</v>
      </c>
      <c r="S28" s="46">
        <v>0</v>
      </c>
      <c r="T28">
        <v>-0.39</v>
      </c>
      <c r="U28">
        <v>-0.35</v>
      </c>
      <c r="V28" s="25"/>
    </row>
    <row r="29" spans="1:22" x14ac:dyDescent="0.25">
      <c r="A29" t="s">
        <v>255</v>
      </c>
      <c r="B29" s="4">
        <v>27667</v>
      </c>
      <c r="C29">
        <v>16</v>
      </c>
      <c r="D29">
        <v>13.8</v>
      </c>
      <c r="E29">
        <v>167.7</v>
      </c>
      <c r="F29">
        <v>152.80000000000001</v>
      </c>
      <c r="G29">
        <v>133.6</v>
      </c>
      <c r="H29">
        <v>52</v>
      </c>
      <c r="I29" s="5">
        <v>5.2</v>
      </c>
      <c r="J29">
        <v>89.8</v>
      </c>
      <c r="K29">
        <v>5683.4</v>
      </c>
      <c r="L29">
        <v>3650</v>
      </c>
      <c r="M29">
        <v>1047.2</v>
      </c>
      <c r="N29">
        <v>28.699000000000002</v>
      </c>
      <c r="O29">
        <v>1709.8</v>
      </c>
      <c r="P29">
        <v>1.75</v>
      </c>
      <c r="Q29" s="5">
        <v>5642.1</v>
      </c>
      <c r="R29">
        <v>385.4</v>
      </c>
      <c r="S29" s="46">
        <v>0</v>
      </c>
      <c r="T29">
        <v>1.1000000000000001</v>
      </c>
      <c r="U29">
        <v>0.64</v>
      </c>
      <c r="V29" s="25"/>
    </row>
    <row r="30" spans="1:22" x14ac:dyDescent="0.25">
      <c r="A30" t="s">
        <v>256</v>
      </c>
      <c r="B30" s="4">
        <v>27759</v>
      </c>
      <c r="C30">
        <v>16.8</v>
      </c>
      <c r="D30">
        <v>14.6</v>
      </c>
      <c r="E30">
        <v>170.4</v>
      </c>
      <c r="F30">
        <v>158.5</v>
      </c>
      <c r="G30">
        <v>136.19999999999999</v>
      </c>
      <c r="H30">
        <v>53.3</v>
      </c>
      <c r="I30" s="5">
        <v>5.5</v>
      </c>
      <c r="J30">
        <v>91.8</v>
      </c>
      <c r="K30">
        <v>5760</v>
      </c>
      <c r="L30">
        <v>3689.3</v>
      </c>
      <c r="M30">
        <v>1076.2</v>
      </c>
      <c r="N30">
        <v>29.18</v>
      </c>
      <c r="O30">
        <v>1761.8</v>
      </c>
      <c r="P30">
        <v>0.82</v>
      </c>
      <c r="Q30" s="5">
        <v>5688.8</v>
      </c>
      <c r="R30">
        <v>395.6</v>
      </c>
      <c r="S30" s="46">
        <v>0</v>
      </c>
      <c r="T30">
        <v>0.16</v>
      </c>
      <c r="U30">
        <v>0.66</v>
      </c>
      <c r="V30" s="25"/>
    </row>
    <row r="31" spans="1:22" x14ac:dyDescent="0.25">
      <c r="A31" t="s">
        <v>257</v>
      </c>
      <c r="B31" s="4">
        <v>27850</v>
      </c>
      <c r="C31">
        <v>17.600000000000001</v>
      </c>
      <c r="D31">
        <v>15.2</v>
      </c>
      <c r="E31">
        <v>174.7</v>
      </c>
      <c r="F31">
        <v>162.5</v>
      </c>
      <c r="G31">
        <v>136.5</v>
      </c>
      <c r="H31">
        <v>60.8</v>
      </c>
      <c r="I31" s="5">
        <v>5.8</v>
      </c>
      <c r="J31">
        <v>98.9</v>
      </c>
      <c r="K31">
        <v>5889.5</v>
      </c>
      <c r="L31">
        <v>3763</v>
      </c>
      <c r="M31">
        <v>1109.9000000000001</v>
      </c>
      <c r="N31">
        <v>29.501999999999999</v>
      </c>
      <c r="O31">
        <v>1820.5</v>
      </c>
      <c r="P31">
        <v>0.18</v>
      </c>
      <c r="Q31" s="5">
        <v>5734.1</v>
      </c>
      <c r="R31">
        <v>401.3</v>
      </c>
      <c r="S31" s="46">
        <v>0</v>
      </c>
      <c r="T31">
        <v>-0.38</v>
      </c>
      <c r="U31">
        <v>0.56000000000000005</v>
      </c>
      <c r="V31" s="25"/>
    </row>
    <row r="32" spans="1:22" x14ac:dyDescent="0.25">
      <c r="A32" t="s">
        <v>258</v>
      </c>
      <c r="B32" s="4">
        <v>27941</v>
      </c>
      <c r="C32">
        <v>18.399999999999999</v>
      </c>
      <c r="D32">
        <v>14.9</v>
      </c>
      <c r="E32">
        <v>173.1</v>
      </c>
      <c r="F32">
        <v>169.3</v>
      </c>
      <c r="G32">
        <v>140</v>
      </c>
      <c r="H32">
        <v>59.4</v>
      </c>
      <c r="I32" s="5">
        <v>5.8</v>
      </c>
      <c r="J32">
        <v>100.4</v>
      </c>
      <c r="K32">
        <v>5932.7</v>
      </c>
      <c r="L32">
        <v>3797.7</v>
      </c>
      <c r="M32">
        <v>1129.5</v>
      </c>
      <c r="N32">
        <v>29.748999999999999</v>
      </c>
      <c r="O32">
        <v>1852.3</v>
      </c>
      <c r="P32">
        <v>-0.97</v>
      </c>
      <c r="Q32" s="5">
        <v>5779.1</v>
      </c>
      <c r="R32">
        <v>401</v>
      </c>
      <c r="S32" s="46">
        <v>0</v>
      </c>
      <c r="T32">
        <v>-0.13</v>
      </c>
      <c r="U32">
        <v>-0.85</v>
      </c>
      <c r="V32" s="25"/>
    </row>
    <row r="33" spans="1:22" x14ac:dyDescent="0.25">
      <c r="A33" t="s">
        <v>259</v>
      </c>
      <c r="B33" s="4">
        <v>28033</v>
      </c>
      <c r="C33">
        <v>19.2</v>
      </c>
      <c r="D33">
        <v>15.9</v>
      </c>
      <c r="E33">
        <v>180.1</v>
      </c>
      <c r="F33">
        <v>176.1</v>
      </c>
      <c r="G33">
        <v>142.6</v>
      </c>
      <c r="H33">
        <v>59</v>
      </c>
      <c r="I33" s="5">
        <v>5.9</v>
      </c>
      <c r="J33">
        <v>102.2</v>
      </c>
      <c r="K33">
        <v>5965.3</v>
      </c>
      <c r="L33">
        <v>3837.7</v>
      </c>
      <c r="M33">
        <v>1158.8</v>
      </c>
      <c r="N33">
        <v>30.2</v>
      </c>
      <c r="O33">
        <v>1886.6</v>
      </c>
      <c r="P33">
        <v>-0.24</v>
      </c>
      <c r="Q33" s="5">
        <v>5824.1</v>
      </c>
      <c r="R33">
        <v>403.5</v>
      </c>
      <c r="S33" s="46">
        <v>0</v>
      </c>
      <c r="T33">
        <v>0.08</v>
      </c>
      <c r="U33">
        <v>-0.31</v>
      </c>
      <c r="V33" s="25"/>
    </row>
    <row r="34" spans="1:22" x14ac:dyDescent="0.25">
      <c r="A34" t="s">
        <v>260</v>
      </c>
      <c r="B34" s="4">
        <v>28125</v>
      </c>
      <c r="C34">
        <v>20</v>
      </c>
      <c r="D34">
        <v>15.9</v>
      </c>
      <c r="E34">
        <v>182.7</v>
      </c>
      <c r="F34">
        <v>182.7</v>
      </c>
      <c r="G34">
        <v>145.9</v>
      </c>
      <c r="H34">
        <v>58.5</v>
      </c>
      <c r="I34" s="5">
        <v>6</v>
      </c>
      <c r="J34">
        <v>103.8</v>
      </c>
      <c r="K34">
        <v>6008.5</v>
      </c>
      <c r="L34">
        <v>3887.4</v>
      </c>
      <c r="M34">
        <v>1192.4000000000001</v>
      </c>
      <c r="N34">
        <v>30.678000000000001</v>
      </c>
      <c r="O34">
        <v>1934.3</v>
      </c>
      <c r="P34">
        <v>-0.02</v>
      </c>
      <c r="Q34" s="5">
        <v>5869.5</v>
      </c>
      <c r="R34">
        <v>410.8</v>
      </c>
      <c r="S34" s="46">
        <v>0</v>
      </c>
      <c r="T34">
        <v>0.11</v>
      </c>
      <c r="U34">
        <v>-0.14000000000000001</v>
      </c>
      <c r="V34" s="25"/>
    </row>
    <row r="35" spans="1:22" x14ac:dyDescent="0.25">
      <c r="A35" t="s">
        <v>261</v>
      </c>
      <c r="B35" s="4">
        <v>28215</v>
      </c>
      <c r="C35">
        <v>20.9</v>
      </c>
      <c r="D35">
        <v>16.2</v>
      </c>
      <c r="E35">
        <v>185.5</v>
      </c>
      <c r="F35">
        <v>188.8</v>
      </c>
      <c r="G35">
        <v>149</v>
      </c>
      <c r="H35">
        <v>62.9</v>
      </c>
      <c r="I35" s="5">
        <v>5.9</v>
      </c>
      <c r="J35">
        <v>109.3</v>
      </c>
      <c r="K35">
        <v>6079.5</v>
      </c>
      <c r="L35">
        <v>3933.3</v>
      </c>
      <c r="M35">
        <v>1228.2</v>
      </c>
      <c r="N35">
        <v>31.231000000000002</v>
      </c>
      <c r="O35">
        <v>1988.6</v>
      </c>
      <c r="P35">
        <v>0.76</v>
      </c>
      <c r="Q35" s="5">
        <v>5916.7</v>
      </c>
      <c r="R35">
        <v>421.2</v>
      </c>
      <c r="S35" s="46">
        <v>0</v>
      </c>
      <c r="T35">
        <v>0.31</v>
      </c>
      <c r="U35">
        <v>0.46</v>
      </c>
      <c r="V35" s="25"/>
    </row>
    <row r="36" spans="1:22" x14ac:dyDescent="0.25">
      <c r="A36" t="s">
        <v>262</v>
      </c>
      <c r="B36" s="4">
        <v>28306</v>
      </c>
      <c r="C36">
        <v>21.7</v>
      </c>
      <c r="D36">
        <v>17.5</v>
      </c>
      <c r="E36">
        <v>186.4</v>
      </c>
      <c r="F36">
        <v>195.7</v>
      </c>
      <c r="G36">
        <v>152.19999999999999</v>
      </c>
      <c r="H36">
        <v>68.400000000000006</v>
      </c>
      <c r="I36" s="5">
        <v>6</v>
      </c>
      <c r="J36">
        <v>112.1</v>
      </c>
      <c r="K36">
        <v>6197.7</v>
      </c>
      <c r="L36">
        <v>3954.6</v>
      </c>
      <c r="M36">
        <v>1256</v>
      </c>
      <c r="N36">
        <v>31.765999999999998</v>
      </c>
      <c r="O36">
        <v>2055.9</v>
      </c>
      <c r="P36">
        <v>0.81</v>
      </c>
      <c r="Q36" s="5">
        <v>5964.7</v>
      </c>
      <c r="R36">
        <v>431.4</v>
      </c>
      <c r="S36" s="46">
        <v>0</v>
      </c>
      <c r="T36">
        <v>0.53</v>
      </c>
      <c r="U36">
        <v>0.28000000000000003</v>
      </c>
      <c r="V36" s="25"/>
    </row>
    <row r="37" spans="1:22" x14ac:dyDescent="0.25">
      <c r="A37" t="s">
        <v>263</v>
      </c>
      <c r="B37" s="4">
        <v>28398</v>
      </c>
      <c r="C37">
        <v>22.5</v>
      </c>
      <c r="D37">
        <v>16.7</v>
      </c>
      <c r="E37">
        <v>191.7</v>
      </c>
      <c r="F37">
        <v>198.6</v>
      </c>
      <c r="G37">
        <v>155.1</v>
      </c>
      <c r="H37">
        <v>70.8</v>
      </c>
      <c r="I37" s="5">
        <v>5.9</v>
      </c>
      <c r="J37">
        <v>114.3</v>
      </c>
      <c r="K37">
        <v>6309.5</v>
      </c>
      <c r="L37">
        <v>3992</v>
      </c>
      <c r="M37">
        <v>1286.9000000000001</v>
      </c>
      <c r="N37">
        <v>32.243000000000002</v>
      </c>
      <c r="O37">
        <v>2118.5</v>
      </c>
      <c r="P37">
        <v>0.35</v>
      </c>
      <c r="Q37" s="5">
        <v>6013.7</v>
      </c>
      <c r="R37">
        <v>438</v>
      </c>
      <c r="S37" s="46">
        <v>0</v>
      </c>
      <c r="T37">
        <v>0.4</v>
      </c>
      <c r="U37">
        <v>-0.05</v>
      </c>
      <c r="V37" s="25"/>
    </row>
    <row r="38" spans="1:22" x14ac:dyDescent="0.25">
      <c r="A38" t="s">
        <v>264</v>
      </c>
      <c r="B38" s="4">
        <v>28490</v>
      </c>
      <c r="C38">
        <v>23.3</v>
      </c>
      <c r="D38">
        <v>16.5</v>
      </c>
      <c r="E38">
        <v>194.3</v>
      </c>
      <c r="F38">
        <v>208.5</v>
      </c>
      <c r="G38">
        <v>154</v>
      </c>
      <c r="H38">
        <v>71.8</v>
      </c>
      <c r="I38" s="5">
        <v>6</v>
      </c>
      <c r="J38">
        <v>116.7</v>
      </c>
      <c r="K38">
        <v>6309.7</v>
      </c>
      <c r="L38">
        <v>4052</v>
      </c>
      <c r="M38">
        <v>1324.8</v>
      </c>
      <c r="N38">
        <v>32.701999999999998</v>
      </c>
      <c r="O38">
        <v>2164.3000000000002</v>
      </c>
      <c r="P38">
        <v>-0.23</v>
      </c>
      <c r="Q38" s="5">
        <v>6063.6</v>
      </c>
      <c r="R38">
        <v>446.7</v>
      </c>
      <c r="S38" s="46">
        <v>0</v>
      </c>
      <c r="T38">
        <v>-0.28000000000000003</v>
      </c>
      <c r="U38">
        <v>0.06</v>
      </c>
      <c r="V38" s="25"/>
    </row>
    <row r="39" spans="1:22" x14ac:dyDescent="0.25">
      <c r="A39" t="s">
        <v>265</v>
      </c>
      <c r="B39" s="4">
        <v>28580</v>
      </c>
      <c r="C39">
        <v>24.2</v>
      </c>
      <c r="D39">
        <v>17.5</v>
      </c>
      <c r="E39">
        <v>197.7</v>
      </c>
      <c r="F39">
        <v>212</v>
      </c>
      <c r="G39">
        <v>158.19999999999999</v>
      </c>
      <c r="H39">
        <v>66.2</v>
      </c>
      <c r="I39" s="5">
        <v>6.3</v>
      </c>
      <c r="J39">
        <v>123.9</v>
      </c>
      <c r="K39">
        <v>6329.8</v>
      </c>
      <c r="L39">
        <v>4074.8</v>
      </c>
      <c r="M39">
        <v>1354.1</v>
      </c>
      <c r="N39">
        <v>33.238</v>
      </c>
      <c r="O39">
        <v>2202.8000000000002</v>
      </c>
      <c r="P39">
        <v>-0.03</v>
      </c>
      <c r="Q39" s="5">
        <v>6114.6</v>
      </c>
      <c r="R39">
        <v>452.6</v>
      </c>
      <c r="S39" s="46">
        <v>0</v>
      </c>
      <c r="T39">
        <v>-0.01</v>
      </c>
      <c r="U39">
        <v>-0.03</v>
      </c>
      <c r="V39" s="25"/>
    </row>
    <row r="40" spans="1:22" x14ac:dyDescent="0.25">
      <c r="A40" t="s">
        <v>266</v>
      </c>
      <c r="B40" s="4">
        <v>28671</v>
      </c>
      <c r="C40">
        <v>25</v>
      </c>
      <c r="D40">
        <v>18.600000000000001</v>
      </c>
      <c r="E40">
        <v>199</v>
      </c>
      <c r="F40">
        <v>223.1</v>
      </c>
      <c r="G40">
        <v>164.7</v>
      </c>
      <c r="H40">
        <v>80</v>
      </c>
      <c r="I40" s="5">
        <v>6.6</v>
      </c>
      <c r="J40">
        <v>129</v>
      </c>
      <c r="K40">
        <v>6574.4</v>
      </c>
      <c r="L40">
        <v>4161.8999999999996</v>
      </c>
      <c r="M40">
        <v>1411.4</v>
      </c>
      <c r="N40">
        <v>33.920999999999999</v>
      </c>
      <c r="O40">
        <v>2331.6</v>
      </c>
      <c r="P40">
        <v>2.13</v>
      </c>
      <c r="Q40" s="5">
        <v>6168.3</v>
      </c>
      <c r="R40">
        <v>472.3</v>
      </c>
      <c r="S40" s="46">
        <v>0</v>
      </c>
      <c r="T40">
        <v>0.77</v>
      </c>
      <c r="U40">
        <v>1.36</v>
      </c>
      <c r="V40" s="25"/>
    </row>
    <row r="41" spans="1:22" x14ac:dyDescent="0.25">
      <c r="A41" t="s">
        <v>267</v>
      </c>
      <c r="B41" s="4">
        <v>28763</v>
      </c>
      <c r="C41">
        <v>26</v>
      </c>
      <c r="D41">
        <v>18.899999999999999</v>
      </c>
      <c r="E41">
        <v>207.1</v>
      </c>
      <c r="F41">
        <v>236.3</v>
      </c>
      <c r="G41">
        <v>161.4</v>
      </c>
      <c r="H41">
        <v>80.2</v>
      </c>
      <c r="I41" s="5">
        <v>7.2</v>
      </c>
      <c r="J41">
        <v>133.4</v>
      </c>
      <c r="K41">
        <v>6640.5</v>
      </c>
      <c r="L41">
        <v>4179.3999999999996</v>
      </c>
      <c r="M41">
        <v>1442.2</v>
      </c>
      <c r="N41">
        <v>34.517000000000003</v>
      </c>
      <c r="O41">
        <v>2395.1</v>
      </c>
      <c r="P41">
        <v>0.73</v>
      </c>
      <c r="Q41" s="5">
        <v>6222.3</v>
      </c>
      <c r="R41">
        <v>484.2</v>
      </c>
      <c r="S41" s="46">
        <v>0</v>
      </c>
      <c r="T41">
        <v>0.23</v>
      </c>
      <c r="U41">
        <v>0.5</v>
      </c>
      <c r="V41" s="25"/>
    </row>
    <row r="42" spans="1:22" x14ac:dyDescent="0.25">
      <c r="A42" t="s">
        <v>268</v>
      </c>
      <c r="B42" s="4">
        <v>28855</v>
      </c>
      <c r="C42">
        <v>27</v>
      </c>
      <c r="D42">
        <v>19.5</v>
      </c>
      <c r="E42">
        <v>209.9</v>
      </c>
      <c r="F42">
        <v>247.2</v>
      </c>
      <c r="G42">
        <v>163.5</v>
      </c>
      <c r="H42">
        <v>85</v>
      </c>
      <c r="I42" s="5">
        <v>7.9</v>
      </c>
      <c r="J42">
        <v>138.80000000000001</v>
      </c>
      <c r="K42">
        <v>6729.8</v>
      </c>
      <c r="L42">
        <v>4213.1000000000004</v>
      </c>
      <c r="M42">
        <v>1481.4</v>
      </c>
      <c r="N42">
        <v>35.168999999999997</v>
      </c>
      <c r="O42">
        <v>2476.9</v>
      </c>
      <c r="P42">
        <v>0.73</v>
      </c>
      <c r="Q42" s="5">
        <v>6276</v>
      </c>
      <c r="R42">
        <v>496.2</v>
      </c>
      <c r="S42" s="46">
        <v>0</v>
      </c>
      <c r="T42">
        <v>0.31</v>
      </c>
      <c r="U42">
        <v>0.42</v>
      </c>
      <c r="V42" s="25"/>
    </row>
    <row r="43" spans="1:22" x14ac:dyDescent="0.25">
      <c r="A43" t="s">
        <v>269</v>
      </c>
      <c r="B43" s="4">
        <v>28945</v>
      </c>
      <c r="C43">
        <v>28</v>
      </c>
      <c r="D43">
        <v>20</v>
      </c>
      <c r="E43">
        <v>214.9</v>
      </c>
      <c r="F43">
        <v>253.6</v>
      </c>
      <c r="G43">
        <v>168.1</v>
      </c>
      <c r="H43">
        <v>81.900000000000006</v>
      </c>
      <c r="I43" s="5">
        <v>8.1999999999999993</v>
      </c>
      <c r="J43">
        <v>146</v>
      </c>
      <c r="K43">
        <v>6741.9</v>
      </c>
      <c r="L43">
        <v>4234.8999999999996</v>
      </c>
      <c r="M43">
        <v>1517.1</v>
      </c>
      <c r="N43">
        <v>35.831000000000003</v>
      </c>
      <c r="O43">
        <v>2526.6</v>
      </c>
      <c r="P43">
        <v>-0.79</v>
      </c>
      <c r="Q43" s="5">
        <v>6328.6</v>
      </c>
      <c r="R43">
        <v>501.8</v>
      </c>
      <c r="S43" s="46">
        <v>0</v>
      </c>
      <c r="T43">
        <v>-0.05</v>
      </c>
      <c r="U43">
        <v>-0.73</v>
      </c>
      <c r="V43" s="25"/>
    </row>
    <row r="44" spans="1:22" x14ac:dyDescent="0.25">
      <c r="A44" t="s">
        <v>270</v>
      </c>
      <c r="B44" s="4">
        <v>29036</v>
      </c>
      <c r="C44">
        <v>29.2</v>
      </c>
      <c r="D44">
        <v>20.8</v>
      </c>
      <c r="E44">
        <v>219.2</v>
      </c>
      <c r="F44">
        <v>262</v>
      </c>
      <c r="G44">
        <v>169.7</v>
      </c>
      <c r="H44">
        <v>82.1</v>
      </c>
      <c r="I44" s="5">
        <v>8.8000000000000007</v>
      </c>
      <c r="J44">
        <v>150.30000000000001</v>
      </c>
      <c r="K44">
        <v>6749.1</v>
      </c>
      <c r="L44">
        <v>4232.2</v>
      </c>
      <c r="M44">
        <v>1557.6</v>
      </c>
      <c r="N44">
        <v>36.81</v>
      </c>
      <c r="O44">
        <v>2591.1999999999998</v>
      </c>
      <c r="P44">
        <v>0.77</v>
      </c>
      <c r="Q44" s="5">
        <v>6379</v>
      </c>
      <c r="R44">
        <v>516.5</v>
      </c>
      <c r="S44" s="46">
        <v>0</v>
      </c>
      <c r="T44">
        <v>0.37</v>
      </c>
      <c r="U44">
        <v>0.4</v>
      </c>
      <c r="V44" s="25"/>
    </row>
    <row r="45" spans="1:22" x14ac:dyDescent="0.25">
      <c r="A45" t="s">
        <v>271</v>
      </c>
      <c r="B45" s="4">
        <v>29128</v>
      </c>
      <c r="C45">
        <v>30.5</v>
      </c>
      <c r="D45">
        <v>21.1</v>
      </c>
      <c r="E45">
        <v>234.6</v>
      </c>
      <c r="F45">
        <v>274.8</v>
      </c>
      <c r="G45">
        <v>172.8</v>
      </c>
      <c r="H45">
        <v>81</v>
      </c>
      <c r="I45" s="5">
        <v>9.5</v>
      </c>
      <c r="J45">
        <v>155.4</v>
      </c>
      <c r="K45">
        <v>6799.2</v>
      </c>
      <c r="L45">
        <v>4273.3</v>
      </c>
      <c r="M45">
        <v>1611.9</v>
      </c>
      <c r="N45">
        <v>37.723999999999997</v>
      </c>
      <c r="O45">
        <v>2667.6</v>
      </c>
      <c r="P45">
        <v>0.24</v>
      </c>
      <c r="Q45" s="5">
        <v>6427.3</v>
      </c>
      <c r="R45">
        <v>533.1</v>
      </c>
      <c r="S45" s="46">
        <v>0</v>
      </c>
      <c r="T45">
        <v>0.09</v>
      </c>
      <c r="U45">
        <v>0.15</v>
      </c>
      <c r="V45" s="25"/>
    </row>
    <row r="46" spans="1:22" x14ac:dyDescent="0.25">
      <c r="A46" t="s">
        <v>272</v>
      </c>
      <c r="B46" s="4">
        <v>29220</v>
      </c>
      <c r="C46">
        <v>32</v>
      </c>
      <c r="D46">
        <v>22.4</v>
      </c>
      <c r="E46">
        <v>240.7</v>
      </c>
      <c r="F46">
        <v>285.2</v>
      </c>
      <c r="G46">
        <v>175.7</v>
      </c>
      <c r="H46">
        <v>77.900000000000006</v>
      </c>
      <c r="I46" s="5">
        <v>10.6</v>
      </c>
      <c r="J46">
        <v>159.4</v>
      </c>
      <c r="K46">
        <v>6816.2</v>
      </c>
      <c r="L46">
        <v>4284</v>
      </c>
      <c r="M46">
        <v>1655</v>
      </c>
      <c r="N46">
        <v>38.637</v>
      </c>
      <c r="O46">
        <v>2723.9</v>
      </c>
      <c r="P46">
        <v>0.52</v>
      </c>
      <c r="Q46" s="5">
        <v>6472.9</v>
      </c>
      <c r="R46">
        <v>547.79999999999995</v>
      </c>
      <c r="S46" s="46">
        <v>0</v>
      </c>
      <c r="T46">
        <v>0.04</v>
      </c>
      <c r="U46">
        <v>0.48</v>
      </c>
      <c r="V46" s="25"/>
    </row>
    <row r="47" spans="1:22" x14ac:dyDescent="0.25">
      <c r="A47" t="s">
        <v>273</v>
      </c>
      <c r="B47" s="4">
        <v>29311</v>
      </c>
      <c r="C47">
        <v>33.6</v>
      </c>
      <c r="D47">
        <v>23.4</v>
      </c>
      <c r="E47">
        <v>251.2</v>
      </c>
      <c r="F47">
        <v>284.8</v>
      </c>
      <c r="G47">
        <v>180.3</v>
      </c>
      <c r="H47">
        <v>85.4</v>
      </c>
      <c r="I47" s="5">
        <v>11.6</v>
      </c>
      <c r="J47">
        <v>161.9</v>
      </c>
      <c r="K47">
        <v>6837.6</v>
      </c>
      <c r="L47">
        <v>4277.8999999999996</v>
      </c>
      <c r="M47">
        <v>1702.3</v>
      </c>
      <c r="N47">
        <v>39.796999999999997</v>
      </c>
      <c r="O47">
        <v>2789.8</v>
      </c>
      <c r="P47">
        <v>1.18</v>
      </c>
      <c r="Q47" s="5">
        <v>6513.9</v>
      </c>
      <c r="R47">
        <v>568.79999999999995</v>
      </c>
      <c r="S47" s="46">
        <v>0</v>
      </c>
      <c r="T47">
        <v>0.99</v>
      </c>
      <c r="U47">
        <v>0.19</v>
      </c>
      <c r="V47" s="25"/>
    </row>
    <row r="48" spans="1:22" x14ac:dyDescent="0.25">
      <c r="A48" t="s">
        <v>274</v>
      </c>
      <c r="B48" s="4">
        <v>29402</v>
      </c>
      <c r="C48">
        <v>35.299999999999997</v>
      </c>
      <c r="D48">
        <v>22.2</v>
      </c>
      <c r="E48">
        <v>256.2</v>
      </c>
      <c r="F48">
        <v>292.2</v>
      </c>
      <c r="G48">
        <v>187.3</v>
      </c>
      <c r="H48">
        <v>64.900000000000006</v>
      </c>
      <c r="I48" s="5">
        <v>12.3</v>
      </c>
      <c r="J48">
        <v>162.9</v>
      </c>
      <c r="K48">
        <v>6696.8</v>
      </c>
      <c r="L48">
        <v>4181.5</v>
      </c>
      <c r="M48">
        <v>1704.7</v>
      </c>
      <c r="N48">
        <v>40.771000000000001</v>
      </c>
      <c r="O48">
        <v>2797.4</v>
      </c>
      <c r="P48">
        <v>0.18</v>
      </c>
      <c r="Q48" s="5">
        <v>6549</v>
      </c>
      <c r="R48">
        <v>588.5</v>
      </c>
      <c r="S48" s="46">
        <v>1</v>
      </c>
      <c r="T48">
        <v>0.77</v>
      </c>
      <c r="U48">
        <v>-0.59</v>
      </c>
      <c r="V48" s="25"/>
    </row>
    <row r="49" spans="1:22" x14ac:dyDescent="0.25">
      <c r="A49" t="s">
        <v>275</v>
      </c>
      <c r="B49" s="4">
        <v>29494</v>
      </c>
      <c r="C49">
        <v>37</v>
      </c>
      <c r="D49">
        <v>24.2</v>
      </c>
      <c r="E49">
        <v>287.89999999999998</v>
      </c>
      <c r="F49">
        <v>302.2</v>
      </c>
      <c r="G49">
        <v>194.2</v>
      </c>
      <c r="H49">
        <v>72.099999999999994</v>
      </c>
      <c r="I49" s="5">
        <v>11</v>
      </c>
      <c r="J49">
        <v>167</v>
      </c>
      <c r="K49">
        <v>6688.8</v>
      </c>
      <c r="L49">
        <v>4227.3999999999996</v>
      </c>
      <c r="M49">
        <v>1763.8</v>
      </c>
      <c r="N49">
        <v>41.723999999999997</v>
      </c>
      <c r="O49">
        <v>2856.5</v>
      </c>
      <c r="P49">
        <v>-1.1499999999999999</v>
      </c>
      <c r="Q49" s="5">
        <v>6582.7</v>
      </c>
      <c r="R49">
        <v>592.20000000000005</v>
      </c>
      <c r="S49" s="46">
        <v>1</v>
      </c>
      <c r="T49">
        <v>-0.45</v>
      </c>
      <c r="U49">
        <v>-0.7</v>
      </c>
      <c r="V49" s="25"/>
    </row>
    <row r="50" spans="1:22" x14ac:dyDescent="0.25">
      <c r="A50" t="s">
        <v>276</v>
      </c>
      <c r="B50" s="4">
        <v>29586</v>
      </c>
      <c r="C50">
        <v>38.799999999999997</v>
      </c>
      <c r="D50">
        <v>25.6</v>
      </c>
      <c r="E50">
        <v>290.7</v>
      </c>
      <c r="F50">
        <v>318.89999999999998</v>
      </c>
      <c r="G50">
        <v>200.3</v>
      </c>
      <c r="H50">
        <v>79.5</v>
      </c>
      <c r="I50" s="5">
        <v>11.9</v>
      </c>
      <c r="J50">
        <v>173</v>
      </c>
      <c r="K50">
        <v>6813.5</v>
      </c>
      <c r="L50">
        <v>4284.5</v>
      </c>
      <c r="M50">
        <v>1831.9</v>
      </c>
      <c r="N50">
        <v>42.756999999999998</v>
      </c>
      <c r="O50">
        <v>2985.6</v>
      </c>
      <c r="P50">
        <v>0</v>
      </c>
      <c r="Q50" s="5">
        <v>6616.7</v>
      </c>
      <c r="R50">
        <v>608.9</v>
      </c>
      <c r="S50" s="46">
        <v>0</v>
      </c>
      <c r="T50">
        <v>0.22</v>
      </c>
      <c r="U50">
        <v>-0.21</v>
      </c>
      <c r="V50" s="25"/>
    </row>
    <row r="51" spans="1:22" x14ac:dyDescent="0.25">
      <c r="A51" t="s">
        <v>277</v>
      </c>
      <c r="B51" s="4">
        <v>29676</v>
      </c>
      <c r="C51">
        <v>40.700000000000003</v>
      </c>
      <c r="D51">
        <v>26.5</v>
      </c>
      <c r="E51">
        <v>296.10000000000002</v>
      </c>
      <c r="F51">
        <v>330.9</v>
      </c>
      <c r="G51">
        <v>220.3</v>
      </c>
      <c r="H51">
        <v>78.099999999999994</v>
      </c>
      <c r="I51" s="5">
        <v>13</v>
      </c>
      <c r="J51">
        <v>189.9</v>
      </c>
      <c r="K51">
        <v>6947</v>
      </c>
      <c r="L51">
        <v>4298.8</v>
      </c>
      <c r="M51">
        <v>1885.7</v>
      </c>
      <c r="N51">
        <v>43.866</v>
      </c>
      <c r="O51">
        <v>3124.2</v>
      </c>
      <c r="P51">
        <v>1.1100000000000001</v>
      </c>
      <c r="Q51" s="5">
        <v>6652.9</v>
      </c>
      <c r="R51">
        <v>633.4</v>
      </c>
      <c r="S51" s="46">
        <v>0</v>
      </c>
      <c r="T51">
        <v>0.76</v>
      </c>
      <c r="U51">
        <v>0.35</v>
      </c>
      <c r="V51" s="25"/>
    </row>
    <row r="52" spans="1:22" x14ac:dyDescent="0.25">
      <c r="A52" t="s">
        <v>278</v>
      </c>
      <c r="B52" s="4">
        <v>29767</v>
      </c>
      <c r="C52">
        <v>42.6</v>
      </c>
      <c r="D52">
        <v>28.1</v>
      </c>
      <c r="E52">
        <v>299</v>
      </c>
      <c r="F52">
        <v>342.7</v>
      </c>
      <c r="G52">
        <v>224.8</v>
      </c>
      <c r="H52">
        <v>69.099999999999994</v>
      </c>
      <c r="I52" s="5">
        <v>13.6</v>
      </c>
      <c r="J52">
        <v>193.6</v>
      </c>
      <c r="K52">
        <v>6895.6</v>
      </c>
      <c r="L52">
        <v>4299.2</v>
      </c>
      <c r="M52">
        <v>1917.5</v>
      </c>
      <c r="N52">
        <v>44.600999999999999</v>
      </c>
      <c r="O52">
        <v>3162.5</v>
      </c>
      <c r="P52">
        <v>0.16</v>
      </c>
      <c r="Q52" s="5">
        <v>6694.6</v>
      </c>
      <c r="R52">
        <v>648.70000000000005</v>
      </c>
      <c r="S52" s="46">
        <v>0</v>
      </c>
      <c r="T52">
        <v>0.98</v>
      </c>
      <c r="U52">
        <v>-0.82</v>
      </c>
      <c r="V52" s="25"/>
    </row>
    <row r="53" spans="1:22" x14ac:dyDescent="0.25">
      <c r="A53" t="s">
        <v>279</v>
      </c>
      <c r="B53" s="4">
        <v>29859</v>
      </c>
      <c r="C53">
        <v>44.4</v>
      </c>
      <c r="D53">
        <v>28.3</v>
      </c>
      <c r="E53">
        <v>317</v>
      </c>
      <c r="F53">
        <v>356.9</v>
      </c>
      <c r="G53">
        <v>226.3</v>
      </c>
      <c r="H53">
        <v>71.599999999999994</v>
      </c>
      <c r="I53" s="5">
        <v>14.5</v>
      </c>
      <c r="J53">
        <v>198.4</v>
      </c>
      <c r="K53">
        <v>6978.1</v>
      </c>
      <c r="L53">
        <v>4319</v>
      </c>
      <c r="M53">
        <v>1958.1</v>
      </c>
      <c r="N53">
        <v>45.335999999999999</v>
      </c>
      <c r="O53">
        <v>3260.6</v>
      </c>
      <c r="P53">
        <v>-0.26</v>
      </c>
      <c r="Q53" s="5">
        <v>6739.5</v>
      </c>
      <c r="R53">
        <v>657.8</v>
      </c>
      <c r="S53" s="46">
        <v>0</v>
      </c>
      <c r="T53">
        <v>-0.14000000000000001</v>
      </c>
      <c r="U53">
        <v>-0.12</v>
      </c>
      <c r="V53" s="25"/>
    </row>
    <row r="54" spans="1:22" x14ac:dyDescent="0.25">
      <c r="A54" t="s">
        <v>280</v>
      </c>
      <c r="B54" s="4">
        <v>29951</v>
      </c>
      <c r="C54">
        <v>46.3</v>
      </c>
      <c r="D54">
        <v>28</v>
      </c>
      <c r="E54">
        <v>319.2</v>
      </c>
      <c r="F54">
        <v>352.7</v>
      </c>
      <c r="G54">
        <v>225.3</v>
      </c>
      <c r="H54">
        <v>62.4</v>
      </c>
      <c r="I54" s="5">
        <v>15</v>
      </c>
      <c r="J54">
        <v>201</v>
      </c>
      <c r="K54">
        <v>6902.1</v>
      </c>
      <c r="L54">
        <v>4289.5</v>
      </c>
      <c r="M54">
        <v>1974.4</v>
      </c>
      <c r="N54">
        <v>46.030999999999999</v>
      </c>
      <c r="O54">
        <v>3280.8</v>
      </c>
      <c r="P54">
        <v>1.05</v>
      </c>
      <c r="Q54" s="5">
        <v>6787.7</v>
      </c>
      <c r="R54">
        <v>677.7</v>
      </c>
      <c r="S54" s="46">
        <v>1</v>
      </c>
      <c r="T54">
        <v>0.72</v>
      </c>
      <c r="U54">
        <v>0.33</v>
      </c>
      <c r="V54" s="25"/>
    </row>
    <row r="55" spans="1:22" x14ac:dyDescent="0.25">
      <c r="A55" t="s">
        <v>281</v>
      </c>
      <c r="B55" s="4">
        <v>30041</v>
      </c>
      <c r="C55">
        <v>48.2</v>
      </c>
      <c r="D55">
        <v>28.8</v>
      </c>
      <c r="E55">
        <v>324.3</v>
      </c>
      <c r="F55">
        <v>352.5</v>
      </c>
      <c r="G55">
        <v>223.4</v>
      </c>
      <c r="H55">
        <v>50.6</v>
      </c>
      <c r="I55" s="5">
        <v>15.1</v>
      </c>
      <c r="J55">
        <v>206</v>
      </c>
      <c r="K55">
        <v>6794.9</v>
      </c>
      <c r="L55">
        <v>4321.1000000000004</v>
      </c>
      <c r="M55">
        <v>2014.2</v>
      </c>
      <c r="N55">
        <v>46.616</v>
      </c>
      <c r="O55">
        <v>3274.3</v>
      </c>
      <c r="P55">
        <v>-0.05</v>
      </c>
      <c r="Q55" s="5">
        <v>6842.8</v>
      </c>
      <c r="R55">
        <v>688.1</v>
      </c>
      <c r="S55" s="46">
        <v>1</v>
      </c>
      <c r="T55">
        <v>7.0000000000000007E-2</v>
      </c>
      <c r="U55">
        <v>-0.11</v>
      </c>
      <c r="V55" s="25"/>
    </row>
    <row r="56" spans="1:22" x14ac:dyDescent="0.25">
      <c r="A56" t="s">
        <v>282</v>
      </c>
      <c r="B56" s="4">
        <v>30132</v>
      </c>
      <c r="C56">
        <v>50.1</v>
      </c>
      <c r="D56">
        <v>30.2</v>
      </c>
      <c r="E56">
        <v>333.2</v>
      </c>
      <c r="F56">
        <v>359.7</v>
      </c>
      <c r="G56">
        <v>224.7</v>
      </c>
      <c r="H56">
        <v>52.7</v>
      </c>
      <c r="I56" s="5">
        <v>15.7</v>
      </c>
      <c r="J56">
        <v>208</v>
      </c>
      <c r="K56">
        <v>6825.9</v>
      </c>
      <c r="L56">
        <v>4334.3</v>
      </c>
      <c r="M56">
        <v>2039.6</v>
      </c>
      <c r="N56">
        <v>47.064</v>
      </c>
      <c r="O56">
        <v>3332</v>
      </c>
      <c r="P56">
        <v>0.34</v>
      </c>
      <c r="Q56" s="5">
        <v>6899.7</v>
      </c>
      <c r="R56">
        <v>703.1</v>
      </c>
      <c r="S56" s="46">
        <v>1</v>
      </c>
      <c r="T56">
        <v>0.19</v>
      </c>
      <c r="U56">
        <v>0.15</v>
      </c>
      <c r="V56" s="25"/>
    </row>
    <row r="57" spans="1:22" x14ac:dyDescent="0.25">
      <c r="A57" t="s">
        <v>283</v>
      </c>
      <c r="B57" s="4">
        <v>30224</v>
      </c>
      <c r="C57">
        <v>51.8</v>
      </c>
      <c r="D57">
        <v>30.8</v>
      </c>
      <c r="E57">
        <v>349.7</v>
      </c>
      <c r="F57">
        <v>350.1</v>
      </c>
      <c r="G57">
        <v>228.7</v>
      </c>
      <c r="H57">
        <v>53.2</v>
      </c>
      <c r="I57" s="5">
        <v>15.4</v>
      </c>
      <c r="J57">
        <v>210.3</v>
      </c>
      <c r="K57">
        <v>6799.8</v>
      </c>
      <c r="L57">
        <v>4363.3</v>
      </c>
      <c r="M57">
        <v>2085.6999999999998</v>
      </c>
      <c r="N57">
        <v>47.808</v>
      </c>
      <c r="O57">
        <v>3366.3</v>
      </c>
      <c r="P57">
        <v>0.68</v>
      </c>
      <c r="Q57" s="5">
        <v>6958.4</v>
      </c>
      <c r="R57">
        <v>717.3</v>
      </c>
      <c r="S57" s="46">
        <v>1</v>
      </c>
      <c r="T57">
        <v>0.68</v>
      </c>
      <c r="U57">
        <v>0</v>
      </c>
      <c r="V57" s="25"/>
    </row>
    <row r="58" spans="1:22" x14ac:dyDescent="0.25">
      <c r="A58" t="s">
        <v>284</v>
      </c>
      <c r="B58" s="4">
        <v>30316</v>
      </c>
      <c r="C58">
        <v>53.6</v>
      </c>
      <c r="D58">
        <v>30.8</v>
      </c>
      <c r="E58">
        <v>365.2</v>
      </c>
      <c r="F58">
        <v>356.6</v>
      </c>
      <c r="G58">
        <v>226.9</v>
      </c>
      <c r="H58">
        <v>48.6</v>
      </c>
      <c r="I58" s="5">
        <v>14.6</v>
      </c>
      <c r="J58">
        <v>211.2</v>
      </c>
      <c r="K58">
        <v>6802.5</v>
      </c>
      <c r="L58">
        <v>4439.7</v>
      </c>
      <c r="M58">
        <v>2145.6</v>
      </c>
      <c r="N58">
        <v>48.335000000000001</v>
      </c>
      <c r="O58">
        <v>3402.6</v>
      </c>
      <c r="P58">
        <v>1.3</v>
      </c>
      <c r="Q58" s="5">
        <v>7018.2</v>
      </c>
      <c r="R58">
        <v>737.4</v>
      </c>
      <c r="S58" s="46">
        <v>1</v>
      </c>
      <c r="T58">
        <v>0.98</v>
      </c>
      <c r="U58">
        <v>0.32</v>
      </c>
      <c r="V58" s="25"/>
    </row>
    <row r="59" spans="1:22" x14ac:dyDescent="0.25">
      <c r="A59" t="s">
        <v>285</v>
      </c>
      <c r="B59" s="4">
        <v>30406</v>
      </c>
      <c r="C59">
        <v>55.2</v>
      </c>
      <c r="D59">
        <v>33.200000000000003</v>
      </c>
      <c r="E59">
        <v>368</v>
      </c>
      <c r="F59">
        <v>350.9</v>
      </c>
      <c r="G59">
        <v>230.8</v>
      </c>
      <c r="H59">
        <v>50.2</v>
      </c>
      <c r="I59" s="5">
        <v>13.9</v>
      </c>
      <c r="J59">
        <v>218.9</v>
      </c>
      <c r="K59">
        <v>6892.1</v>
      </c>
      <c r="L59">
        <v>4483.6000000000004</v>
      </c>
      <c r="M59">
        <v>2184.6</v>
      </c>
      <c r="N59">
        <v>48.734999999999999</v>
      </c>
      <c r="O59">
        <v>3473.4</v>
      </c>
      <c r="P59">
        <v>0.81</v>
      </c>
      <c r="Q59" s="5">
        <v>7075.6</v>
      </c>
      <c r="R59">
        <v>747.9</v>
      </c>
      <c r="S59" s="46">
        <v>0</v>
      </c>
      <c r="T59">
        <v>0.67</v>
      </c>
      <c r="U59">
        <v>0.15</v>
      </c>
      <c r="V59" s="25"/>
    </row>
    <row r="60" spans="1:22" x14ac:dyDescent="0.25">
      <c r="A60" t="s">
        <v>286</v>
      </c>
      <c r="B60" s="4">
        <v>30497</v>
      </c>
      <c r="C60">
        <v>56.9</v>
      </c>
      <c r="D60">
        <v>33.4</v>
      </c>
      <c r="E60">
        <v>373.7</v>
      </c>
      <c r="F60">
        <v>359.6</v>
      </c>
      <c r="G60">
        <v>239.7</v>
      </c>
      <c r="H60">
        <v>65.3</v>
      </c>
      <c r="I60" s="5">
        <v>13.9</v>
      </c>
      <c r="J60">
        <v>222.9</v>
      </c>
      <c r="K60">
        <v>7049</v>
      </c>
      <c r="L60">
        <v>4574.8999999999996</v>
      </c>
      <c r="M60">
        <v>2249.4</v>
      </c>
      <c r="N60">
        <v>49.18</v>
      </c>
      <c r="O60">
        <v>3578.8</v>
      </c>
      <c r="P60">
        <v>0.73</v>
      </c>
      <c r="Q60" s="5">
        <v>7133.1</v>
      </c>
      <c r="R60">
        <v>761.1</v>
      </c>
      <c r="S60" s="46">
        <v>0</v>
      </c>
      <c r="T60">
        <v>0.81</v>
      </c>
      <c r="U60">
        <v>-0.08</v>
      </c>
      <c r="V60" s="25"/>
    </row>
    <row r="61" spans="1:22" x14ac:dyDescent="0.25">
      <c r="A61" t="s">
        <v>287</v>
      </c>
      <c r="B61" s="4">
        <v>30589</v>
      </c>
      <c r="C61">
        <v>58.7</v>
      </c>
      <c r="D61">
        <v>34</v>
      </c>
      <c r="E61">
        <v>368.5</v>
      </c>
      <c r="F61">
        <v>345.4</v>
      </c>
      <c r="G61">
        <v>245.3</v>
      </c>
      <c r="H61">
        <v>74</v>
      </c>
      <c r="I61" s="5">
        <v>14.3</v>
      </c>
      <c r="J61">
        <v>227.7</v>
      </c>
      <c r="K61">
        <v>7189.9</v>
      </c>
      <c r="L61">
        <v>4657</v>
      </c>
      <c r="M61">
        <v>2319.9</v>
      </c>
      <c r="N61">
        <v>49.826999999999998</v>
      </c>
      <c r="O61">
        <v>3689.2</v>
      </c>
      <c r="P61">
        <v>1.49</v>
      </c>
      <c r="Q61" s="5">
        <v>7191.6</v>
      </c>
      <c r="R61">
        <v>782.2</v>
      </c>
      <c r="S61" s="46">
        <v>0</v>
      </c>
      <c r="T61">
        <v>1.1200000000000001</v>
      </c>
      <c r="U61">
        <v>0.38</v>
      </c>
      <c r="V61" s="25"/>
    </row>
    <row r="62" spans="1:22" x14ac:dyDescent="0.25">
      <c r="A62" t="s">
        <v>288</v>
      </c>
      <c r="B62" s="4">
        <v>30681</v>
      </c>
      <c r="C62">
        <v>60.4</v>
      </c>
      <c r="D62">
        <v>34.9</v>
      </c>
      <c r="E62">
        <v>371.8</v>
      </c>
      <c r="F62">
        <v>355.7</v>
      </c>
      <c r="G62">
        <v>252.2</v>
      </c>
      <c r="H62">
        <v>76.099999999999994</v>
      </c>
      <c r="I62" s="5">
        <v>14.8</v>
      </c>
      <c r="J62">
        <v>234.3</v>
      </c>
      <c r="K62">
        <v>7339.9</v>
      </c>
      <c r="L62">
        <v>4731.2</v>
      </c>
      <c r="M62">
        <v>2372.5</v>
      </c>
      <c r="N62">
        <v>50.155999999999999</v>
      </c>
      <c r="O62">
        <v>3794.7</v>
      </c>
      <c r="P62">
        <v>-1.3</v>
      </c>
      <c r="Q62" s="5">
        <v>7251.4</v>
      </c>
      <c r="R62">
        <v>775.1</v>
      </c>
      <c r="S62" s="46">
        <v>0</v>
      </c>
      <c r="T62">
        <v>-1.34</v>
      </c>
      <c r="U62">
        <v>0.04</v>
      </c>
      <c r="V62" s="25"/>
    </row>
    <row r="63" spans="1:22" x14ac:dyDescent="0.25">
      <c r="A63" t="s">
        <v>289</v>
      </c>
      <c r="B63" s="4">
        <v>30772</v>
      </c>
      <c r="C63">
        <v>62.5</v>
      </c>
      <c r="D63">
        <v>35.700000000000003</v>
      </c>
      <c r="E63">
        <v>376.3</v>
      </c>
      <c r="F63">
        <v>361.2</v>
      </c>
      <c r="G63">
        <v>260.39999999999998</v>
      </c>
      <c r="H63">
        <v>88.4</v>
      </c>
      <c r="I63" s="5">
        <v>15.4</v>
      </c>
      <c r="J63">
        <v>249.5</v>
      </c>
      <c r="K63">
        <v>7483.4</v>
      </c>
      <c r="L63">
        <v>4770.5</v>
      </c>
      <c r="M63">
        <v>2418.1999999999998</v>
      </c>
      <c r="N63">
        <v>50.698</v>
      </c>
      <c r="O63">
        <v>3908.1</v>
      </c>
      <c r="P63">
        <v>0.92</v>
      </c>
      <c r="Q63" s="5">
        <v>7313.7</v>
      </c>
      <c r="R63">
        <v>794</v>
      </c>
      <c r="S63" s="46">
        <v>0</v>
      </c>
      <c r="T63">
        <v>0.38</v>
      </c>
      <c r="U63">
        <v>0.54</v>
      </c>
      <c r="V63" s="25"/>
    </row>
    <row r="64" spans="1:22" x14ac:dyDescent="0.25">
      <c r="A64" t="s">
        <v>290</v>
      </c>
      <c r="B64" s="4">
        <v>30863</v>
      </c>
      <c r="C64">
        <v>64.099999999999994</v>
      </c>
      <c r="D64">
        <v>36.200000000000003</v>
      </c>
      <c r="E64">
        <v>379</v>
      </c>
      <c r="F64">
        <v>370.4</v>
      </c>
      <c r="G64">
        <v>266.8</v>
      </c>
      <c r="H64">
        <v>87.1</v>
      </c>
      <c r="I64" s="5">
        <v>15.7</v>
      </c>
      <c r="J64">
        <v>255.5</v>
      </c>
      <c r="K64">
        <v>7612.7</v>
      </c>
      <c r="L64">
        <v>4837.3</v>
      </c>
      <c r="M64">
        <v>2475.9</v>
      </c>
      <c r="N64">
        <v>51.189</v>
      </c>
      <c r="O64">
        <v>4009.6</v>
      </c>
      <c r="P64">
        <v>1.82</v>
      </c>
      <c r="Q64" s="5">
        <v>7379</v>
      </c>
      <c r="R64">
        <v>819.1</v>
      </c>
      <c r="S64" s="46">
        <v>0</v>
      </c>
      <c r="T64">
        <v>1.26</v>
      </c>
      <c r="U64">
        <v>0.56000000000000005</v>
      </c>
      <c r="V64" s="25"/>
    </row>
    <row r="65" spans="1:22" x14ac:dyDescent="0.25">
      <c r="A65" t="s">
        <v>291</v>
      </c>
      <c r="B65" s="4">
        <v>30955</v>
      </c>
      <c r="C65">
        <v>65.599999999999994</v>
      </c>
      <c r="D65">
        <v>36.799999999999997</v>
      </c>
      <c r="E65">
        <v>380.4</v>
      </c>
      <c r="F65">
        <v>384.1</v>
      </c>
      <c r="G65">
        <v>271.3</v>
      </c>
      <c r="H65">
        <v>74.7</v>
      </c>
      <c r="I65" s="5">
        <v>16.3</v>
      </c>
      <c r="J65">
        <v>260.5</v>
      </c>
      <c r="K65">
        <v>7686.1</v>
      </c>
      <c r="L65">
        <v>4873.2</v>
      </c>
      <c r="M65">
        <v>2513.5</v>
      </c>
      <c r="N65">
        <v>51.584000000000003</v>
      </c>
      <c r="O65">
        <v>4084.3</v>
      </c>
      <c r="P65">
        <v>0.69</v>
      </c>
      <c r="Q65" s="5">
        <v>7446</v>
      </c>
      <c r="R65">
        <v>835.7</v>
      </c>
      <c r="S65" s="46">
        <v>0</v>
      </c>
      <c r="T65">
        <v>-0.02</v>
      </c>
      <c r="U65">
        <v>0.71</v>
      </c>
      <c r="V65" s="25"/>
    </row>
    <row r="66" spans="1:22" x14ac:dyDescent="0.25">
      <c r="A66" t="s">
        <v>292</v>
      </c>
      <c r="B66" s="4">
        <v>31047</v>
      </c>
      <c r="C66">
        <v>66.900000000000006</v>
      </c>
      <c r="D66">
        <v>37.6</v>
      </c>
      <c r="E66">
        <v>387.9</v>
      </c>
      <c r="F66">
        <v>395.9</v>
      </c>
      <c r="G66">
        <v>276.39999999999998</v>
      </c>
      <c r="H66">
        <v>75.599999999999994</v>
      </c>
      <c r="I66" s="5">
        <v>16.7</v>
      </c>
      <c r="J66">
        <v>264.5</v>
      </c>
      <c r="K66">
        <v>7749.2</v>
      </c>
      <c r="L66">
        <v>4936.3</v>
      </c>
      <c r="M66">
        <v>2561.8000000000002</v>
      </c>
      <c r="N66">
        <v>51.902000000000001</v>
      </c>
      <c r="O66">
        <v>4148.6000000000004</v>
      </c>
      <c r="P66">
        <v>1.74</v>
      </c>
      <c r="Q66" s="5">
        <v>7514.7</v>
      </c>
      <c r="R66">
        <v>862.8</v>
      </c>
      <c r="S66" s="46">
        <v>0</v>
      </c>
      <c r="T66">
        <v>1.32</v>
      </c>
      <c r="U66">
        <v>0.42</v>
      </c>
      <c r="V66" s="25"/>
    </row>
    <row r="67" spans="1:22" x14ac:dyDescent="0.25">
      <c r="A67" t="s">
        <v>293</v>
      </c>
      <c r="B67" s="4">
        <v>31137</v>
      </c>
      <c r="C67">
        <v>67.900000000000006</v>
      </c>
      <c r="D67">
        <v>38.4</v>
      </c>
      <c r="E67">
        <v>398.1</v>
      </c>
      <c r="F67">
        <v>432.3</v>
      </c>
      <c r="G67">
        <v>279.89999999999998</v>
      </c>
      <c r="H67">
        <v>80.5</v>
      </c>
      <c r="I67" s="5">
        <v>18.2</v>
      </c>
      <c r="J67">
        <v>274.3</v>
      </c>
      <c r="K67">
        <v>7824.2</v>
      </c>
      <c r="L67">
        <v>5020.2</v>
      </c>
      <c r="M67">
        <v>2636</v>
      </c>
      <c r="N67">
        <v>52.514000000000003</v>
      </c>
      <c r="O67">
        <v>4230.2</v>
      </c>
      <c r="P67">
        <v>0.92</v>
      </c>
      <c r="Q67" s="5">
        <v>7585.2</v>
      </c>
      <c r="R67">
        <v>875.6</v>
      </c>
      <c r="S67" s="46">
        <v>0</v>
      </c>
      <c r="T67">
        <v>0.39</v>
      </c>
      <c r="U67">
        <v>0.52</v>
      </c>
      <c r="V67" s="25"/>
    </row>
    <row r="68" spans="1:22" x14ac:dyDescent="0.25">
      <c r="A68" t="s">
        <v>294</v>
      </c>
      <c r="B68" s="4">
        <v>31228</v>
      </c>
      <c r="C68">
        <v>69.099999999999994</v>
      </c>
      <c r="D68">
        <v>39.200000000000003</v>
      </c>
      <c r="E68">
        <v>400.5</v>
      </c>
      <c r="F68">
        <v>388.5</v>
      </c>
      <c r="G68">
        <v>284.7</v>
      </c>
      <c r="H68">
        <v>78.8</v>
      </c>
      <c r="I68" s="5">
        <v>18.2</v>
      </c>
      <c r="J68">
        <v>278.3</v>
      </c>
      <c r="K68">
        <v>7893.1</v>
      </c>
      <c r="L68">
        <v>5066.3</v>
      </c>
      <c r="M68">
        <v>2681.8</v>
      </c>
      <c r="N68">
        <v>52.94</v>
      </c>
      <c r="O68">
        <v>4294.8999999999996</v>
      </c>
      <c r="P68">
        <v>1.85</v>
      </c>
      <c r="Q68" s="5">
        <v>7656.9</v>
      </c>
      <c r="R68">
        <v>900.5</v>
      </c>
      <c r="S68" s="46">
        <v>0</v>
      </c>
      <c r="T68">
        <v>1.0900000000000001</v>
      </c>
      <c r="U68">
        <v>0.76</v>
      </c>
      <c r="V68" s="25"/>
    </row>
    <row r="69" spans="1:22" x14ac:dyDescent="0.25">
      <c r="A69" t="s">
        <v>295</v>
      </c>
      <c r="B69" s="4">
        <v>31320</v>
      </c>
      <c r="C69">
        <v>70.3</v>
      </c>
      <c r="D69">
        <v>40.1</v>
      </c>
      <c r="E69">
        <v>405.6</v>
      </c>
      <c r="F69">
        <v>421.5</v>
      </c>
      <c r="G69">
        <v>290.5</v>
      </c>
      <c r="H69">
        <v>84.7</v>
      </c>
      <c r="I69" s="5">
        <v>17.5</v>
      </c>
      <c r="J69">
        <v>283.2</v>
      </c>
      <c r="K69">
        <v>8013.7</v>
      </c>
      <c r="L69">
        <v>5162.5</v>
      </c>
      <c r="M69">
        <v>2754.1</v>
      </c>
      <c r="N69">
        <v>53.354999999999997</v>
      </c>
      <c r="O69">
        <v>4386.8</v>
      </c>
      <c r="P69">
        <v>1.93</v>
      </c>
      <c r="Q69" s="5">
        <v>7729.1</v>
      </c>
      <c r="R69">
        <v>927.4</v>
      </c>
      <c r="S69" s="46">
        <v>0</v>
      </c>
      <c r="T69">
        <v>1.26</v>
      </c>
      <c r="U69">
        <v>0.68</v>
      </c>
      <c r="V69" s="25"/>
    </row>
    <row r="70" spans="1:22" x14ac:dyDescent="0.25">
      <c r="A70" t="s">
        <v>296</v>
      </c>
      <c r="B70" s="4">
        <v>31412</v>
      </c>
      <c r="C70">
        <v>71.599999999999994</v>
      </c>
      <c r="D70">
        <v>41.1</v>
      </c>
      <c r="E70">
        <v>408.3</v>
      </c>
      <c r="F70">
        <v>428.9</v>
      </c>
      <c r="G70">
        <v>291.89999999999998</v>
      </c>
      <c r="H70">
        <v>82.4</v>
      </c>
      <c r="I70" s="5">
        <v>17.3</v>
      </c>
      <c r="J70">
        <v>289.60000000000002</v>
      </c>
      <c r="K70">
        <v>8073.2</v>
      </c>
      <c r="L70">
        <v>5173.6000000000004</v>
      </c>
      <c r="M70">
        <v>2779.4</v>
      </c>
      <c r="N70">
        <v>53.726999999999997</v>
      </c>
      <c r="O70">
        <v>4444.1000000000004</v>
      </c>
      <c r="P70">
        <v>0.35</v>
      </c>
      <c r="Q70" s="5">
        <v>7801.6</v>
      </c>
      <c r="R70">
        <v>938.6</v>
      </c>
      <c r="S70" s="46">
        <v>0</v>
      </c>
      <c r="T70">
        <v>0.02</v>
      </c>
      <c r="U70">
        <v>0.32</v>
      </c>
      <c r="V70" s="25"/>
    </row>
    <row r="71" spans="1:22" x14ac:dyDescent="0.25">
      <c r="A71" t="s">
        <v>297</v>
      </c>
      <c r="B71" s="4">
        <v>31502</v>
      </c>
      <c r="C71">
        <v>73</v>
      </c>
      <c r="D71">
        <v>42.1</v>
      </c>
      <c r="E71">
        <v>419.9</v>
      </c>
      <c r="F71">
        <v>426.3</v>
      </c>
      <c r="G71">
        <v>294.39999999999998</v>
      </c>
      <c r="H71">
        <v>87.8</v>
      </c>
      <c r="I71" s="5">
        <v>18.7</v>
      </c>
      <c r="J71">
        <v>296.7</v>
      </c>
      <c r="K71">
        <v>8148.6</v>
      </c>
      <c r="L71">
        <v>5218.8999999999996</v>
      </c>
      <c r="M71">
        <v>2823.6</v>
      </c>
      <c r="N71">
        <v>54.107999999999997</v>
      </c>
      <c r="O71">
        <v>4507.8999999999996</v>
      </c>
      <c r="P71">
        <v>0.66</v>
      </c>
      <c r="Q71" s="5">
        <v>7872.8</v>
      </c>
      <c r="R71">
        <v>946.8</v>
      </c>
      <c r="S71" s="46">
        <v>0</v>
      </c>
      <c r="T71">
        <v>-0.12</v>
      </c>
      <c r="U71">
        <v>0.78</v>
      </c>
      <c r="V71" s="25"/>
    </row>
    <row r="72" spans="1:22" x14ac:dyDescent="0.25">
      <c r="A72" t="s">
        <v>298</v>
      </c>
      <c r="B72" s="4">
        <v>31593</v>
      </c>
      <c r="C72">
        <v>74.5</v>
      </c>
      <c r="D72">
        <v>43.1</v>
      </c>
      <c r="E72">
        <v>425.6</v>
      </c>
      <c r="F72">
        <v>429.4</v>
      </c>
      <c r="G72">
        <v>295.3</v>
      </c>
      <c r="H72">
        <v>88.4</v>
      </c>
      <c r="I72" s="5">
        <v>17.899999999999999</v>
      </c>
      <c r="J72">
        <v>300.39999999999998</v>
      </c>
      <c r="K72">
        <v>8185.3</v>
      </c>
      <c r="L72">
        <v>5275.7</v>
      </c>
      <c r="M72">
        <v>2851.5</v>
      </c>
      <c r="N72">
        <v>54.051000000000002</v>
      </c>
      <c r="O72">
        <v>4545.3</v>
      </c>
      <c r="P72">
        <v>1.75</v>
      </c>
      <c r="Q72" s="5">
        <v>7943.5</v>
      </c>
      <c r="R72">
        <v>967.5</v>
      </c>
      <c r="S72" s="46">
        <v>0</v>
      </c>
      <c r="T72">
        <v>1.33</v>
      </c>
      <c r="U72">
        <v>0.42</v>
      </c>
      <c r="V72" s="25"/>
    </row>
    <row r="73" spans="1:22" x14ac:dyDescent="0.25">
      <c r="A73" t="s">
        <v>299</v>
      </c>
      <c r="B73" s="4">
        <v>31685</v>
      </c>
      <c r="C73">
        <v>76</v>
      </c>
      <c r="D73">
        <v>44.1</v>
      </c>
      <c r="E73">
        <v>433.1</v>
      </c>
      <c r="F73">
        <v>439.5</v>
      </c>
      <c r="G73">
        <v>300.7</v>
      </c>
      <c r="H73">
        <v>90</v>
      </c>
      <c r="I73" s="5">
        <v>17.3</v>
      </c>
      <c r="J73">
        <v>305.5</v>
      </c>
      <c r="K73">
        <v>8263.6</v>
      </c>
      <c r="L73">
        <v>5369</v>
      </c>
      <c r="M73">
        <v>2917.2</v>
      </c>
      <c r="N73">
        <v>54.335999999999999</v>
      </c>
      <c r="O73">
        <v>4607.7</v>
      </c>
      <c r="P73">
        <v>1.87</v>
      </c>
      <c r="Q73" s="5">
        <v>8013.9</v>
      </c>
      <c r="R73">
        <v>993.6</v>
      </c>
      <c r="S73" s="46">
        <v>0</v>
      </c>
      <c r="T73">
        <v>1.47</v>
      </c>
      <c r="U73">
        <v>0.4</v>
      </c>
      <c r="V73" s="25"/>
    </row>
    <row r="74" spans="1:22" x14ac:dyDescent="0.25">
      <c r="A74" t="s">
        <v>300</v>
      </c>
      <c r="B74" s="4">
        <v>31777</v>
      </c>
      <c r="C74">
        <v>77.599999999999994</v>
      </c>
      <c r="D74">
        <v>45.2</v>
      </c>
      <c r="E74">
        <v>435.8</v>
      </c>
      <c r="F74">
        <v>456</v>
      </c>
      <c r="G74">
        <v>303.5</v>
      </c>
      <c r="H74">
        <v>101.2</v>
      </c>
      <c r="I74" s="5">
        <v>17.2</v>
      </c>
      <c r="J74">
        <v>311.10000000000002</v>
      </c>
      <c r="K74">
        <v>8308</v>
      </c>
      <c r="L74">
        <v>5402</v>
      </c>
      <c r="M74">
        <v>2952.8</v>
      </c>
      <c r="N74">
        <v>54.664999999999999</v>
      </c>
      <c r="O74">
        <v>4657.6000000000004</v>
      </c>
      <c r="P74">
        <v>-0.33</v>
      </c>
      <c r="Q74" s="5">
        <v>8083.9</v>
      </c>
      <c r="R74">
        <v>996.4</v>
      </c>
      <c r="S74" s="46">
        <v>0</v>
      </c>
      <c r="T74">
        <v>-0.48</v>
      </c>
      <c r="U74">
        <v>0.14000000000000001</v>
      </c>
      <c r="V74" s="25"/>
    </row>
    <row r="75" spans="1:22" x14ac:dyDescent="0.25">
      <c r="A75" t="s">
        <v>301</v>
      </c>
      <c r="B75" s="4">
        <v>31867</v>
      </c>
      <c r="C75">
        <v>79.599999999999994</v>
      </c>
      <c r="D75">
        <v>46.2</v>
      </c>
      <c r="E75">
        <v>441.9</v>
      </c>
      <c r="F75">
        <v>450.7</v>
      </c>
      <c r="G75">
        <v>307.8</v>
      </c>
      <c r="H75">
        <v>101.5</v>
      </c>
      <c r="I75" s="5">
        <v>17.2</v>
      </c>
      <c r="J75">
        <v>315.89999999999998</v>
      </c>
      <c r="K75">
        <v>8369.9</v>
      </c>
      <c r="L75">
        <v>5407.4</v>
      </c>
      <c r="M75">
        <v>2983.5</v>
      </c>
      <c r="N75">
        <v>55.179000000000002</v>
      </c>
      <c r="O75">
        <v>4722.2</v>
      </c>
      <c r="P75">
        <v>0.54</v>
      </c>
      <c r="Q75" s="5">
        <v>8153.2</v>
      </c>
      <c r="R75">
        <v>1008.7</v>
      </c>
      <c r="S75" s="46">
        <v>0</v>
      </c>
      <c r="T75">
        <v>0.3</v>
      </c>
      <c r="U75">
        <v>0.23</v>
      </c>
      <c r="V75" s="25"/>
    </row>
    <row r="76" spans="1:22" x14ac:dyDescent="0.25">
      <c r="A76" t="s">
        <v>302</v>
      </c>
      <c r="B76" s="4">
        <v>31958</v>
      </c>
      <c r="C76">
        <v>81.099999999999994</v>
      </c>
      <c r="D76">
        <v>47.3</v>
      </c>
      <c r="E76">
        <v>447.5</v>
      </c>
      <c r="F76">
        <v>511.7</v>
      </c>
      <c r="G76">
        <v>313.89999999999998</v>
      </c>
      <c r="H76">
        <v>115.1</v>
      </c>
      <c r="I76" s="5">
        <v>17.7</v>
      </c>
      <c r="J76">
        <v>320</v>
      </c>
      <c r="K76">
        <v>8460.2000000000007</v>
      </c>
      <c r="L76">
        <v>5481.2</v>
      </c>
      <c r="M76">
        <v>3053.3</v>
      </c>
      <c r="N76">
        <v>55.710999999999999</v>
      </c>
      <c r="O76">
        <v>4806.2</v>
      </c>
      <c r="P76">
        <v>0.7</v>
      </c>
      <c r="Q76" s="5">
        <v>8222.2000000000007</v>
      </c>
      <c r="R76">
        <v>1025.2</v>
      </c>
      <c r="S76" s="46">
        <v>0</v>
      </c>
      <c r="T76">
        <v>0.6</v>
      </c>
      <c r="U76">
        <v>0.1</v>
      </c>
      <c r="V76" s="25"/>
    </row>
    <row r="77" spans="1:22" x14ac:dyDescent="0.25">
      <c r="A77" t="s">
        <v>303</v>
      </c>
      <c r="B77" s="4">
        <v>32050</v>
      </c>
      <c r="C77">
        <v>82.3</v>
      </c>
      <c r="D77">
        <v>48.4</v>
      </c>
      <c r="E77">
        <v>449.4</v>
      </c>
      <c r="F77">
        <v>489</v>
      </c>
      <c r="G77">
        <v>321.10000000000002</v>
      </c>
      <c r="H77">
        <v>119.9</v>
      </c>
      <c r="I77" s="5">
        <v>18</v>
      </c>
      <c r="J77">
        <v>324.8</v>
      </c>
      <c r="K77">
        <v>8533.6</v>
      </c>
      <c r="L77">
        <v>5543.7</v>
      </c>
      <c r="M77">
        <v>3117.4</v>
      </c>
      <c r="N77">
        <v>56.238999999999997</v>
      </c>
      <c r="O77">
        <v>4884.6000000000004</v>
      </c>
      <c r="P77">
        <v>0.13</v>
      </c>
      <c r="Q77" s="5">
        <v>8290.9</v>
      </c>
      <c r="R77">
        <v>1036.2</v>
      </c>
      <c r="S77" s="46">
        <v>0</v>
      </c>
      <c r="T77">
        <v>-0.02</v>
      </c>
      <c r="U77">
        <v>0.15</v>
      </c>
      <c r="V77" s="25"/>
    </row>
    <row r="78" spans="1:22" x14ac:dyDescent="0.25">
      <c r="A78" t="s">
        <v>304</v>
      </c>
      <c r="B78" s="4">
        <v>32142</v>
      </c>
      <c r="C78">
        <v>83.3</v>
      </c>
      <c r="D78">
        <v>49.4</v>
      </c>
      <c r="E78">
        <v>452.8</v>
      </c>
      <c r="F78">
        <v>507</v>
      </c>
      <c r="G78">
        <v>326.3</v>
      </c>
      <c r="H78">
        <v>114.3</v>
      </c>
      <c r="I78" s="5">
        <v>18.100000000000001</v>
      </c>
      <c r="J78">
        <v>331.7</v>
      </c>
      <c r="K78">
        <v>8680.2000000000007</v>
      </c>
      <c r="L78">
        <v>5555.5</v>
      </c>
      <c r="M78">
        <v>3150.9</v>
      </c>
      <c r="N78">
        <v>56.725000000000001</v>
      </c>
      <c r="O78">
        <v>5008</v>
      </c>
      <c r="P78">
        <v>1.33</v>
      </c>
      <c r="Q78" s="5">
        <v>8359.2000000000007</v>
      </c>
      <c r="R78">
        <v>1056</v>
      </c>
      <c r="S78" s="46">
        <v>0</v>
      </c>
      <c r="T78">
        <v>0.75</v>
      </c>
      <c r="U78">
        <v>0.57999999999999996</v>
      </c>
      <c r="V78" s="25"/>
    </row>
    <row r="79" spans="1:22" x14ac:dyDescent="0.25">
      <c r="A79" t="s">
        <v>305</v>
      </c>
      <c r="B79" s="4">
        <v>32233</v>
      </c>
      <c r="C79">
        <v>83.4</v>
      </c>
      <c r="D79">
        <v>50.9</v>
      </c>
      <c r="E79">
        <v>470.3</v>
      </c>
      <c r="F79">
        <v>502.1</v>
      </c>
      <c r="G79">
        <v>334.9</v>
      </c>
      <c r="H79">
        <v>112.6</v>
      </c>
      <c r="I79" s="5">
        <v>16.7</v>
      </c>
      <c r="J79">
        <v>351.1</v>
      </c>
      <c r="K79">
        <v>8725</v>
      </c>
      <c r="L79">
        <v>5653.6</v>
      </c>
      <c r="M79">
        <v>3231.9</v>
      </c>
      <c r="N79">
        <v>57.173000000000002</v>
      </c>
      <c r="O79">
        <v>5073.3999999999996</v>
      </c>
      <c r="P79">
        <v>-0.67</v>
      </c>
      <c r="Q79" s="5">
        <v>8427.6</v>
      </c>
      <c r="R79">
        <v>1056.9000000000001</v>
      </c>
      <c r="S79" s="46">
        <v>0</v>
      </c>
      <c r="T79">
        <v>-1.1499999999999999</v>
      </c>
      <c r="U79">
        <v>0.48</v>
      </c>
      <c r="V79" s="25"/>
    </row>
    <row r="80" spans="1:22" x14ac:dyDescent="0.25">
      <c r="A80" t="s">
        <v>306</v>
      </c>
      <c r="B80" s="4">
        <v>32324</v>
      </c>
      <c r="C80">
        <v>85</v>
      </c>
      <c r="D80">
        <v>52.2</v>
      </c>
      <c r="E80">
        <v>473.4</v>
      </c>
      <c r="F80">
        <v>497.8</v>
      </c>
      <c r="G80">
        <v>342.7</v>
      </c>
      <c r="H80">
        <v>120</v>
      </c>
      <c r="I80" s="5">
        <v>16.600000000000001</v>
      </c>
      <c r="J80">
        <v>358.3</v>
      </c>
      <c r="K80">
        <v>8839.6</v>
      </c>
      <c r="L80">
        <v>5695.3</v>
      </c>
      <c r="M80">
        <v>3291.7</v>
      </c>
      <c r="N80">
        <v>57.805</v>
      </c>
      <c r="O80">
        <v>5190</v>
      </c>
      <c r="P80">
        <v>0.28999999999999998</v>
      </c>
      <c r="Q80" s="5">
        <v>8495.7999999999993</v>
      </c>
      <c r="R80">
        <v>1070.4000000000001</v>
      </c>
      <c r="S80" s="46">
        <v>0</v>
      </c>
      <c r="T80">
        <v>-0.26</v>
      </c>
      <c r="U80">
        <v>0.55000000000000004</v>
      </c>
      <c r="V80" s="25"/>
    </row>
    <row r="81" spans="1:22" x14ac:dyDescent="0.25">
      <c r="A81" t="s">
        <v>307</v>
      </c>
      <c r="B81" s="4">
        <v>32416</v>
      </c>
      <c r="C81">
        <v>87</v>
      </c>
      <c r="D81">
        <v>53.7</v>
      </c>
      <c r="E81">
        <v>478.8</v>
      </c>
      <c r="F81">
        <v>506.7</v>
      </c>
      <c r="G81">
        <v>348.3</v>
      </c>
      <c r="H81">
        <v>129.1</v>
      </c>
      <c r="I81" s="5">
        <v>17.5</v>
      </c>
      <c r="J81">
        <v>364.5</v>
      </c>
      <c r="K81">
        <v>8891.4</v>
      </c>
      <c r="L81">
        <v>5745.9</v>
      </c>
      <c r="M81">
        <v>3361.9</v>
      </c>
      <c r="N81">
        <v>58.517000000000003</v>
      </c>
      <c r="O81">
        <v>5282.8</v>
      </c>
      <c r="P81">
        <v>0.03</v>
      </c>
      <c r="Q81" s="5">
        <v>8563.7000000000007</v>
      </c>
      <c r="R81">
        <v>1078.2</v>
      </c>
      <c r="S81" s="46">
        <v>0</v>
      </c>
      <c r="T81">
        <v>-0.16</v>
      </c>
      <c r="U81">
        <v>0.2</v>
      </c>
      <c r="V81" s="25"/>
    </row>
    <row r="82" spans="1:22" x14ac:dyDescent="0.25">
      <c r="A82" t="s">
        <v>308</v>
      </c>
      <c r="B82" s="4">
        <v>32508</v>
      </c>
      <c r="C82">
        <v>89.7</v>
      </c>
      <c r="D82">
        <v>55.4</v>
      </c>
      <c r="E82">
        <v>484.9</v>
      </c>
      <c r="F82">
        <v>517.20000000000005</v>
      </c>
      <c r="G82">
        <v>354</v>
      </c>
      <c r="H82">
        <v>135.4</v>
      </c>
      <c r="I82" s="5">
        <v>18.600000000000001</v>
      </c>
      <c r="J82">
        <v>372</v>
      </c>
      <c r="K82">
        <v>9009.9</v>
      </c>
      <c r="L82">
        <v>5811.3</v>
      </c>
      <c r="M82">
        <v>3434.5</v>
      </c>
      <c r="N82">
        <v>59.107999999999997</v>
      </c>
      <c r="O82">
        <v>5399.5</v>
      </c>
      <c r="P82">
        <v>1.62</v>
      </c>
      <c r="Q82" s="5">
        <v>8631.5</v>
      </c>
      <c r="R82">
        <v>1109.9000000000001</v>
      </c>
      <c r="S82" s="46">
        <v>0</v>
      </c>
      <c r="T82">
        <v>1.0900000000000001</v>
      </c>
      <c r="U82">
        <v>0.52</v>
      </c>
      <c r="V82" s="25"/>
    </row>
    <row r="83" spans="1:22" x14ac:dyDescent="0.25">
      <c r="A83" t="s">
        <v>309</v>
      </c>
      <c r="B83" s="4">
        <v>32598</v>
      </c>
      <c r="C83">
        <v>93.8</v>
      </c>
      <c r="D83">
        <v>57.4</v>
      </c>
      <c r="E83">
        <v>508.2</v>
      </c>
      <c r="F83">
        <v>552.9</v>
      </c>
      <c r="G83">
        <v>363.1</v>
      </c>
      <c r="H83">
        <v>137.19999999999999</v>
      </c>
      <c r="I83" s="5">
        <v>21.2</v>
      </c>
      <c r="J83">
        <v>378</v>
      </c>
      <c r="K83">
        <v>9101.5</v>
      </c>
      <c r="L83">
        <v>5838.2</v>
      </c>
      <c r="M83">
        <v>3490.2</v>
      </c>
      <c r="N83">
        <v>59.786999999999999</v>
      </c>
      <c r="O83">
        <v>5511.3</v>
      </c>
      <c r="P83">
        <v>-0.34</v>
      </c>
      <c r="Q83" s="5">
        <v>8699.1</v>
      </c>
      <c r="R83">
        <v>1116.5999999999999</v>
      </c>
      <c r="S83" s="46">
        <v>0</v>
      </c>
      <c r="T83">
        <v>-0.69</v>
      </c>
      <c r="U83">
        <v>0.35</v>
      </c>
      <c r="V83" s="25"/>
    </row>
    <row r="84" spans="1:22" x14ac:dyDescent="0.25">
      <c r="A84" t="s">
        <v>310</v>
      </c>
      <c r="B84" s="4">
        <v>32689</v>
      </c>
      <c r="C84">
        <v>96.9</v>
      </c>
      <c r="D84">
        <v>59.6</v>
      </c>
      <c r="E84">
        <v>515.70000000000005</v>
      </c>
      <c r="F84">
        <v>566.70000000000005</v>
      </c>
      <c r="G84">
        <v>370.1</v>
      </c>
      <c r="H84">
        <v>123</v>
      </c>
      <c r="I84" s="5">
        <v>22.1</v>
      </c>
      <c r="J84">
        <v>382.6</v>
      </c>
      <c r="K84">
        <v>9171</v>
      </c>
      <c r="L84">
        <v>5865.5</v>
      </c>
      <c r="M84">
        <v>3553.8</v>
      </c>
      <c r="N84">
        <v>60.593000000000004</v>
      </c>
      <c r="O84">
        <v>5612.5</v>
      </c>
      <c r="P84">
        <v>1.26</v>
      </c>
      <c r="Q84" s="5">
        <v>8766.7999999999993</v>
      </c>
      <c r="R84">
        <v>1145.8</v>
      </c>
      <c r="S84" s="46">
        <v>0</v>
      </c>
      <c r="T84">
        <v>0.78</v>
      </c>
      <c r="U84">
        <v>0.48</v>
      </c>
      <c r="V84" s="25"/>
    </row>
    <row r="85" spans="1:22" x14ac:dyDescent="0.25">
      <c r="A85" t="s">
        <v>311</v>
      </c>
      <c r="B85" s="4">
        <v>32781</v>
      </c>
      <c r="C85">
        <v>99.7</v>
      </c>
      <c r="D85">
        <v>61.9</v>
      </c>
      <c r="E85">
        <v>524.70000000000005</v>
      </c>
      <c r="F85">
        <v>571.6</v>
      </c>
      <c r="G85">
        <v>376.8</v>
      </c>
      <c r="H85">
        <v>118.9</v>
      </c>
      <c r="I85" s="5">
        <v>21.5</v>
      </c>
      <c r="J85">
        <v>387.2</v>
      </c>
      <c r="K85">
        <v>9238.9</v>
      </c>
      <c r="L85">
        <v>5922.3</v>
      </c>
      <c r="M85">
        <v>3609.4</v>
      </c>
      <c r="N85">
        <v>60.95</v>
      </c>
      <c r="O85">
        <v>5695.4</v>
      </c>
      <c r="P85">
        <v>0.75</v>
      </c>
      <c r="Q85" s="5">
        <v>8834</v>
      </c>
      <c r="R85">
        <v>1164.5999999999999</v>
      </c>
      <c r="S85" s="46">
        <v>0</v>
      </c>
      <c r="T85">
        <v>0.32</v>
      </c>
      <c r="U85">
        <v>0.42</v>
      </c>
      <c r="V85" s="25"/>
    </row>
    <row r="86" spans="1:22" x14ac:dyDescent="0.25">
      <c r="A86" t="s">
        <v>312</v>
      </c>
      <c r="B86" s="4">
        <v>32873</v>
      </c>
      <c r="C86">
        <v>102.3</v>
      </c>
      <c r="D86">
        <v>64.400000000000006</v>
      </c>
      <c r="E86">
        <v>535.79999999999995</v>
      </c>
      <c r="F86">
        <v>579.79999999999995</v>
      </c>
      <c r="G86">
        <v>375.8</v>
      </c>
      <c r="H86">
        <v>118.6</v>
      </c>
      <c r="I86" s="5">
        <v>21.8</v>
      </c>
      <c r="J86">
        <v>393.1</v>
      </c>
      <c r="K86">
        <v>9257.1</v>
      </c>
      <c r="L86">
        <v>5948</v>
      </c>
      <c r="M86">
        <v>3653.7</v>
      </c>
      <c r="N86">
        <v>61.43</v>
      </c>
      <c r="O86">
        <v>5747.2</v>
      </c>
      <c r="P86">
        <v>0.42</v>
      </c>
      <c r="Q86" s="5">
        <v>8900.6</v>
      </c>
      <c r="R86">
        <v>1180.5</v>
      </c>
      <c r="S86" s="46">
        <v>0</v>
      </c>
      <c r="T86">
        <v>-0.17</v>
      </c>
      <c r="U86">
        <v>0.59</v>
      </c>
      <c r="V86" s="25"/>
    </row>
    <row r="87" spans="1:22" x14ac:dyDescent="0.25">
      <c r="A87" t="s">
        <v>62</v>
      </c>
      <c r="B87" s="4">
        <v>32963</v>
      </c>
      <c r="C87">
        <v>104.3</v>
      </c>
      <c r="D87">
        <v>66.599999999999994</v>
      </c>
      <c r="E87">
        <v>556.20000000000005</v>
      </c>
      <c r="F87">
        <v>582.5</v>
      </c>
      <c r="G87">
        <v>392.4</v>
      </c>
      <c r="H87">
        <v>116.8</v>
      </c>
      <c r="I87" s="5">
        <v>22.6</v>
      </c>
      <c r="J87">
        <v>401.6</v>
      </c>
      <c r="K87">
        <v>9358.2999999999993</v>
      </c>
      <c r="L87">
        <v>5998.1</v>
      </c>
      <c r="M87">
        <v>3737.9</v>
      </c>
      <c r="N87">
        <v>62.32</v>
      </c>
      <c r="O87">
        <v>5872.7</v>
      </c>
      <c r="P87">
        <v>1.33</v>
      </c>
      <c r="Q87" s="5">
        <v>8966.4</v>
      </c>
      <c r="R87">
        <v>1212.5</v>
      </c>
      <c r="S87" s="46">
        <v>0</v>
      </c>
      <c r="T87">
        <v>0.63</v>
      </c>
      <c r="U87">
        <v>0.69</v>
      </c>
      <c r="V87" s="25"/>
    </row>
    <row r="88" spans="1:22" x14ac:dyDescent="0.25">
      <c r="A88" t="s">
        <v>63</v>
      </c>
      <c r="B88" s="4">
        <v>33054</v>
      </c>
      <c r="C88">
        <v>106.5</v>
      </c>
      <c r="D88">
        <v>70.3</v>
      </c>
      <c r="E88">
        <v>567.5</v>
      </c>
      <c r="F88">
        <v>594.6</v>
      </c>
      <c r="G88">
        <v>392.5</v>
      </c>
      <c r="H88">
        <v>121.7</v>
      </c>
      <c r="I88" s="5">
        <v>23.2</v>
      </c>
      <c r="J88">
        <v>406.9</v>
      </c>
      <c r="K88">
        <v>9392.2999999999993</v>
      </c>
      <c r="L88">
        <v>6016.3</v>
      </c>
      <c r="M88">
        <v>3783.4</v>
      </c>
      <c r="N88">
        <v>62.886000000000003</v>
      </c>
      <c r="O88">
        <v>5960</v>
      </c>
      <c r="P88">
        <v>0.13</v>
      </c>
      <c r="Q88" s="5">
        <v>9030.9</v>
      </c>
      <c r="R88">
        <v>1230.7</v>
      </c>
      <c r="S88" s="46">
        <v>0</v>
      </c>
      <c r="T88">
        <v>0.05</v>
      </c>
      <c r="U88">
        <v>0.08</v>
      </c>
      <c r="V88" s="25"/>
    </row>
    <row r="89" spans="1:22" x14ac:dyDescent="0.25">
      <c r="A89" t="s">
        <v>64</v>
      </c>
      <c r="B89" s="4">
        <v>33146</v>
      </c>
      <c r="C89">
        <v>108.7</v>
      </c>
      <c r="D89">
        <v>74.900000000000006</v>
      </c>
      <c r="E89">
        <v>578.1</v>
      </c>
      <c r="F89">
        <v>600.70000000000005</v>
      </c>
      <c r="G89">
        <v>399.8</v>
      </c>
      <c r="H89">
        <v>125.1</v>
      </c>
      <c r="I89" s="5">
        <v>24.7</v>
      </c>
      <c r="J89">
        <v>414.6</v>
      </c>
      <c r="K89">
        <v>9398.5</v>
      </c>
      <c r="L89">
        <v>6040.2</v>
      </c>
      <c r="M89">
        <v>3846.7</v>
      </c>
      <c r="N89">
        <v>63.685000000000002</v>
      </c>
      <c r="O89">
        <v>6015.1</v>
      </c>
      <c r="P89">
        <v>0.13</v>
      </c>
      <c r="Q89" s="5">
        <v>9094.5</v>
      </c>
      <c r="R89">
        <v>1242.5999999999999</v>
      </c>
      <c r="S89" s="46">
        <v>0</v>
      </c>
      <c r="T89">
        <v>-0.17</v>
      </c>
      <c r="U89">
        <v>0.3</v>
      </c>
      <c r="V89" s="25"/>
    </row>
    <row r="90" spans="1:22" x14ac:dyDescent="0.25">
      <c r="A90" t="s">
        <v>65</v>
      </c>
      <c r="B90" s="4">
        <v>33238</v>
      </c>
      <c r="C90">
        <v>111</v>
      </c>
      <c r="D90">
        <v>80.7</v>
      </c>
      <c r="E90">
        <v>596.79999999999995</v>
      </c>
      <c r="F90">
        <v>600.79999999999995</v>
      </c>
      <c r="G90">
        <v>407.2</v>
      </c>
      <c r="H90">
        <v>123.7</v>
      </c>
      <c r="I90" s="5">
        <v>24</v>
      </c>
      <c r="J90">
        <v>417.4</v>
      </c>
      <c r="K90">
        <v>9312.9</v>
      </c>
      <c r="L90">
        <v>5994.2</v>
      </c>
      <c r="M90">
        <v>3867.9</v>
      </c>
      <c r="N90">
        <v>64.527000000000001</v>
      </c>
      <c r="O90">
        <v>6004.7</v>
      </c>
      <c r="P90">
        <v>0.55000000000000004</v>
      </c>
      <c r="Q90" s="5">
        <v>9157</v>
      </c>
      <c r="R90">
        <v>1268.5</v>
      </c>
      <c r="S90" s="46">
        <v>1</v>
      </c>
      <c r="T90">
        <v>0.05</v>
      </c>
      <c r="U90">
        <v>0.51</v>
      </c>
      <c r="V90" s="25"/>
    </row>
    <row r="91" spans="1:22" x14ac:dyDescent="0.25">
      <c r="A91" t="s">
        <v>66</v>
      </c>
      <c r="B91" s="4">
        <v>33328</v>
      </c>
      <c r="C91">
        <v>112.9</v>
      </c>
      <c r="D91">
        <v>83.7</v>
      </c>
      <c r="E91">
        <v>622.5</v>
      </c>
      <c r="F91">
        <v>580.79999999999995</v>
      </c>
      <c r="G91">
        <v>416.9</v>
      </c>
      <c r="H91">
        <v>120.2</v>
      </c>
      <c r="I91" s="5">
        <v>21.5</v>
      </c>
      <c r="J91">
        <v>421</v>
      </c>
      <c r="K91">
        <v>9269.4</v>
      </c>
      <c r="L91">
        <v>5971.7</v>
      </c>
      <c r="M91">
        <v>3873.6</v>
      </c>
      <c r="N91">
        <v>64.866</v>
      </c>
      <c r="O91">
        <v>6035.2</v>
      </c>
      <c r="P91">
        <v>0.49</v>
      </c>
      <c r="Q91" s="5">
        <v>9217.9</v>
      </c>
      <c r="R91">
        <v>1284.2</v>
      </c>
      <c r="S91" s="46">
        <v>1</v>
      </c>
      <c r="T91">
        <v>0.43</v>
      </c>
      <c r="U91">
        <v>7.0000000000000007E-2</v>
      </c>
      <c r="V91" s="25"/>
    </row>
    <row r="92" spans="1:22" x14ac:dyDescent="0.25">
      <c r="A92" t="s">
        <v>67</v>
      </c>
      <c r="B92" s="4">
        <v>33419</v>
      </c>
      <c r="C92">
        <v>115.7</v>
      </c>
      <c r="D92">
        <v>93.1</v>
      </c>
      <c r="E92">
        <v>643.5</v>
      </c>
      <c r="F92">
        <v>585.9</v>
      </c>
      <c r="G92">
        <v>424.3</v>
      </c>
      <c r="H92">
        <v>116</v>
      </c>
      <c r="I92" s="5">
        <v>20.8</v>
      </c>
      <c r="J92">
        <v>427.7</v>
      </c>
      <c r="K92">
        <v>9341.6</v>
      </c>
      <c r="L92">
        <v>6021.2</v>
      </c>
      <c r="M92">
        <v>3926.9</v>
      </c>
      <c r="N92">
        <v>65.221000000000004</v>
      </c>
      <c r="O92">
        <v>6126.9</v>
      </c>
      <c r="P92">
        <v>0.35</v>
      </c>
      <c r="Q92" s="5">
        <v>9277.2000000000007</v>
      </c>
      <c r="R92">
        <v>1296.5999999999999</v>
      </c>
      <c r="S92" s="46">
        <v>0</v>
      </c>
      <c r="T92">
        <v>0.16</v>
      </c>
      <c r="U92">
        <v>0.19</v>
      </c>
      <c r="V92" s="25"/>
    </row>
    <row r="93" spans="1:22" x14ac:dyDescent="0.25">
      <c r="A93" t="s">
        <v>68</v>
      </c>
      <c r="B93" s="4">
        <v>33511</v>
      </c>
      <c r="C93">
        <v>118.9</v>
      </c>
      <c r="D93">
        <v>98.4</v>
      </c>
      <c r="E93">
        <v>653.79999999999995</v>
      </c>
      <c r="F93">
        <v>590.20000000000005</v>
      </c>
      <c r="G93">
        <v>433.8</v>
      </c>
      <c r="H93">
        <v>116.9</v>
      </c>
      <c r="I93" s="5">
        <v>20.5</v>
      </c>
      <c r="J93">
        <v>433.5</v>
      </c>
      <c r="K93">
        <v>9388.7999999999993</v>
      </c>
      <c r="L93">
        <v>6051.2</v>
      </c>
      <c r="M93">
        <v>3973.3</v>
      </c>
      <c r="N93">
        <v>65.664000000000001</v>
      </c>
      <c r="O93">
        <v>6205.9</v>
      </c>
      <c r="P93">
        <v>-0.23</v>
      </c>
      <c r="Q93" s="5">
        <v>9335.7999999999993</v>
      </c>
      <c r="R93">
        <v>1306.3</v>
      </c>
      <c r="S93" s="46">
        <v>0</v>
      </c>
      <c r="T93">
        <v>-0.5</v>
      </c>
      <c r="U93">
        <v>0.27</v>
      </c>
      <c r="V93" s="25"/>
    </row>
    <row r="94" spans="1:22" x14ac:dyDescent="0.25">
      <c r="A94" t="s">
        <v>69</v>
      </c>
      <c r="B94" s="4">
        <v>33603</v>
      </c>
      <c r="C94">
        <v>122.5</v>
      </c>
      <c r="D94">
        <v>112.5</v>
      </c>
      <c r="E94">
        <v>682.3</v>
      </c>
      <c r="F94">
        <v>598.70000000000005</v>
      </c>
      <c r="G94">
        <v>443.4</v>
      </c>
      <c r="H94">
        <v>118.2</v>
      </c>
      <c r="I94" s="5">
        <v>20.3</v>
      </c>
      <c r="J94">
        <v>438.6</v>
      </c>
      <c r="K94">
        <v>9421.6</v>
      </c>
      <c r="L94">
        <v>6048.2</v>
      </c>
      <c r="M94">
        <v>4000</v>
      </c>
      <c r="N94">
        <v>66.14</v>
      </c>
      <c r="O94">
        <v>6264.5</v>
      </c>
      <c r="P94">
        <v>-0.61</v>
      </c>
      <c r="Q94" s="5">
        <v>9394</v>
      </c>
      <c r="R94">
        <v>1308.8</v>
      </c>
      <c r="S94" s="46">
        <v>0</v>
      </c>
      <c r="T94">
        <v>-0.94</v>
      </c>
      <c r="U94">
        <v>0.33</v>
      </c>
      <c r="V94" s="25"/>
    </row>
    <row r="95" spans="1:22" x14ac:dyDescent="0.25">
      <c r="A95" t="s">
        <v>70</v>
      </c>
      <c r="B95" s="4">
        <v>33694</v>
      </c>
      <c r="C95">
        <v>127.2</v>
      </c>
      <c r="D95">
        <v>108.3</v>
      </c>
      <c r="E95">
        <v>710.5</v>
      </c>
      <c r="F95">
        <v>588.9</v>
      </c>
      <c r="G95">
        <v>447.8</v>
      </c>
      <c r="H95">
        <v>130.4</v>
      </c>
      <c r="I95" s="5">
        <v>17.8</v>
      </c>
      <c r="J95">
        <v>450.4</v>
      </c>
      <c r="K95">
        <v>9534.2999999999993</v>
      </c>
      <c r="L95">
        <v>6161.4</v>
      </c>
      <c r="M95">
        <v>4100.3999999999996</v>
      </c>
      <c r="N95">
        <v>66.555000000000007</v>
      </c>
      <c r="O95">
        <v>6363.1</v>
      </c>
      <c r="P95">
        <v>0.77</v>
      </c>
      <c r="Q95" s="5">
        <v>9452.2000000000007</v>
      </c>
      <c r="R95">
        <v>1326.4</v>
      </c>
      <c r="S95" s="46">
        <v>0</v>
      </c>
      <c r="T95">
        <v>0.15</v>
      </c>
      <c r="U95">
        <v>0.61</v>
      </c>
      <c r="V95" s="25"/>
    </row>
    <row r="96" spans="1:22" x14ac:dyDescent="0.25">
      <c r="A96" t="s">
        <v>71</v>
      </c>
      <c r="B96" s="4">
        <v>33785</v>
      </c>
      <c r="C96">
        <v>131</v>
      </c>
      <c r="D96">
        <v>115.4</v>
      </c>
      <c r="E96">
        <v>729.1</v>
      </c>
      <c r="F96">
        <v>607.20000000000005</v>
      </c>
      <c r="G96">
        <v>452</v>
      </c>
      <c r="H96">
        <v>132.4</v>
      </c>
      <c r="I96" s="5">
        <v>17.399999999999999</v>
      </c>
      <c r="J96">
        <v>456</v>
      </c>
      <c r="K96">
        <v>9637.7000000000007</v>
      </c>
      <c r="L96">
        <v>6203.2</v>
      </c>
      <c r="M96">
        <v>4155.7</v>
      </c>
      <c r="N96">
        <v>66.998000000000005</v>
      </c>
      <c r="O96">
        <v>6470.8</v>
      </c>
      <c r="P96">
        <v>-0.14000000000000001</v>
      </c>
      <c r="Q96" s="5">
        <v>9510.4</v>
      </c>
      <c r="R96">
        <v>1334.8</v>
      </c>
      <c r="S96" s="46">
        <v>0</v>
      </c>
      <c r="T96">
        <v>-7.0000000000000007E-2</v>
      </c>
      <c r="U96">
        <v>-0.06</v>
      </c>
      <c r="V96" s="25"/>
    </row>
    <row r="97" spans="1:22" x14ac:dyDescent="0.25">
      <c r="A97" t="s">
        <v>72</v>
      </c>
      <c r="B97" s="4">
        <v>33877</v>
      </c>
      <c r="C97">
        <v>134.5</v>
      </c>
      <c r="D97">
        <v>120.6</v>
      </c>
      <c r="E97">
        <v>741.3</v>
      </c>
      <c r="F97">
        <v>616.20000000000005</v>
      </c>
      <c r="G97">
        <v>455.6</v>
      </c>
      <c r="H97">
        <v>127.8</v>
      </c>
      <c r="I97" s="5">
        <v>16.2</v>
      </c>
      <c r="J97">
        <v>459.1</v>
      </c>
      <c r="K97">
        <v>9733</v>
      </c>
      <c r="L97">
        <v>6269.7</v>
      </c>
      <c r="M97">
        <v>4227</v>
      </c>
      <c r="N97">
        <v>67.424999999999997</v>
      </c>
      <c r="O97">
        <v>6566.6</v>
      </c>
      <c r="P97">
        <v>0.55000000000000004</v>
      </c>
      <c r="Q97" s="5">
        <v>9569</v>
      </c>
      <c r="R97">
        <v>1354</v>
      </c>
      <c r="S97" s="46">
        <v>0</v>
      </c>
      <c r="T97">
        <v>0.52</v>
      </c>
      <c r="U97">
        <v>0.03</v>
      </c>
      <c r="V97" s="25"/>
    </row>
    <row r="98" spans="1:22" x14ac:dyDescent="0.25">
      <c r="A98" t="s">
        <v>73</v>
      </c>
      <c r="B98" s="4">
        <v>33969</v>
      </c>
      <c r="C98">
        <v>137.69999999999999</v>
      </c>
      <c r="D98">
        <v>120.8</v>
      </c>
      <c r="E98">
        <v>746</v>
      </c>
      <c r="F98">
        <v>638.9</v>
      </c>
      <c r="G98">
        <v>457.7</v>
      </c>
      <c r="H98">
        <v>137.1</v>
      </c>
      <c r="I98" s="5">
        <v>15.7</v>
      </c>
      <c r="J98">
        <v>454.4</v>
      </c>
      <c r="K98">
        <v>9834.5</v>
      </c>
      <c r="L98">
        <v>6344.4</v>
      </c>
      <c r="M98">
        <v>4307.2</v>
      </c>
      <c r="N98">
        <v>67.894999999999996</v>
      </c>
      <c r="O98">
        <v>6680.8</v>
      </c>
      <c r="P98">
        <v>0.01</v>
      </c>
      <c r="Q98" s="5">
        <v>9628.4</v>
      </c>
      <c r="R98">
        <v>1362.8</v>
      </c>
      <c r="S98" s="46">
        <v>0</v>
      </c>
      <c r="T98">
        <v>0.04</v>
      </c>
      <c r="U98">
        <v>-0.03</v>
      </c>
      <c r="V98" s="25"/>
    </row>
    <row r="99" spans="1:22" x14ac:dyDescent="0.25">
      <c r="A99" t="s">
        <v>74</v>
      </c>
      <c r="B99" s="4">
        <v>34059</v>
      </c>
      <c r="C99">
        <v>143.4</v>
      </c>
      <c r="D99">
        <v>124.4</v>
      </c>
      <c r="E99">
        <v>766.5</v>
      </c>
      <c r="F99">
        <v>617</v>
      </c>
      <c r="G99">
        <v>454.3</v>
      </c>
      <c r="H99">
        <v>141.69999999999999</v>
      </c>
      <c r="I99" s="5">
        <v>16.399999999999999</v>
      </c>
      <c r="J99">
        <v>473.8</v>
      </c>
      <c r="K99">
        <v>9851</v>
      </c>
      <c r="L99">
        <v>6368.8</v>
      </c>
      <c r="M99">
        <v>4349.5</v>
      </c>
      <c r="N99">
        <v>68.299000000000007</v>
      </c>
      <c r="O99">
        <v>6729.5</v>
      </c>
      <c r="P99">
        <v>-1.01</v>
      </c>
      <c r="Q99" s="5">
        <v>9689.2999999999993</v>
      </c>
      <c r="R99">
        <v>1351.8</v>
      </c>
      <c r="S99" s="46">
        <v>0</v>
      </c>
      <c r="T99">
        <v>-1.17</v>
      </c>
      <c r="U99">
        <v>0.16</v>
      </c>
      <c r="V99" s="25"/>
    </row>
    <row r="100" spans="1:22" x14ac:dyDescent="0.25">
      <c r="A100" t="s">
        <v>75</v>
      </c>
      <c r="B100" s="4">
        <v>34150</v>
      </c>
      <c r="C100">
        <v>144.69999999999999</v>
      </c>
      <c r="D100">
        <v>124.8</v>
      </c>
      <c r="E100">
        <v>771.7</v>
      </c>
      <c r="F100">
        <v>643.5</v>
      </c>
      <c r="G100">
        <v>460</v>
      </c>
      <c r="H100">
        <v>154.1</v>
      </c>
      <c r="I100" s="5">
        <v>16</v>
      </c>
      <c r="J100">
        <v>474.2</v>
      </c>
      <c r="K100">
        <v>9908.2999999999993</v>
      </c>
      <c r="L100">
        <v>6426.7</v>
      </c>
      <c r="M100">
        <v>4418.6000000000004</v>
      </c>
      <c r="N100">
        <v>68.757999999999996</v>
      </c>
      <c r="O100">
        <v>6808.9</v>
      </c>
      <c r="P100">
        <v>0.01</v>
      </c>
      <c r="Q100" s="5">
        <v>9751.4</v>
      </c>
      <c r="R100">
        <v>1359.1</v>
      </c>
      <c r="S100" s="46">
        <v>0</v>
      </c>
      <c r="T100">
        <v>-0.36</v>
      </c>
      <c r="U100">
        <v>0.37</v>
      </c>
      <c r="V100" s="25"/>
    </row>
    <row r="101" spans="1:22" x14ac:dyDescent="0.25">
      <c r="A101" t="s">
        <v>76</v>
      </c>
      <c r="B101" s="4">
        <v>34242</v>
      </c>
      <c r="C101">
        <v>147.5</v>
      </c>
      <c r="D101">
        <v>135.19999999999999</v>
      </c>
      <c r="E101">
        <v>786.3</v>
      </c>
      <c r="F101">
        <v>659.2</v>
      </c>
      <c r="G101">
        <v>467.2</v>
      </c>
      <c r="H101">
        <v>146.4</v>
      </c>
      <c r="I101" s="5">
        <v>15.7</v>
      </c>
      <c r="J101">
        <v>478.8</v>
      </c>
      <c r="K101">
        <v>9955.6</v>
      </c>
      <c r="L101">
        <v>6498.2</v>
      </c>
      <c r="M101">
        <v>4487.2</v>
      </c>
      <c r="N101">
        <v>69.057000000000002</v>
      </c>
      <c r="O101">
        <v>6882.1</v>
      </c>
      <c r="P101">
        <v>0.11</v>
      </c>
      <c r="Q101" s="5">
        <v>9814.7000000000007</v>
      </c>
      <c r="R101">
        <v>1367.4</v>
      </c>
      <c r="S101" s="46">
        <v>0</v>
      </c>
      <c r="T101">
        <v>-0.13</v>
      </c>
      <c r="U101">
        <v>0.24</v>
      </c>
      <c r="V101" s="25"/>
    </row>
    <row r="102" spans="1:22" x14ac:dyDescent="0.25">
      <c r="A102" t="s">
        <v>77</v>
      </c>
      <c r="B102" s="4">
        <v>34334</v>
      </c>
      <c r="C102">
        <v>151.6</v>
      </c>
      <c r="D102">
        <v>136</v>
      </c>
      <c r="E102">
        <v>791.3</v>
      </c>
      <c r="F102">
        <v>675.3</v>
      </c>
      <c r="G102">
        <v>484.3</v>
      </c>
      <c r="H102">
        <v>178</v>
      </c>
      <c r="I102" s="5">
        <v>15.8</v>
      </c>
      <c r="J102">
        <v>482.9</v>
      </c>
      <c r="K102">
        <v>10091</v>
      </c>
      <c r="L102">
        <v>6555.3</v>
      </c>
      <c r="M102">
        <v>4552.7</v>
      </c>
      <c r="N102">
        <v>69.454999999999998</v>
      </c>
      <c r="O102">
        <v>7013.7</v>
      </c>
      <c r="P102">
        <v>0.28999999999999998</v>
      </c>
      <c r="Q102" s="5">
        <v>9879</v>
      </c>
      <c r="R102">
        <v>1381.4</v>
      </c>
      <c r="S102" s="46">
        <v>0</v>
      </c>
      <c r="T102">
        <v>7.0000000000000007E-2</v>
      </c>
      <c r="U102">
        <v>0.23</v>
      </c>
      <c r="V102" s="25"/>
    </row>
    <row r="103" spans="1:22" x14ac:dyDescent="0.25">
      <c r="A103" t="s">
        <v>78</v>
      </c>
      <c r="B103" s="4">
        <v>34424</v>
      </c>
      <c r="C103">
        <v>156.9</v>
      </c>
      <c r="D103">
        <v>136.6</v>
      </c>
      <c r="E103">
        <v>805.3</v>
      </c>
      <c r="F103">
        <v>673.7</v>
      </c>
      <c r="G103">
        <v>497.9</v>
      </c>
      <c r="H103">
        <v>155.9</v>
      </c>
      <c r="I103" s="5">
        <v>18.600000000000001</v>
      </c>
      <c r="J103">
        <v>498</v>
      </c>
      <c r="K103">
        <v>10189</v>
      </c>
      <c r="L103">
        <v>6630.3</v>
      </c>
      <c r="M103">
        <v>4621.2</v>
      </c>
      <c r="N103">
        <v>69.703999999999994</v>
      </c>
      <c r="O103">
        <v>7115.7</v>
      </c>
      <c r="P103">
        <v>-0.97</v>
      </c>
      <c r="Q103" s="5">
        <v>9944.6</v>
      </c>
      <c r="R103">
        <v>1373.4</v>
      </c>
      <c r="S103" s="46">
        <v>0</v>
      </c>
      <c r="T103">
        <v>-1.1599999999999999</v>
      </c>
      <c r="U103">
        <v>0.19</v>
      </c>
      <c r="V103" s="25"/>
    </row>
    <row r="104" spans="1:22" x14ac:dyDescent="0.25">
      <c r="A104" t="s">
        <v>79</v>
      </c>
      <c r="B104" s="4">
        <v>34515</v>
      </c>
      <c r="C104">
        <v>162.19999999999999</v>
      </c>
      <c r="D104">
        <v>137.1</v>
      </c>
      <c r="E104">
        <v>810.1</v>
      </c>
      <c r="F104">
        <v>697.8</v>
      </c>
      <c r="G104">
        <v>512</v>
      </c>
      <c r="H104">
        <v>164.1</v>
      </c>
      <c r="I104" s="5">
        <v>19.5</v>
      </c>
      <c r="J104">
        <v>505.1</v>
      </c>
      <c r="K104">
        <v>10327</v>
      </c>
      <c r="L104">
        <v>6681.8</v>
      </c>
      <c r="M104">
        <v>4683.2</v>
      </c>
      <c r="N104">
        <v>70.093000000000004</v>
      </c>
      <c r="O104">
        <v>7246.9</v>
      </c>
      <c r="P104">
        <v>0.4</v>
      </c>
      <c r="Q104" s="5">
        <v>10010.9</v>
      </c>
      <c r="R104">
        <v>1389.4</v>
      </c>
      <c r="S104" s="46">
        <v>0</v>
      </c>
      <c r="T104">
        <v>-0.13</v>
      </c>
      <c r="U104">
        <v>0.52</v>
      </c>
      <c r="V104" s="25"/>
    </row>
    <row r="105" spans="1:22" x14ac:dyDescent="0.25">
      <c r="A105" t="s">
        <v>80</v>
      </c>
      <c r="B105" s="4">
        <v>34607</v>
      </c>
      <c r="C105">
        <v>167.1</v>
      </c>
      <c r="D105">
        <v>136.19999999999999</v>
      </c>
      <c r="E105">
        <v>813.6</v>
      </c>
      <c r="F105">
        <v>695.4</v>
      </c>
      <c r="G105">
        <v>518.6</v>
      </c>
      <c r="H105">
        <v>180.2</v>
      </c>
      <c r="I105" s="5">
        <v>20.9</v>
      </c>
      <c r="J105">
        <v>511</v>
      </c>
      <c r="K105">
        <v>10387.4</v>
      </c>
      <c r="L105">
        <v>6732.8</v>
      </c>
      <c r="M105">
        <v>4752.8</v>
      </c>
      <c r="N105">
        <v>70.596000000000004</v>
      </c>
      <c r="O105">
        <v>7331.1</v>
      </c>
      <c r="P105">
        <v>1.3</v>
      </c>
      <c r="Q105" s="5">
        <v>10078.299999999999</v>
      </c>
      <c r="R105">
        <v>1423.4</v>
      </c>
      <c r="S105" s="46">
        <v>0</v>
      </c>
      <c r="T105">
        <v>0.76</v>
      </c>
      <c r="U105">
        <v>0.53</v>
      </c>
      <c r="V105" s="25"/>
    </row>
    <row r="106" spans="1:22" x14ac:dyDescent="0.25">
      <c r="A106" t="s">
        <v>81</v>
      </c>
      <c r="B106" s="4">
        <v>34699</v>
      </c>
      <c r="C106">
        <v>171.6</v>
      </c>
      <c r="D106">
        <v>147.80000000000001</v>
      </c>
      <c r="E106">
        <v>833.8</v>
      </c>
      <c r="F106">
        <v>705.4</v>
      </c>
      <c r="G106">
        <v>522.4</v>
      </c>
      <c r="H106">
        <v>190.4</v>
      </c>
      <c r="I106" s="5">
        <v>22.9</v>
      </c>
      <c r="J106">
        <v>518.5</v>
      </c>
      <c r="K106">
        <v>10506.4</v>
      </c>
      <c r="L106">
        <v>6805.6</v>
      </c>
      <c r="M106">
        <v>4826.7</v>
      </c>
      <c r="N106">
        <v>70.927000000000007</v>
      </c>
      <c r="O106">
        <v>7455.3</v>
      </c>
      <c r="P106">
        <v>-0.66</v>
      </c>
      <c r="Q106" s="5">
        <v>10146.700000000001</v>
      </c>
      <c r="R106">
        <v>1422.9</v>
      </c>
      <c r="S106" s="46">
        <v>0</v>
      </c>
      <c r="T106">
        <v>-0.83</v>
      </c>
      <c r="U106">
        <v>0.17</v>
      </c>
      <c r="V106" s="25"/>
    </row>
    <row r="107" spans="1:22" x14ac:dyDescent="0.25">
      <c r="A107" t="s">
        <v>82</v>
      </c>
      <c r="B107" s="4">
        <v>34789</v>
      </c>
      <c r="C107">
        <v>175.7</v>
      </c>
      <c r="D107">
        <v>152.5</v>
      </c>
      <c r="E107">
        <v>857.9</v>
      </c>
      <c r="F107">
        <v>724.6</v>
      </c>
      <c r="G107">
        <v>521.4</v>
      </c>
      <c r="H107">
        <v>194.7</v>
      </c>
      <c r="I107" s="5">
        <v>22.8</v>
      </c>
      <c r="J107">
        <v>525.5</v>
      </c>
      <c r="K107">
        <v>10543.6</v>
      </c>
      <c r="L107">
        <v>6822.5</v>
      </c>
      <c r="M107">
        <v>4862.3999999999996</v>
      </c>
      <c r="N107">
        <v>71.274000000000001</v>
      </c>
      <c r="O107">
        <v>7522.3</v>
      </c>
      <c r="P107">
        <v>0.28000000000000003</v>
      </c>
      <c r="Q107" s="5">
        <v>10216.1</v>
      </c>
      <c r="R107">
        <v>1437.6</v>
      </c>
      <c r="S107" s="46">
        <v>0</v>
      </c>
      <c r="T107">
        <v>-0.08</v>
      </c>
      <c r="U107">
        <v>0.36</v>
      </c>
      <c r="V107" s="25"/>
    </row>
    <row r="108" spans="1:22" x14ac:dyDescent="0.25">
      <c r="A108" t="s">
        <v>83</v>
      </c>
      <c r="B108" s="4">
        <v>34880</v>
      </c>
      <c r="C108">
        <v>179.6</v>
      </c>
      <c r="D108">
        <v>152.5</v>
      </c>
      <c r="E108">
        <v>865.6</v>
      </c>
      <c r="F108">
        <v>746.8</v>
      </c>
      <c r="G108">
        <v>519</v>
      </c>
      <c r="H108">
        <v>191</v>
      </c>
      <c r="I108" s="5">
        <v>23.8</v>
      </c>
      <c r="J108">
        <v>530</v>
      </c>
      <c r="K108">
        <v>10575.1</v>
      </c>
      <c r="L108">
        <v>6882.3</v>
      </c>
      <c r="M108">
        <v>4933.6000000000004</v>
      </c>
      <c r="N108">
        <v>71.688999999999993</v>
      </c>
      <c r="O108">
        <v>7581</v>
      </c>
      <c r="P108">
        <v>0.26</v>
      </c>
      <c r="Q108" s="5">
        <v>10285.4</v>
      </c>
      <c r="R108">
        <v>1452.9</v>
      </c>
      <c r="S108" s="46">
        <v>0</v>
      </c>
      <c r="T108">
        <v>-0.1</v>
      </c>
      <c r="U108">
        <v>0.36</v>
      </c>
      <c r="V108" s="25"/>
    </row>
    <row r="109" spans="1:22" x14ac:dyDescent="0.25">
      <c r="A109" t="s">
        <v>84</v>
      </c>
      <c r="B109" s="4">
        <v>34972</v>
      </c>
      <c r="C109">
        <v>183.2</v>
      </c>
      <c r="D109">
        <v>152.69999999999999</v>
      </c>
      <c r="E109">
        <v>870.7</v>
      </c>
      <c r="F109">
        <v>752.2</v>
      </c>
      <c r="G109">
        <v>523.79999999999995</v>
      </c>
      <c r="H109">
        <v>198</v>
      </c>
      <c r="I109" s="5">
        <v>23.6</v>
      </c>
      <c r="J109">
        <v>535.4</v>
      </c>
      <c r="K109">
        <v>10665.1</v>
      </c>
      <c r="L109">
        <v>6944.7</v>
      </c>
      <c r="M109">
        <v>4998.7</v>
      </c>
      <c r="N109">
        <v>71.980999999999995</v>
      </c>
      <c r="O109">
        <v>7683.1</v>
      </c>
      <c r="P109">
        <v>-0.19</v>
      </c>
      <c r="Q109" s="5">
        <v>10356.6</v>
      </c>
      <c r="R109">
        <v>1455.7</v>
      </c>
      <c r="S109" s="46">
        <v>0</v>
      </c>
      <c r="T109">
        <v>-0.24</v>
      </c>
      <c r="U109">
        <v>0.05</v>
      </c>
      <c r="V109" s="25"/>
    </row>
    <row r="110" spans="1:22" x14ac:dyDescent="0.25">
      <c r="A110" t="s">
        <v>85</v>
      </c>
      <c r="B110" s="4">
        <v>35064</v>
      </c>
      <c r="C110">
        <v>186.5</v>
      </c>
      <c r="D110">
        <v>140.69999999999999</v>
      </c>
      <c r="E110">
        <v>864.6</v>
      </c>
      <c r="F110">
        <v>770</v>
      </c>
      <c r="G110">
        <v>528.20000000000005</v>
      </c>
      <c r="H110">
        <v>194</v>
      </c>
      <c r="I110" s="5">
        <v>23.3</v>
      </c>
      <c r="J110">
        <v>540.29999999999995</v>
      </c>
      <c r="K110">
        <v>10737.5</v>
      </c>
      <c r="L110">
        <v>6993.1</v>
      </c>
      <c r="M110">
        <v>5055.7</v>
      </c>
      <c r="N110">
        <v>72.298000000000002</v>
      </c>
      <c r="O110">
        <v>7772.6</v>
      </c>
      <c r="P110">
        <v>-0.78</v>
      </c>
      <c r="Q110" s="5">
        <v>10430.1</v>
      </c>
      <c r="R110">
        <v>1451.6</v>
      </c>
      <c r="S110" s="46">
        <v>0</v>
      </c>
      <c r="T110">
        <v>-1.02</v>
      </c>
      <c r="U110">
        <v>0.24</v>
      </c>
      <c r="V110" s="25"/>
    </row>
    <row r="111" spans="1:22" x14ac:dyDescent="0.25">
      <c r="A111" t="s">
        <v>86</v>
      </c>
      <c r="B111" s="4">
        <v>35155</v>
      </c>
      <c r="C111">
        <v>189.6</v>
      </c>
      <c r="D111">
        <v>151.30000000000001</v>
      </c>
      <c r="E111">
        <v>893.2</v>
      </c>
      <c r="F111">
        <v>801.7</v>
      </c>
      <c r="G111">
        <v>534.9</v>
      </c>
      <c r="H111">
        <v>201.7</v>
      </c>
      <c r="I111" s="5">
        <v>19.899999999999999</v>
      </c>
      <c r="J111">
        <v>543.20000000000005</v>
      </c>
      <c r="K111">
        <v>10817.9</v>
      </c>
      <c r="L111">
        <v>7057.6</v>
      </c>
      <c r="M111">
        <v>5130.6000000000004</v>
      </c>
      <c r="N111">
        <v>72.7</v>
      </c>
      <c r="O111">
        <v>7868.5</v>
      </c>
      <c r="P111">
        <v>0.51</v>
      </c>
      <c r="Q111" s="5">
        <v>10506.9</v>
      </c>
      <c r="R111">
        <v>1471.3</v>
      </c>
      <c r="S111" s="46">
        <v>0</v>
      </c>
      <c r="T111">
        <v>0.59</v>
      </c>
      <c r="U111">
        <v>-0.08</v>
      </c>
      <c r="V111" s="25"/>
    </row>
    <row r="112" spans="1:22" x14ac:dyDescent="0.25">
      <c r="A112" t="s">
        <v>87</v>
      </c>
      <c r="B112" s="4">
        <v>35246</v>
      </c>
      <c r="C112">
        <v>192.9</v>
      </c>
      <c r="D112">
        <v>165.8</v>
      </c>
      <c r="E112">
        <v>912.9</v>
      </c>
      <c r="F112">
        <v>839.6</v>
      </c>
      <c r="G112">
        <v>542.20000000000005</v>
      </c>
      <c r="H112">
        <v>213.4</v>
      </c>
      <c r="I112" s="5">
        <v>20</v>
      </c>
      <c r="J112">
        <v>551.6</v>
      </c>
      <c r="K112">
        <v>10998.3</v>
      </c>
      <c r="L112">
        <v>7133.6</v>
      </c>
      <c r="M112">
        <v>5220.5</v>
      </c>
      <c r="N112">
        <v>73.186999999999998</v>
      </c>
      <c r="O112">
        <v>8032.8</v>
      </c>
      <c r="P112">
        <v>0.96</v>
      </c>
      <c r="Q112" s="5">
        <v>10587.2</v>
      </c>
      <c r="R112">
        <v>1487.7</v>
      </c>
      <c r="S112" s="46">
        <v>0</v>
      </c>
      <c r="T112">
        <v>0.3</v>
      </c>
      <c r="U112">
        <v>0.66</v>
      </c>
      <c r="V112" s="25"/>
    </row>
    <row r="113" spans="1:22" x14ac:dyDescent="0.25">
      <c r="A113" t="s">
        <v>88</v>
      </c>
      <c r="B113" s="4">
        <v>35338</v>
      </c>
      <c r="C113">
        <v>196.5</v>
      </c>
      <c r="D113">
        <v>158.80000000000001</v>
      </c>
      <c r="E113">
        <v>908.5</v>
      </c>
      <c r="F113">
        <v>843.5</v>
      </c>
      <c r="G113">
        <v>546.6</v>
      </c>
      <c r="H113">
        <v>213.7</v>
      </c>
      <c r="I113" s="5">
        <v>20.100000000000001</v>
      </c>
      <c r="J113">
        <v>559</v>
      </c>
      <c r="K113">
        <v>11097</v>
      </c>
      <c r="L113">
        <v>7176.8</v>
      </c>
      <c r="M113">
        <v>5274.5</v>
      </c>
      <c r="N113">
        <v>73.498999999999995</v>
      </c>
      <c r="O113">
        <v>8131.4</v>
      </c>
      <c r="P113">
        <v>0.01</v>
      </c>
      <c r="Q113" s="5">
        <v>10671.4</v>
      </c>
      <c r="R113">
        <v>1496.7</v>
      </c>
      <c r="S113" s="46">
        <v>0</v>
      </c>
      <c r="T113">
        <v>-0.38</v>
      </c>
      <c r="U113">
        <v>0.38</v>
      </c>
      <c r="V113" s="25"/>
    </row>
    <row r="114" spans="1:22" x14ac:dyDescent="0.25">
      <c r="A114" t="s">
        <v>89</v>
      </c>
      <c r="B114" s="4">
        <v>35430</v>
      </c>
      <c r="C114">
        <v>200.4</v>
      </c>
      <c r="D114">
        <v>156.9</v>
      </c>
      <c r="E114">
        <v>910.7</v>
      </c>
      <c r="F114">
        <v>863.5</v>
      </c>
      <c r="G114">
        <v>558.29999999999995</v>
      </c>
      <c r="H114">
        <v>216.8</v>
      </c>
      <c r="I114" s="5">
        <v>20.3</v>
      </c>
      <c r="J114">
        <v>566.5</v>
      </c>
      <c r="K114">
        <v>11212.2</v>
      </c>
      <c r="L114">
        <v>7233.9</v>
      </c>
      <c r="M114">
        <v>5352.8</v>
      </c>
      <c r="N114">
        <v>73.998999999999995</v>
      </c>
      <c r="O114">
        <v>8259.7999999999993</v>
      </c>
      <c r="P114">
        <v>0.52</v>
      </c>
      <c r="Q114" s="5">
        <v>10760</v>
      </c>
      <c r="R114">
        <v>1515.7</v>
      </c>
      <c r="S114" s="46">
        <v>0</v>
      </c>
      <c r="T114">
        <v>-0.13</v>
      </c>
      <c r="U114">
        <v>0.65</v>
      </c>
      <c r="V114" s="25"/>
    </row>
    <row r="115" spans="1:22" x14ac:dyDescent="0.25">
      <c r="A115" t="s">
        <v>90</v>
      </c>
      <c r="B115" s="4">
        <v>35520</v>
      </c>
      <c r="C115">
        <v>204.4</v>
      </c>
      <c r="D115">
        <v>161.4</v>
      </c>
      <c r="E115">
        <v>930.5</v>
      </c>
      <c r="F115">
        <v>902.1</v>
      </c>
      <c r="G115">
        <v>561.29999999999995</v>
      </c>
      <c r="H115">
        <v>218.2</v>
      </c>
      <c r="I115" s="5">
        <v>20</v>
      </c>
      <c r="J115">
        <v>574.4</v>
      </c>
      <c r="K115">
        <v>11284.6</v>
      </c>
      <c r="L115">
        <v>7310.2</v>
      </c>
      <c r="M115">
        <v>5433.1</v>
      </c>
      <c r="N115">
        <v>74.325999999999993</v>
      </c>
      <c r="O115">
        <v>8362.7000000000007</v>
      </c>
      <c r="P115">
        <v>-0.38</v>
      </c>
      <c r="Q115" s="5">
        <v>10854.4</v>
      </c>
      <c r="R115">
        <v>1516</v>
      </c>
      <c r="S115" s="46">
        <v>0</v>
      </c>
      <c r="T115">
        <v>-0.39</v>
      </c>
      <c r="U115">
        <v>0.01</v>
      </c>
      <c r="V115" s="25"/>
    </row>
    <row r="116" spans="1:22" x14ac:dyDescent="0.25">
      <c r="A116" t="s">
        <v>91</v>
      </c>
      <c r="B116" s="4">
        <v>35611</v>
      </c>
      <c r="C116">
        <v>207.1</v>
      </c>
      <c r="D116">
        <v>159.4</v>
      </c>
      <c r="E116">
        <v>931.3</v>
      </c>
      <c r="F116">
        <v>916.2</v>
      </c>
      <c r="G116">
        <v>576.70000000000005</v>
      </c>
      <c r="H116">
        <v>222.5</v>
      </c>
      <c r="I116" s="5">
        <v>20.5</v>
      </c>
      <c r="J116">
        <v>581.9</v>
      </c>
      <c r="K116">
        <v>11472.1</v>
      </c>
      <c r="L116">
        <v>7343.1</v>
      </c>
      <c r="M116">
        <v>5471.3</v>
      </c>
      <c r="N116">
        <v>74.512</v>
      </c>
      <c r="O116">
        <v>8518.7999999999993</v>
      </c>
      <c r="P116">
        <v>0.96</v>
      </c>
      <c r="Q116" s="5">
        <v>10954.5</v>
      </c>
      <c r="R116">
        <v>1542.5</v>
      </c>
      <c r="S116" s="46">
        <v>0</v>
      </c>
      <c r="T116">
        <v>0.62</v>
      </c>
      <c r="U116">
        <v>0.34</v>
      </c>
      <c r="V116" s="25"/>
    </row>
    <row r="117" spans="1:22" x14ac:dyDescent="0.25">
      <c r="A117" t="s">
        <v>92</v>
      </c>
      <c r="B117" s="4">
        <v>35703</v>
      </c>
      <c r="C117">
        <v>208.3</v>
      </c>
      <c r="D117">
        <v>163.69999999999999</v>
      </c>
      <c r="E117">
        <v>937.2</v>
      </c>
      <c r="F117">
        <v>941.1</v>
      </c>
      <c r="G117">
        <v>583.1</v>
      </c>
      <c r="H117">
        <v>234.2</v>
      </c>
      <c r="I117" s="5">
        <v>20.9</v>
      </c>
      <c r="J117">
        <v>590.5</v>
      </c>
      <c r="K117">
        <v>11615.6</v>
      </c>
      <c r="L117">
        <v>7468.2</v>
      </c>
      <c r="M117">
        <v>5579.2</v>
      </c>
      <c r="N117">
        <v>74.709000000000003</v>
      </c>
      <c r="O117">
        <v>8662.7999999999993</v>
      </c>
      <c r="P117">
        <v>0.34</v>
      </c>
      <c r="Q117" s="5">
        <v>11058.8</v>
      </c>
      <c r="R117">
        <v>1555.2</v>
      </c>
      <c r="S117" s="46">
        <v>0</v>
      </c>
      <c r="T117">
        <v>-0.11</v>
      </c>
      <c r="U117">
        <v>0.46</v>
      </c>
      <c r="V117" s="25"/>
    </row>
    <row r="118" spans="1:22" x14ac:dyDescent="0.25">
      <c r="A118" t="s">
        <v>93</v>
      </c>
      <c r="B118" s="4">
        <v>35795</v>
      </c>
      <c r="C118">
        <v>207.9</v>
      </c>
      <c r="D118">
        <v>168</v>
      </c>
      <c r="E118">
        <v>942.7</v>
      </c>
      <c r="F118">
        <v>967.8</v>
      </c>
      <c r="G118">
        <v>590</v>
      </c>
      <c r="H118">
        <v>224.2</v>
      </c>
      <c r="I118" s="5">
        <v>21.3</v>
      </c>
      <c r="J118">
        <v>602.20000000000005</v>
      </c>
      <c r="K118">
        <v>11715.4</v>
      </c>
      <c r="L118">
        <v>7557.4</v>
      </c>
      <c r="M118">
        <v>5663.6</v>
      </c>
      <c r="N118">
        <v>74.942999999999998</v>
      </c>
      <c r="O118">
        <v>8765.9</v>
      </c>
      <c r="P118">
        <v>0.37</v>
      </c>
      <c r="Q118" s="5">
        <v>11167</v>
      </c>
      <c r="R118">
        <v>1574.8</v>
      </c>
      <c r="S118" s="46">
        <v>0</v>
      </c>
      <c r="T118">
        <v>-0.04</v>
      </c>
      <c r="U118">
        <v>0.41</v>
      </c>
      <c r="V118" s="25"/>
    </row>
    <row r="119" spans="1:22" x14ac:dyDescent="0.25">
      <c r="A119" t="s">
        <v>94</v>
      </c>
      <c r="B119" s="4">
        <v>35885</v>
      </c>
      <c r="C119">
        <v>206.4</v>
      </c>
      <c r="D119">
        <v>167.2</v>
      </c>
      <c r="E119">
        <v>951.8</v>
      </c>
      <c r="F119">
        <v>996.1</v>
      </c>
      <c r="G119">
        <v>595.20000000000005</v>
      </c>
      <c r="H119">
        <v>222.1</v>
      </c>
      <c r="I119" s="5">
        <v>26.4</v>
      </c>
      <c r="J119">
        <v>610.29999999999995</v>
      </c>
      <c r="K119">
        <v>11832.5</v>
      </c>
      <c r="L119">
        <v>7633.9</v>
      </c>
      <c r="M119">
        <v>5721.3</v>
      </c>
      <c r="N119">
        <v>74.948999999999998</v>
      </c>
      <c r="O119">
        <v>8866.5</v>
      </c>
      <c r="P119">
        <v>-0.25</v>
      </c>
      <c r="Q119" s="5">
        <v>11278.6</v>
      </c>
      <c r="R119">
        <v>1568</v>
      </c>
      <c r="S119" s="46">
        <v>0</v>
      </c>
      <c r="T119">
        <v>-0.66</v>
      </c>
      <c r="U119">
        <v>0.41</v>
      </c>
      <c r="V119" s="25"/>
    </row>
    <row r="120" spans="1:22" x14ac:dyDescent="0.25">
      <c r="A120" t="s">
        <v>95</v>
      </c>
      <c r="B120" s="4">
        <v>35976</v>
      </c>
      <c r="C120">
        <v>205.3</v>
      </c>
      <c r="D120">
        <v>170</v>
      </c>
      <c r="E120">
        <v>956</v>
      </c>
      <c r="F120">
        <v>1022.4</v>
      </c>
      <c r="G120">
        <v>600.5</v>
      </c>
      <c r="H120">
        <v>218.9</v>
      </c>
      <c r="I120" s="5">
        <v>26.6</v>
      </c>
      <c r="J120">
        <v>619.70000000000005</v>
      </c>
      <c r="K120">
        <v>11942</v>
      </c>
      <c r="L120">
        <v>7768.3</v>
      </c>
      <c r="M120">
        <v>5832.6</v>
      </c>
      <c r="N120">
        <v>75.084000000000003</v>
      </c>
      <c r="O120">
        <v>8969.7000000000007</v>
      </c>
      <c r="P120">
        <v>1.25</v>
      </c>
      <c r="Q120" s="5">
        <v>11393.4</v>
      </c>
      <c r="R120">
        <v>1603.7</v>
      </c>
      <c r="S120" s="46">
        <v>0</v>
      </c>
      <c r="T120">
        <v>0.51</v>
      </c>
      <c r="U120">
        <v>0.74</v>
      </c>
      <c r="V120" s="25"/>
    </row>
    <row r="121" spans="1:22" x14ac:dyDescent="0.25">
      <c r="A121" t="s">
        <v>96</v>
      </c>
      <c r="B121" s="4">
        <v>36068</v>
      </c>
      <c r="C121">
        <v>205</v>
      </c>
      <c r="D121">
        <v>168.1</v>
      </c>
      <c r="E121">
        <v>957.4</v>
      </c>
      <c r="F121">
        <v>1043.2</v>
      </c>
      <c r="G121">
        <v>606.20000000000005</v>
      </c>
      <c r="H121">
        <v>225.5</v>
      </c>
      <c r="I121" s="5">
        <v>26.8</v>
      </c>
      <c r="J121">
        <v>629.5</v>
      </c>
      <c r="K121">
        <v>12091.6</v>
      </c>
      <c r="L121">
        <v>7869.6</v>
      </c>
      <c r="M121">
        <v>5926.8</v>
      </c>
      <c r="N121">
        <v>75.316999999999993</v>
      </c>
      <c r="O121">
        <v>9121.1</v>
      </c>
      <c r="P121">
        <v>0.56000000000000005</v>
      </c>
      <c r="Q121" s="5">
        <v>11511</v>
      </c>
      <c r="R121">
        <v>1627.3</v>
      </c>
      <c r="S121" s="46">
        <v>0</v>
      </c>
      <c r="T121">
        <v>-0.09</v>
      </c>
      <c r="U121">
        <v>0.65</v>
      </c>
      <c r="V121" s="25"/>
    </row>
    <row r="122" spans="1:22" x14ac:dyDescent="0.25">
      <c r="A122" t="s">
        <v>97</v>
      </c>
      <c r="B122" s="4">
        <v>36160</v>
      </c>
      <c r="C122">
        <v>205.5</v>
      </c>
      <c r="D122">
        <v>175.4</v>
      </c>
      <c r="E122">
        <v>966.4</v>
      </c>
      <c r="F122">
        <v>1068</v>
      </c>
      <c r="G122">
        <v>610.4</v>
      </c>
      <c r="H122">
        <v>220.7</v>
      </c>
      <c r="I122" s="5">
        <v>26.6</v>
      </c>
      <c r="J122">
        <v>639.20000000000005</v>
      </c>
      <c r="K122">
        <v>12287</v>
      </c>
      <c r="L122">
        <v>7983.3</v>
      </c>
      <c r="M122">
        <v>6028.2</v>
      </c>
      <c r="N122">
        <v>75.515000000000001</v>
      </c>
      <c r="O122">
        <v>9294</v>
      </c>
      <c r="P122">
        <v>0.45</v>
      </c>
      <c r="Q122" s="5">
        <v>11630.8</v>
      </c>
      <c r="R122">
        <v>1647.5</v>
      </c>
      <c r="S122" s="46">
        <v>0</v>
      </c>
      <c r="T122">
        <v>0.18</v>
      </c>
      <c r="U122">
        <v>0.27</v>
      </c>
      <c r="V122" s="25"/>
    </row>
    <row r="123" spans="1:22" x14ac:dyDescent="0.25">
      <c r="A123" t="s">
        <v>98</v>
      </c>
      <c r="B123" s="4">
        <v>36250</v>
      </c>
      <c r="C123">
        <v>206.6</v>
      </c>
      <c r="D123">
        <v>181.1</v>
      </c>
      <c r="E123">
        <v>983.4</v>
      </c>
      <c r="F123">
        <v>1077.9000000000001</v>
      </c>
      <c r="G123">
        <v>615.1</v>
      </c>
      <c r="H123">
        <v>226.4</v>
      </c>
      <c r="I123" s="5">
        <v>24</v>
      </c>
      <c r="J123">
        <v>650.20000000000005</v>
      </c>
      <c r="K123">
        <v>12403.3</v>
      </c>
      <c r="L123">
        <v>8060.8</v>
      </c>
      <c r="M123">
        <v>6102.5</v>
      </c>
      <c r="N123">
        <v>75.712999999999994</v>
      </c>
      <c r="O123">
        <v>9417.2999999999993</v>
      </c>
      <c r="P123">
        <v>0.5</v>
      </c>
      <c r="Q123" s="5">
        <v>11751.7</v>
      </c>
      <c r="R123">
        <v>1669.4</v>
      </c>
      <c r="S123" s="46">
        <v>0</v>
      </c>
      <c r="T123">
        <v>-0.01</v>
      </c>
      <c r="U123">
        <v>0.51</v>
      </c>
      <c r="V123" s="25"/>
    </row>
    <row r="124" spans="1:22" x14ac:dyDescent="0.25">
      <c r="A124" t="s">
        <v>99</v>
      </c>
      <c r="B124" s="4">
        <v>36341</v>
      </c>
      <c r="C124">
        <v>207.9</v>
      </c>
      <c r="D124">
        <v>179.1</v>
      </c>
      <c r="E124">
        <v>985</v>
      </c>
      <c r="F124">
        <v>1095.2</v>
      </c>
      <c r="G124">
        <v>622</v>
      </c>
      <c r="H124">
        <v>223.5</v>
      </c>
      <c r="I124" s="5">
        <v>24.6</v>
      </c>
      <c r="J124">
        <v>655.7</v>
      </c>
      <c r="K124">
        <v>12498.7</v>
      </c>
      <c r="L124">
        <v>8178.3</v>
      </c>
      <c r="M124">
        <v>6225.3</v>
      </c>
      <c r="N124">
        <v>76.126999999999995</v>
      </c>
      <c r="O124">
        <v>9524.2000000000007</v>
      </c>
      <c r="P124">
        <v>0.28000000000000003</v>
      </c>
      <c r="Q124" s="5">
        <v>11875.9</v>
      </c>
      <c r="R124">
        <v>1695.2</v>
      </c>
      <c r="S124" s="46">
        <v>0</v>
      </c>
      <c r="T124">
        <v>-0.02</v>
      </c>
      <c r="U124">
        <v>0.3</v>
      </c>
      <c r="V124" s="25"/>
    </row>
    <row r="125" spans="1:22" x14ac:dyDescent="0.25">
      <c r="A125" t="s">
        <v>100</v>
      </c>
      <c r="B125" s="4">
        <v>36433</v>
      </c>
      <c r="C125">
        <v>209.4</v>
      </c>
      <c r="D125">
        <v>186.7</v>
      </c>
      <c r="E125">
        <v>996.1</v>
      </c>
      <c r="F125">
        <v>1120.5999999999999</v>
      </c>
      <c r="G125">
        <v>632.6</v>
      </c>
      <c r="H125">
        <v>227.6</v>
      </c>
      <c r="I125" s="5">
        <v>25.3</v>
      </c>
      <c r="J125">
        <v>663</v>
      </c>
      <c r="K125">
        <v>12662.4</v>
      </c>
      <c r="L125">
        <v>8270.6</v>
      </c>
      <c r="M125">
        <v>6328.9</v>
      </c>
      <c r="N125">
        <v>76.53</v>
      </c>
      <c r="O125">
        <v>9681.9</v>
      </c>
      <c r="P125">
        <v>0.88</v>
      </c>
      <c r="Q125" s="5">
        <v>12001.2</v>
      </c>
      <c r="R125">
        <v>1734.5</v>
      </c>
      <c r="S125" s="46">
        <v>0</v>
      </c>
      <c r="T125">
        <v>0.41</v>
      </c>
      <c r="U125">
        <v>0.47</v>
      </c>
      <c r="V125" s="25"/>
    </row>
    <row r="126" spans="1:22" x14ac:dyDescent="0.25">
      <c r="A126" t="s">
        <v>101</v>
      </c>
      <c r="B126" s="4">
        <v>36525</v>
      </c>
      <c r="C126">
        <v>211</v>
      </c>
      <c r="D126">
        <v>191.3</v>
      </c>
      <c r="E126">
        <v>1004.3</v>
      </c>
      <c r="F126">
        <v>1154</v>
      </c>
      <c r="G126">
        <v>643.79999999999995</v>
      </c>
      <c r="H126">
        <v>231.9</v>
      </c>
      <c r="I126" s="5">
        <v>27.7</v>
      </c>
      <c r="J126">
        <v>676.2</v>
      </c>
      <c r="K126">
        <v>12877.6</v>
      </c>
      <c r="L126">
        <v>8391.7999999999993</v>
      </c>
      <c r="M126">
        <v>6459.6</v>
      </c>
      <c r="N126">
        <v>76.981999999999999</v>
      </c>
      <c r="O126">
        <v>9899.4</v>
      </c>
      <c r="P126">
        <v>1.1499999999999999</v>
      </c>
      <c r="Q126" s="5">
        <v>12127</v>
      </c>
      <c r="R126">
        <v>1782.3</v>
      </c>
      <c r="S126" s="46">
        <v>0</v>
      </c>
      <c r="T126">
        <v>0.54</v>
      </c>
      <c r="U126">
        <v>0.61</v>
      </c>
      <c r="V126" s="25"/>
    </row>
    <row r="127" spans="1:22" x14ac:dyDescent="0.25">
      <c r="A127" t="s">
        <v>102</v>
      </c>
      <c r="B127" s="4">
        <v>36616</v>
      </c>
      <c r="C127">
        <v>213</v>
      </c>
      <c r="D127">
        <v>190.2</v>
      </c>
      <c r="E127">
        <v>1016.9</v>
      </c>
      <c r="F127">
        <v>1208.8</v>
      </c>
      <c r="G127">
        <v>653.5</v>
      </c>
      <c r="H127">
        <v>243.3</v>
      </c>
      <c r="I127" s="5">
        <v>24.7</v>
      </c>
      <c r="J127">
        <v>696</v>
      </c>
      <c r="K127">
        <v>12924.2</v>
      </c>
      <c r="L127">
        <v>8520.7000000000007</v>
      </c>
      <c r="M127">
        <v>6613.6</v>
      </c>
      <c r="N127">
        <v>77.625</v>
      </c>
      <c r="O127">
        <v>10002.9</v>
      </c>
      <c r="P127">
        <v>-0.51</v>
      </c>
      <c r="Q127" s="5">
        <v>12252.2</v>
      </c>
      <c r="R127">
        <v>1790.7</v>
      </c>
      <c r="S127" s="46">
        <v>0</v>
      </c>
      <c r="T127">
        <v>-0.84</v>
      </c>
      <c r="U127">
        <v>0.33</v>
      </c>
      <c r="V127" s="25"/>
    </row>
    <row r="128" spans="1:22" x14ac:dyDescent="0.25">
      <c r="A128" t="s">
        <v>103</v>
      </c>
      <c r="B128" s="4">
        <v>36707</v>
      </c>
      <c r="C128">
        <v>216.1</v>
      </c>
      <c r="D128">
        <v>198.3</v>
      </c>
      <c r="E128">
        <v>1042.3</v>
      </c>
      <c r="F128">
        <v>1230.2</v>
      </c>
      <c r="G128">
        <v>661.8</v>
      </c>
      <c r="H128">
        <v>241.7</v>
      </c>
      <c r="I128" s="5">
        <v>25</v>
      </c>
      <c r="J128">
        <v>698.4</v>
      </c>
      <c r="K128">
        <v>13160.8</v>
      </c>
      <c r="L128">
        <v>8603</v>
      </c>
      <c r="M128">
        <v>6707.5</v>
      </c>
      <c r="N128">
        <v>77.972999999999999</v>
      </c>
      <c r="O128">
        <v>10247.700000000001</v>
      </c>
      <c r="P128">
        <v>0.72</v>
      </c>
      <c r="Q128" s="5">
        <v>12377.5</v>
      </c>
      <c r="R128">
        <v>1823.1</v>
      </c>
      <c r="S128" s="46">
        <v>0</v>
      </c>
      <c r="T128">
        <v>0.78</v>
      </c>
      <c r="U128">
        <v>-0.06</v>
      </c>
      <c r="V128" s="25"/>
    </row>
    <row r="129" spans="1:22" x14ac:dyDescent="0.25">
      <c r="A129" t="s">
        <v>104</v>
      </c>
      <c r="B129" s="4">
        <v>36799</v>
      </c>
      <c r="C129">
        <v>220.7</v>
      </c>
      <c r="D129">
        <v>204.8</v>
      </c>
      <c r="E129">
        <v>1054.7</v>
      </c>
      <c r="F129">
        <v>1247.7</v>
      </c>
      <c r="G129">
        <v>665.4</v>
      </c>
      <c r="H129">
        <v>222.8</v>
      </c>
      <c r="I129" s="5">
        <v>25.6</v>
      </c>
      <c r="J129">
        <v>711.6</v>
      </c>
      <c r="K129">
        <v>13178.4</v>
      </c>
      <c r="L129">
        <v>8687.5</v>
      </c>
      <c r="M129">
        <v>6815.4</v>
      </c>
      <c r="N129">
        <v>78.454999999999998</v>
      </c>
      <c r="O129">
        <v>10319.799999999999</v>
      </c>
      <c r="P129">
        <v>-0.31</v>
      </c>
      <c r="Q129" s="5">
        <v>12500.7</v>
      </c>
      <c r="R129">
        <v>1832.3</v>
      </c>
      <c r="S129" s="46">
        <v>0</v>
      </c>
      <c r="T129">
        <v>-0.49</v>
      </c>
      <c r="U129">
        <v>0.18</v>
      </c>
      <c r="V129" s="25"/>
    </row>
    <row r="130" spans="1:22" x14ac:dyDescent="0.25">
      <c r="A130" t="s">
        <v>105</v>
      </c>
      <c r="B130" s="4">
        <v>36891</v>
      </c>
      <c r="C130">
        <v>226.7</v>
      </c>
      <c r="D130">
        <v>204.8</v>
      </c>
      <c r="E130">
        <v>1065.5999999999999</v>
      </c>
      <c r="F130">
        <v>1258.7</v>
      </c>
      <c r="G130">
        <v>670.1</v>
      </c>
      <c r="H130">
        <v>225.9</v>
      </c>
      <c r="I130" s="5">
        <v>26.1</v>
      </c>
      <c r="J130">
        <v>717.3</v>
      </c>
      <c r="K130">
        <v>13260.5</v>
      </c>
      <c r="L130">
        <v>8762.2000000000007</v>
      </c>
      <c r="M130">
        <v>6912.1</v>
      </c>
      <c r="N130">
        <v>78.888000000000005</v>
      </c>
      <c r="O130">
        <v>10439</v>
      </c>
      <c r="P130">
        <v>0.43</v>
      </c>
      <c r="Q130" s="5">
        <v>12620.8</v>
      </c>
      <c r="R130">
        <v>1861.2</v>
      </c>
      <c r="S130" s="46">
        <v>0</v>
      </c>
      <c r="T130">
        <v>0.06</v>
      </c>
      <c r="U130">
        <v>0.38</v>
      </c>
      <c r="V130" s="60"/>
    </row>
    <row r="131" spans="1:22" x14ac:dyDescent="0.25">
      <c r="A131" t="s">
        <v>106</v>
      </c>
      <c r="B131" s="4">
        <v>36981</v>
      </c>
      <c r="C131">
        <v>233.8</v>
      </c>
      <c r="D131">
        <v>215</v>
      </c>
      <c r="E131">
        <v>1107.8</v>
      </c>
      <c r="F131">
        <v>1301.9000000000001</v>
      </c>
      <c r="G131">
        <v>668.9</v>
      </c>
      <c r="H131">
        <v>188.6</v>
      </c>
      <c r="I131" s="5">
        <v>29.8</v>
      </c>
      <c r="J131">
        <v>732.3</v>
      </c>
      <c r="K131">
        <v>13222.7</v>
      </c>
      <c r="L131">
        <v>8797.2999999999993</v>
      </c>
      <c r="M131">
        <v>6986.9</v>
      </c>
      <c r="N131">
        <v>79.423000000000002</v>
      </c>
      <c r="O131">
        <v>10472.9</v>
      </c>
      <c r="P131">
        <v>1.1000000000000001</v>
      </c>
      <c r="Q131" s="5">
        <v>12734.8</v>
      </c>
      <c r="R131">
        <v>1905.4</v>
      </c>
      <c r="S131" s="46">
        <v>0</v>
      </c>
      <c r="T131">
        <v>0.52</v>
      </c>
      <c r="U131">
        <v>0.57999999999999996</v>
      </c>
      <c r="V131" s="25"/>
    </row>
    <row r="132" spans="1:22" x14ac:dyDescent="0.25">
      <c r="A132" t="s">
        <v>107</v>
      </c>
      <c r="B132" s="4">
        <v>37072</v>
      </c>
      <c r="C132">
        <v>240.4</v>
      </c>
      <c r="D132">
        <v>230.1</v>
      </c>
      <c r="E132">
        <v>1139.0999999999999</v>
      </c>
      <c r="F132">
        <v>1308.9000000000001</v>
      </c>
      <c r="G132">
        <v>662.1</v>
      </c>
      <c r="H132">
        <v>182.6</v>
      </c>
      <c r="I132" s="5">
        <v>28</v>
      </c>
      <c r="J132">
        <v>733.1</v>
      </c>
      <c r="K132">
        <v>13300</v>
      </c>
      <c r="L132">
        <v>8818.1</v>
      </c>
      <c r="M132">
        <v>7036.3</v>
      </c>
      <c r="N132">
        <v>79.795000000000002</v>
      </c>
      <c r="O132">
        <v>10597.8</v>
      </c>
      <c r="P132">
        <v>1.27</v>
      </c>
      <c r="Q132" s="5">
        <v>12842.4</v>
      </c>
      <c r="R132">
        <v>1947</v>
      </c>
      <c r="S132" s="46">
        <v>1</v>
      </c>
      <c r="T132">
        <v>0.36</v>
      </c>
      <c r="U132">
        <v>0.9</v>
      </c>
      <c r="V132" s="25"/>
    </row>
    <row r="133" spans="1:22" x14ac:dyDescent="0.25">
      <c r="A133" t="s">
        <v>108</v>
      </c>
      <c r="B133" s="4">
        <v>37164</v>
      </c>
      <c r="C133">
        <v>245.8</v>
      </c>
      <c r="D133">
        <v>217.4</v>
      </c>
      <c r="E133">
        <v>1145.2</v>
      </c>
      <c r="F133">
        <v>1113.5999999999999</v>
      </c>
      <c r="G133">
        <v>654.20000000000005</v>
      </c>
      <c r="H133">
        <v>162.80000000000001</v>
      </c>
      <c r="I133" s="5">
        <v>26.4</v>
      </c>
      <c r="J133">
        <v>732.4</v>
      </c>
      <c r="K133">
        <v>13244.8</v>
      </c>
      <c r="L133">
        <v>8848.2999999999993</v>
      </c>
      <c r="M133">
        <v>7064.7</v>
      </c>
      <c r="N133">
        <v>79.841999999999999</v>
      </c>
      <c r="O133">
        <v>10596.3</v>
      </c>
      <c r="P133">
        <v>-0.08</v>
      </c>
      <c r="Q133" s="5">
        <v>12945.4</v>
      </c>
      <c r="R133">
        <v>1952.7</v>
      </c>
      <c r="S133" s="46">
        <v>1</v>
      </c>
      <c r="T133">
        <v>0.15</v>
      </c>
      <c r="U133">
        <v>-0.23</v>
      </c>
      <c r="V133" s="25"/>
    </row>
    <row r="134" spans="1:22" x14ac:dyDescent="0.25">
      <c r="A134" t="s">
        <v>109</v>
      </c>
      <c r="B134" s="4">
        <v>37256</v>
      </c>
      <c r="C134">
        <v>250.3</v>
      </c>
      <c r="D134">
        <v>246.5</v>
      </c>
      <c r="E134">
        <v>1191.2</v>
      </c>
      <c r="F134">
        <v>1231.8</v>
      </c>
      <c r="G134">
        <v>690.7</v>
      </c>
      <c r="H134">
        <v>146.4</v>
      </c>
      <c r="I134" s="5">
        <v>24.2</v>
      </c>
      <c r="J134">
        <v>735</v>
      </c>
      <c r="K134">
        <v>13280.9</v>
      </c>
      <c r="L134">
        <v>8980.6</v>
      </c>
      <c r="M134">
        <v>7174.7</v>
      </c>
      <c r="N134">
        <v>79.891999999999996</v>
      </c>
      <c r="O134">
        <v>10660.3</v>
      </c>
      <c r="P134">
        <v>1.21</v>
      </c>
      <c r="Q134" s="5">
        <v>13044.1</v>
      </c>
      <c r="R134">
        <v>1992</v>
      </c>
      <c r="S134" s="46">
        <v>1</v>
      </c>
      <c r="T134">
        <v>0.3</v>
      </c>
      <c r="U134">
        <v>0.91</v>
      </c>
      <c r="V134" s="25"/>
    </row>
    <row r="135" spans="1:22" x14ac:dyDescent="0.25">
      <c r="A135" t="s">
        <v>110</v>
      </c>
      <c r="B135" s="4">
        <v>37346</v>
      </c>
      <c r="C135">
        <v>254.1</v>
      </c>
      <c r="D135">
        <v>244.9</v>
      </c>
      <c r="E135">
        <v>1221</v>
      </c>
      <c r="F135">
        <v>1075.0999999999999</v>
      </c>
      <c r="G135">
        <v>701.5</v>
      </c>
      <c r="H135">
        <v>147.30000000000001</v>
      </c>
      <c r="I135" s="5">
        <v>25.3</v>
      </c>
      <c r="J135">
        <v>743.1</v>
      </c>
      <c r="K135">
        <v>13397</v>
      </c>
      <c r="L135">
        <v>9008.1</v>
      </c>
      <c r="M135">
        <v>7209.9</v>
      </c>
      <c r="N135">
        <v>80.040999999999997</v>
      </c>
      <c r="O135">
        <v>10789</v>
      </c>
      <c r="P135">
        <v>1.29</v>
      </c>
      <c r="Q135" s="5">
        <v>13137.5</v>
      </c>
      <c r="R135">
        <v>2038.9</v>
      </c>
      <c r="S135" s="46">
        <v>0</v>
      </c>
      <c r="T135">
        <v>0.84</v>
      </c>
      <c r="U135">
        <v>0.44</v>
      </c>
      <c r="V135" s="25"/>
    </row>
    <row r="136" spans="1:22" x14ac:dyDescent="0.25">
      <c r="A136" t="s">
        <v>111</v>
      </c>
      <c r="B136" s="4">
        <v>37437</v>
      </c>
      <c r="C136">
        <v>257.89999999999998</v>
      </c>
      <c r="D136">
        <v>243.8</v>
      </c>
      <c r="E136">
        <v>1247.0999999999999</v>
      </c>
      <c r="F136">
        <v>1051</v>
      </c>
      <c r="G136">
        <v>711.5</v>
      </c>
      <c r="H136">
        <v>153.6</v>
      </c>
      <c r="I136" s="5">
        <v>25.3</v>
      </c>
      <c r="J136">
        <v>751.5</v>
      </c>
      <c r="K136">
        <v>13478.2</v>
      </c>
      <c r="L136">
        <v>9054.2999999999993</v>
      </c>
      <c r="M136">
        <v>7302.1</v>
      </c>
      <c r="N136">
        <v>80.650999999999996</v>
      </c>
      <c r="O136">
        <v>10893.2</v>
      </c>
      <c r="P136">
        <v>0.57999999999999996</v>
      </c>
      <c r="Q136" s="5">
        <v>13227</v>
      </c>
      <c r="R136">
        <v>2073.5</v>
      </c>
      <c r="S136" s="46">
        <v>0</v>
      </c>
      <c r="T136">
        <v>0.51</v>
      </c>
      <c r="U136">
        <v>0.06</v>
      </c>
      <c r="V136" s="25"/>
    </row>
    <row r="137" spans="1:22" x14ac:dyDescent="0.25">
      <c r="A137" t="s">
        <v>112</v>
      </c>
      <c r="B137" s="4">
        <v>37529</v>
      </c>
      <c r="C137">
        <v>261.60000000000002</v>
      </c>
      <c r="D137">
        <v>251.1</v>
      </c>
      <c r="E137">
        <v>1259.9000000000001</v>
      </c>
      <c r="F137">
        <v>1044.0999999999999</v>
      </c>
      <c r="G137">
        <v>727.2</v>
      </c>
      <c r="H137">
        <v>161.80000000000001</v>
      </c>
      <c r="I137" s="5">
        <v>24.3</v>
      </c>
      <c r="J137">
        <v>754.3</v>
      </c>
      <c r="K137">
        <v>13538.1</v>
      </c>
      <c r="L137">
        <v>9119.9</v>
      </c>
      <c r="M137">
        <v>7390.9</v>
      </c>
      <c r="N137">
        <v>81.045000000000002</v>
      </c>
      <c r="O137">
        <v>10992.1</v>
      </c>
      <c r="P137">
        <v>0.4</v>
      </c>
      <c r="Q137" s="5">
        <v>13314</v>
      </c>
      <c r="R137">
        <v>2100.4</v>
      </c>
      <c r="S137" s="46">
        <v>0</v>
      </c>
      <c r="T137">
        <v>0.26</v>
      </c>
      <c r="U137">
        <v>0.14000000000000001</v>
      </c>
      <c r="V137" s="25"/>
    </row>
    <row r="138" spans="1:22" x14ac:dyDescent="0.25">
      <c r="A138" t="s">
        <v>113</v>
      </c>
      <c r="B138" s="4">
        <v>37621</v>
      </c>
      <c r="C138">
        <v>265.2</v>
      </c>
      <c r="D138">
        <v>260.3</v>
      </c>
      <c r="E138">
        <v>1276.2</v>
      </c>
      <c r="F138">
        <v>1038.4000000000001</v>
      </c>
      <c r="G138">
        <v>734.5</v>
      </c>
      <c r="H138">
        <v>179.8</v>
      </c>
      <c r="I138" s="5">
        <v>23.1</v>
      </c>
      <c r="J138">
        <v>757</v>
      </c>
      <c r="K138">
        <v>13559</v>
      </c>
      <c r="L138">
        <v>9172.4</v>
      </c>
      <c r="M138">
        <v>7467.7</v>
      </c>
      <c r="N138">
        <v>81.42</v>
      </c>
      <c r="O138">
        <v>11071.5</v>
      </c>
      <c r="P138">
        <v>0.59</v>
      </c>
      <c r="Q138" s="5">
        <v>13399.2</v>
      </c>
      <c r="R138">
        <v>2142</v>
      </c>
      <c r="S138" s="46">
        <v>0</v>
      </c>
      <c r="T138">
        <v>0.47</v>
      </c>
      <c r="U138">
        <v>0.12</v>
      </c>
      <c r="V138" s="25"/>
    </row>
    <row r="139" spans="1:22" x14ac:dyDescent="0.25">
      <c r="A139" t="s">
        <v>114</v>
      </c>
      <c r="B139" s="4">
        <v>37711</v>
      </c>
      <c r="C139">
        <v>268.89999999999998</v>
      </c>
      <c r="D139">
        <v>260.7</v>
      </c>
      <c r="E139">
        <v>1294.5999999999999</v>
      </c>
      <c r="F139">
        <v>1021.3</v>
      </c>
      <c r="G139">
        <v>741.5</v>
      </c>
      <c r="H139">
        <v>199.9</v>
      </c>
      <c r="I139" s="5">
        <v>23.8</v>
      </c>
      <c r="J139">
        <v>763.3</v>
      </c>
      <c r="K139">
        <v>13634.3</v>
      </c>
      <c r="L139">
        <v>9215.5</v>
      </c>
      <c r="M139">
        <v>7555.8</v>
      </c>
      <c r="N139">
        <v>81.994</v>
      </c>
      <c r="O139">
        <v>11183.5</v>
      </c>
      <c r="P139">
        <v>0.09</v>
      </c>
      <c r="Q139" s="5">
        <v>13485.4</v>
      </c>
      <c r="R139">
        <v>2172.4</v>
      </c>
      <c r="S139" s="46">
        <v>0</v>
      </c>
      <c r="T139">
        <v>0.32</v>
      </c>
      <c r="U139">
        <v>-0.22</v>
      </c>
      <c r="V139" s="25"/>
    </row>
    <row r="140" spans="1:22" x14ac:dyDescent="0.25">
      <c r="A140" t="s">
        <v>115</v>
      </c>
      <c r="B140" s="4">
        <v>37802</v>
      </c>
      <c r="C140">
        <v>273.39999999999998</v>
      </c>
      <c r="D140">
        <v>260.10000000000002</v>
      </c>
      <c r="E140">
        <v>1312.6</v>
      </c>
      <c r="F140">
        <v>1020.8</v>
      </c>
      <c r="G140">
        <v>742.9</v>
      </c>
      <c r="H140">
        <v>196.4</v>
      </c>
      <c r="I140" s="5">
        <v>22.8</v>
      </c>
      <c r="J140">
        <v>773.9</v>
      </c>
      <c r="K140">
        <v>13751.5</v>
      </c>
      <c r="L140">
        <v>9319</v>
      </c>
      <c r="M140">
        <v>7642.6</v>
      </c>
      <c r="N140">
        <v>82.015000000000001</v>
      </c>
      <c r="O140">
        <v>11312.9</v>
      </c>
      <c r="P140">
        <v>0.74</v>
      </c>
      <c r="Q140" s="5">
        <v>13570.6</v>
      </c>
      <c r="R140">
        <v>2199.4</v>
      </c>
      <c r="S140" s="46">
        <v>0</v>
      </c>
      <c r="T140">
        <v>0.98</v>
      </c>
      <c r="U140">
        <v>-0.24</v>
      </c>
      <c r="V140" s="25"/>
    </row>
    <row r="141" spans="1:22" x14ac:dyDescent="0.25">
      <c r="A141" t="s">
        <v>116</v>
      </c>
      <c r="B141" s="4">
        <v>37894</v>
      </c>
      <c r="C141">
        <v>279</v>
      </c>
      <c r="D141">
        <v>271.7</v>
      </c>
      <c r="E141">
        <v>1335.5</v>
      </c>
      <c r="F141">
        <v>950.6</v>
      </c>
      <c r="G141">
        <v>767.1</v>
      </c>
      <c r="H141">
        <v>217.6</v>
      </c>
      <c r="I141" s="5">
        <v>21.4</v>
      </c>
      <c r="J141">
        <v>783.8</v>
      </c>
      <c r="K141">
        <v>13985.1</v>
      </c>
      <c r="L141">
        <v>9455.7000000000007</v>
      </c>
      <c r="M141">
        <v>7802.6</v>
      </c>
      <c r="N141">
        <v>82.522000000000006</v>
      </c>
      <c r="O141">
        <v>11567.3</v>
      </c>
      <c r="P141">
        <v>0.2</v>
      </c>
      <c r="Q141" s="5">
        <v>13655.5</v>
      </c>
      <c r="R141">
        <v>2221.1999999999998</v>
      </c>
      <c r="S141" s="46">
        <v>0</v>
      </c>
      <c r="T141">
        <v>0</v>
      </c>
      <c r="U141">
        <v>0.2</v>
      </c>
      <c r="V141" s="25"/>
    </row>
    <row r="142" spans="1:22" x14ac:dyDescent="0.25">
      <c r="A142" t="s">
        <v>117</v>
      </c>
      <c r="B142" s="4">
        <v>37986</v>
      </c>
      <c r="C142">
        <v>285.5</v>
      </c>
      <c r="D142">
        <v>265.7</v>
      </c>
      <c r="E142">
        <v>1341.2</v>
      </c>
      <c r="F142">
        <v>1021.3</v>
      </c>
      <c r="G142">
        <v>774.8</v>
      </c>
      <c r="H142">
        <v>241</v>
      </c>
      <c r="I142" s="5">
        <v>20.100000000000001</v>
      </c>
      <c r="J142">
        <v>796.1</v>
      </c>
      <c r="K142">
        <v>14145.6</v>
      </c>
      <c r="L142">
        <v>9519.7999999999993</v>
      </c>
      <c r="M142">
        <v>7891.5</v>
      </c>
      <c r="N142">
        <v>82.900999999999996</v>
      </c>
      <c r="O142">
        <v>11769.3</v>
      </c>
      <c r="P142">
        <v>0.48</v>
      </c>
      <c r="Q142" s="5">
        <v>13740.6</v>
      </c>
      <c r="R142">
        <v>2251.8000000000002</v>
      </c>
      <c r="S142" s="46">
        <v>0</v>
      </c>
      <c r="T142">
        <v>0.54</v>
      </c>
      <c r="U142">
        <v>-0.06</v>
      </c>
      <c r="V142" s="25"/>
    </row>
    <row r="143" spans="1:22" x14ac:dyDescent="0.25">
      <c r="A143" t="s">
        <v>118</v>
      </c>
      <c r="B143" s="4">
        <v>38077</v>
      </c>
      <c r="C143">
        <v>293</v>
      </c>
      <c r="D143">
        <v>283.39999999999998</v>
      </c>
      <c r="E143">
        <v>1379.6</v>
      </c>
      <c r="F143">
        <v>1012.2</v>
      </c>
      <c r="G143">
        <v>803.1</v>
      </c>
      <c r="H143">
        <v>251.4</v>
      </c>
      <c r="I143" s="5">
        <v>17.2</v>
      </c>
      <c r="J143">
        <v>809.2</v>
      </c>
      <c r="K143">
        <v>14221.1</v>
      </c>
      <c r="L143">
        <v>9604.5</v>
      </c>
      <c r="M143">
        <v>8027.7</v>
      </c>
      <c r="N143">
        <v>83.588999999999999</v>
      </c>
      <c r="O143">
        <v>11920.2</v>
      </c>
      <c r="P143">
        <v>0.34</v>
      </c>
      <c r="Q143" s="5">
        <v>13826.7</v>
      </c>
      <c r="R143">
        <v>2287.3000000000002</v>
      </c>
      <c r="S143" s="46">
        <v>0</v>
      </c>
      <c r="T143">
        <v>0.31</v>
      </c>
      <c r="U143">
        <v>0.03</v>
      </c>
      <c r="V143" s="25"/>
    </row>
    <row r="144" spans="1:22" x14ac:dyDescent="0.25">
      <c r="A144" t="s">
        <v>119</v>
      </c>
      <c r="B144" s="4">
        <v>38168</v>
      </c>
      <c r="C144">
        <v>300.39999999999998</v>
      </c>
      <c r="D144">
        <v>293</v>
      </c>
      <c r="E144">
        <v>1400.6</v>
      </c>
      <c r="F144">
        <v>1026.7</v>
      </c>
      <c r="G144">
        <v>816.2</v>
      </c>
      <c r="H144">
        <v>271.60000000000002</v>
      </c>
      <c r="I144" s="5">
        <v>17.2</v>
      </c>
      <c r="J144">
        <v>823.6</v>
      </c>
      <c r="K144">
        <v>14329.5</v>
      </c>
      <c r="L144">
        <v>9664.2999999999993</v>
      </c>
      <c r="M144">
        <v>8133</v>
      </c>
      <c r="N144">
        <v>84.162000000000006</v>
      </c>
      <c r="O144">
        <v>12109</v>
      </c>
      <c r="P144">
        <v>0.21</v>
      </c>
      <c r="Q144" s="5">
        <v>13915.2</v>
      </c>
      <c r="R144">
        <v>2321.4</v>
      </c>
      <c r="S144" s="46">
        <v>0</v>
      </c>
      <c r="T144">
        <v>0.17</v>
      </c>
      <c r="U144">
        <v>0.03</v>
      </c>
      <c r="V144" s="25"/>
    </row>
    <row r="145" spans="1:22" x14ac:dyDescent="0.25">
      <c r="A145" t="s">
        <v>120</v>
      </c>
      <c r="B145" s="4">
        <v>38260</v>
      </c>
      <c r="C145">
        <v>308.60000000000002</v>
      </c>
      <c r="D145">
        <v>288.3</v>
      </c>
      <c r="E145">
        <v>1409.8</v>
      </c>
      <c r="F145">
        <v>1064.3</v>
      </c>
      <c r="G145">
        <v>826</v>
      </c>
      <c r="H145">
        <v>292.7</v>
      </c>
      <c r="I145" s="5">
        <v>18.100000000000001</v>
      </c>
      <c r="J145">
        <v>839.2</v>
      </c>
      <c r="K145">
        <v>14465</v>
      </c>
      <c r="L145">
        <v>9771.1</v>
      </c>
      <c r="M145">
        <v>8264.2999999999993</v>
      </c>
      <c r="N145">
        <v>84.585999999999999</v>
      </c>
      <c r="O145">
        <v>12303.3</v>
      </c>
      <c r="P145">
        <v>0.15</v>
      </c>
      <c r="Q145" s="5">
        <v>14003.9</v>
      </c>
      <c r="R145">
        <v>2357.1999999999998</v>
      </c>
      <c r="S145" s="46">
        <v>0</v>
      </c>
      <c r="T145">
        <v>0.33</v>
      </c>
      <c r="U145">
        <v>-0.18</v>
      </c>
      <c r="V145" s="25"/>
    </row>
    <row r="146" spans="1:22" x14ac:dyDescent="0.25">
      <c r="A146" t="s">
        <v>121</v>
      </c>
      <c r="B146" s="4">
        <v>38352</v>
      </c>
      <c r="C146">
        <v>315.39999999999998</v>
      </c>
      <c r="D146">
        <v>294.5</v>
      </c>
      <c r="E146">
        <v>1427.9</v>
      </c>
      <c r="F146">
        <v>1091.5</v>
      </c>
      <c r="G146">
        <v>841.6</v>
      </c>
      <c r="H146">
        <v>298.39999999999998</v>
      </c>
      <c r="I146" s="5">
        <v>19.8</v>
      </c>
      <c r="J146">
        <v>844.9</v>
      </c>
      <c r="K146">
        <v>14609.9</v>
      </c>
      <c r="L146">
        <v>9877.4</v>
      </c>
      <c r="M146">
        <v>8425.6</v>
      </c>
      <c r="N146">
        <v>85.308999999999997</v>
      </c>
      <c r="O146">
        <v>12522.4</v>
      </c>
      <c r="P146">
        <v>-0.03</v>
      </c>
      <c r="Q146" s="5">
        <v>14092</v>
      </c>
      <c r="R146">
        <v>2389.6999999999998</v>
      </c>
      <c r="S146" s="46">
        <v>0</v>
      </c>
      <c r="T146">
        <v>-0.05</v>
      </c>
      <c r="U146">
        <v>0.02</v>
      </c>
      <c r="V146" s="25"/>
    </row>
    <row r="147" spans="1:22" x14ac:dyDescent="0.25">
      <c r="A147" t="s">
        <v>122</v>
      </c>
      <c r="B147" s="4">
        <v>38442</v>
      </c>
      <c r="C147">
        <v>323.2</v>
      </c>
      <c r="D147">
        <v>301.3</v>
      </c>
      <c r="E147">
        <v>1464.4</v>
      </c>
      <c r="F147">
        <v>1172.2</v>
      </c>
      <c r="G147">
        <v>858.3</v>
      </c>
      <c r="H147">
        <v>375.8</v>
      </c>
      <c r="I147" s="5">
        <v>18.5</v>
      </c>
      <c r="J147">
        <v>858.1</v>
      </c>
      <c r="K147">
        <v>14771.6</v>
      </c>
      <c r="L147">
        <v>9935</v>
      </c>
      <c r="M147">
        <v>8523</v>
      </c>
      <c r="N147">
        <v>85.795000000000002</v>
      </c>
      <c r="O147">
        <v>12761.3</v>
      </c>
      <c r="P147">
        <v>0.4</v>
      </c>
      <c r="Q147" s="5">
        <v>14179.6</v>
      </c>
      <c r="R147">
        <v>2426.9</v>
      </c>
      <c r="S147" s="46">
        <v>0</v>
      </c>
      <c r="T147">
        <v>0.33</v>
      </c>
      <c r="U147">
        <v>0.06</v>
      </c>
      <c r="V147" s="25"/>
    </row>
    <row r="148" spans="1:22" x14ac:dyDescent="0.25">
      <c r="A148" t="s">
        <v>123</v>
      </c>
      <c r="B148" s="4">
        <v>38533</v>
      </c>
      <c r="C148">
        <v>329.2</v>
      </c>
      <c r="D148">
        <v>310.8</v>
      </c>
      <c r="E148">
        <v>1486</v>
      </c>
      <c r="F148">
        <v>1196.3</v>
      </c>
      <c r="G148">
        <v>876.6</v>
      </c>
      <c r="H148">
        <v>364</v>
      </c>
      <c r="I148" s="5">
        <v>20.6</v>
      </c>
      <c r="J148">
        <v>866.3</v>
      </c>
      <c r="K148">
        <v>14839.8</v>
      </c>
      <c r="L148">
        <v>10047.799999999999</v>
      </c>
      <c r="M148">
        <v>8671.4</v>
      </c>
      <c r="N148">
        <v>86.31</v>
      </c>
      <c r="O148">
        <v>12910</v>
      </c>
      <c r="P148">
        <v>-0.04</v>
      </c>
      <c r="Q148" s="5">
        <v>14264.5</v>
      </c>
      <c r="R148">
        <v>2452.9</v>
      </c>
      <c r="S148" s="46">
        <v>0</v>
      </c>
      <c r="T148">
        <v>-0.03</v>
      </c>
      <c r="U148">
        <v>-0.01</v>
      </c>
      <c r="V148" s="25"/>
    </row>
    <row r="149" spans="1:22" x14ac:dyDescent="0.25">
      <c r="A149" t="s">
        <v>124</v>
      </c>
      <c r="B149" s="4">
        <v>38625</v>
      </c>
      <c r="C149">
        <v>335.1</v>
      </c>
      <c r="D149">
        <v>300.10000000000002</v>
      </c>
      <c r="E149">
        <v>1501</v>
      </c>
      <c r="F149">
        <v>1225.4000000000001</v>
      </c>
      <c r="G149">
        <v>890.1</v>
      </c>
      <c r="H149">
        <v>370.3</v>
      </c>
      <c r="I149" s="5">
        <v>21.6</v>
      </c>
      <c r="J149">
        <v>879.5</v>
      </c>
      <c r="K149">
        <v>14972.1</v>
      </c>
      <c r="L149">
        <v>10145.299999999999</v>
      </c>
      <c r="M149">
        <v>8849.2000000000007</v>
      </c>
      <c r="N149">
        <v>87.231999999999999</v>
      </c>
      <c r="O149">
        <v>13142.9</v>
      </c>
      <c r="P149">
        <v>0.25</v>
      </c>
      <c r="Q149" s="5">
        <v>14347.2</v>
      </c>
      <c r="R149">
        <v>2495.1</v>
      </c>
      <c r="S149" s="46">
        <v>0</v>
      </c>
      <c r="T149">
        <v>0.22</v>
      </c>
      <c r="U149">
        <v>0.03</v>
      </c>
      <c r="V149" s="25"/>
    </row>
    <row r="150" spans="1:22" x14ac:dyDescent="0.25">
      <c r="A150" t="s">
        <v>125</v>
      </c>
      <c r="B150" s="4">
        <v>38717</v>
      </c>
      <c r="C150">
        <v>341</v>
      </c>
      <c r="D150">
        <v>305.39999999999998</v>
      </c>
      <c r="E150">
        <v>1512.3</v>
      </c>
      <c r="F150">
        <v>1255.7</v>
      </c>
      <c r="G150">
        <v>901</v>
      </c>
      <c r="H150">
        <v>409.1</v>
      </c>
      <c r="I150" s="5">
        <v>25.1</v>
      </c>
      <c r="J150">
        <v>889.5</v>
      </c>
      <c r="K150">
        <v>15066.6</v>
      </c>
      <c r="L150">
        <v>10175.4</v>
      </c>
      <c r="M150">
        <v>8944.9</v>
      </c>
      <c r="N150">
        <v>87.912999999999997</v>
      </c>
      <c r="O150">
        <v>13332.3</v>
      </c>
      <c r="P150">
        <v>0.05</v>
      </c>
      <c r="Q150" s="5">
        <v>14427.5</v>
      </c>
      <c r="R150">
        <v>2529.1</v>
      </c>
      <c r="S150" s="46">
        <v>0</v>
      </c>
      <c r="T150">
        <v>0.01</v>
      </c>
      <c r="U150">
        <v>0.05</v>
      </c>
      <c r="V150" s="25"/>
    </row>
    <row r="151" spans="1:22" x14ac:dyDescent="0.25">
      <c r="A151" t="s">
        <v>126</v>
      </c>
      <c r="B151" s="4">
        <v>38807</v>
      </c>
      <c r="C151">
        <v>389.6</v>
      </c>
      <c r="D151">
        <v>291.3</v>
      </c>
      <c r="E151">
        <v>1566.7</v>
      </c>
      <c r="F151">
        <v>1320.3</v>
      </c>
      <c r="G151">
        <v>926.1</v>
      </c>
      <c r="H151">
        <v>421.7</v>
      </c>
      <c r="I151" s="5">
        <v>26.6</v>
      </c>
      <c r="J151">
        <v>913.2</v>
      </c>
      <c r="K151">
        <v>15267</v>
      </c>
      <c r="L151">
        <v>10288.9</v>
      </c>
      <c r="M151">
        <v>9090.7000000000007</v>
      </c>
      <c r="N151">
        <v>88.358999999999995</v>
      </c>
      <c r="O151">
        <v>13603.9</v>
      </c>
      <c r="P151">
        <v>0.96</v>
      </c>
      <c r="Q151" s="5">
        <v>14502.9</v>
      </c>
      <c r="R151">
        <v>2580.6999999999998</v>
      </c>
      <c r="S151" s="46">
        <v>0</v>
      </c>
      <c r="T151">
        <v>0.75</v>
      </c>
      <c r="U151">
        <v>0.21</v>
      </c>
      <c r="V151" s="25"/>
    </row>
    <row r="152" spans="1:22" x14ac:dyDescent="0.25">
      <c r="A152" t="s">
        <v>127</v>
      </c>
      <c r="B152" s="4">
        <v>38898</v>
      </c>
      <c r="C152">
        <v>395.6</v>
      </c>
      <c r="D152">
        <v>294.89999999999998</v>
      </c>
      <c r="E152">
        <v>1583.2</v>
      </c>
      <c r="F152">
        <v>1351</v>
      </c>
      <c r="G152">
        <v>940.1</v>
      </c>
      <c r="H152">
        <v>432.9</v>
      </c>
      <c r="I152" s="5">
        <v>28.9</v>
      </c>
      <c r="J152">
        <v>918.1</v>
      </c>
      <c r="K152">
        <v>15302.7</v>
      </c>
      <c r="L152">
        <v>10341</v>
      </c>
      <c r="M152">
        <v>9210.2000000000007</v>
      </c>
      <c r="N152">
        <v>89.069000000000003</v>
      </c>
      <c r="O152">
        <v>13749.8</v>
      </c>
      <c r="P152">
        <v>-0.03</v>
      </c>
      <c r="Q152" s="5">
        <v>14575</v>
      </c>
      <c r="R152">
        <v>2610.9</v>
      </c>
      <c r="S152" s="46">
        <v>0</v>
      </c>
      <c r="T152">
        <v>-0.2</v>
      </c>
      <c r="U152">
        <v>0.18</v>
      </c>
      <c r="V152" s="25"/>
    </row>
    <row r="153" spans="1:22" x14ac:dyDescent="0.25">
      <c r="A153" t="s">
        <v>128</v>
      </c>
      <c r="B153" s="4">
        <v>38990</v>
      </c>
      <c r="C153">
        <v>402.1</v>
      </c>
      <c r="D153">
        <v>308.7</v>
      </c>
      <c r="E153">
        <v>1608.5</v>
      </c>
      <c r="F153">
        <v>1358.5</v>
      </c>
      <c r="G153">
        <v>954.2</v>
      </c>
      <c r="H153">
        <v>451.5</v>
      </c>
      <c r="I153" s="5">
        <v>30.7</v>
      </c>
      <c r="J153">
        <v>922.6</v>
      </c>
      <c r="K153">
        <v>15326.4</v>
      </c>
      <c r="L153">
        <v>10403.799999999999</v>
      </c>
      <c r="M153">
        <v>9333</v>
      </c>
      <c r="N153">
        <v>89.710999999999999</v>
      </c>
      <c r="O153">
        <v>13867.5</v>
      </c>
      <c r="P153">
        <v>-0.11</v>
      </c>
      <c r="Q153" s="5">
        <v>14645.1</v>
      </c>
      <c r="R153">
        <v>2630.7</v>
      </c>
      <c r="S153" s="46">
        <v>0</v>
      </c>
      <c r="T153">
        <v>-0.26</v>
      </c>
      <c r="U153">
        <v>0.15</v>
      </c>
      <c r="V153" s="25"/>
    </row>
    <row r="154" spans="1:22" x14ac:dyDescent="0.25">
      <c r="A154" t="s">
        <v>129</v>
      </c>
      <c r="B154" s="4">
        <v>39082</v>
      </c>
      <c r="C154">
        <v>409.1</v>
      </c>
      <c r="D154">
        <v>301.39999999999998</v>
      </c>
      <c r="E154">
        <v>1613.8</v>
      </c>
      <c r="F154">
        <v>1397.3</v>
      </c>
      <c r="G154">
        <v>961.8</v>
      </c>
      <c r="H154">
        <v>415.6</v>
      </c>
      <c r="I154" s="5">
        <v>30</v>
      </c>
      <c r="J154">
        <v>936.2</v>
      </c>
      <c r="K154">
        <v>15456.9</v>
      </c>
      <c r="L154">
        <v>10504.5</v>
      </c>
      <c r="M154">
        <v>9407.5</v>
      </c>
      <c r="N154">
        <v>89.558999999999997</v>
      </c>
      <c r="O154">
        <v>14037.2</v>
      </c>
      <c r="P154">
        <v>0.64</v>
      </c>
      <c r="Q154" s="5">
        <v>14713.9</v>
      </c>
      <c r="R154">
        <v>2674.7</v>
      </c>
      <c r="S154" s="46">
        <v>0</v>
      </c>
      <c r="T154">
        <v>0.43</v>
      </c>
      <c r="U154">
        <v>0.21</v>
      </c>
      <c r="V154" s="25"/>
    </row>
    <row r="155" spans="1:22" x14ac:dyDescent="0.25">
      <c r="A155" t="s">
        <v>130</v>
      </c>
      <c r="B155" s="4">
        <v>39172</v>
      </c>
      <c r="C155">
        <v>416.4</v>
      </c>
      <c r="D155">
        <v>332.5</v>
      </c>
      <c r="E155">
        <v>1680.2</v>
      </c>
      <c r="F155">
        <v>1466.3</v>
      </c>
      <c r="G155">
        <v>976.4</v>
      </c>
      <c r="H155">
        <v>418.9</v>
      </c>
      <c r="I155" s="5">
        <v>38.4</v>
      </c>
      <c r="J155">
        <v>955.7</v>
      </c>
      <c r="K155">
        <v>15493.3</v>
      </c>
      <c r="L155">
        <v>10563.3</v>
      </c>
      <c r="M155">
        <v>9549.4</v>
      </c>
      <c r="N155">
        <v>90.406000000000006</v>
      </c>
      <c r="O155">
        <v>14208.6</v>
      </c>
      <c r="P155">
        <v>0.13</v>
      </c>
      <c r="Q155" s="5">
        <v>14783</v>
      </c>
      <c r="R155">
        <v>2719.2</v>
      </c>
      <c r="S155" s="46">
        <v>0</v>
      </c>
      <c r="T155">
        <v>-0.16</v>
      </c>
      <c r="U155">
        <v>0.28999999999999998</v>
      </c>
      <c r="V155" s="25"/>
    </row>
    <row r="156" spans="1:22" x14ac:dyDescent="0.25">
      <c r="A156" t="s">
        <v>131</v>
      </c>
      <c r="B156" s="4">
        <v>39263</v>
      </c>
      <c r="C156">
        <v>424.1</v>
      </c>
      <c r="D156">
        <v>314.7</v>
      </c>
      <c r="E156">
        <v>1680.4</v>
      </c>
      <c r="F156">
        <v>1495.6</v>
      </c>
      <c r="G156">
        <v>974.9</v>
      </c>
      <c r="H156">
        <v>413.6</v>
      </c>
      <c r="I156" s="5">
        <v>36.200000000000003</v>
      </c>
      <c r="J156">
        <v>957.3</v>
      </c>
      <c r="K156">
        <v>15582.1</v>
      </c>
      <c r="L156">
        <v>10582.8</v>
      </c>
      <c r="M156">
        <v>9644.7000000000007</v>
      </c>
      <c r="N156">
        <v>91.138999999999996</v>
      </c>
      <c r="O156">
        <v>14382.4</v>
      </c>
      <c r="P156">
        <v>0.71</v>
      </c>
      <c r="Q156" s="5">
        <v>14853.1</v>
      </c>
      <c r="R156">
        <v>2770.3</v>
      </c>
      <c r="S156" s="46">
        <v>0</v>
      </c>
      <c r="T156">
        <v>0.48</v>
      </c>
      <c r="U156">
        <v>0.23</v>
      </c>
      <c r="V156" s="25"/>
    </row>
    <row r="157" spans="1:22" x14ac:dyDescent="0.25">
      <c r="A157" t="s">
        <v>132</v>
      </c>
      <c r="B157" s="4">
        <v>39355</v>
      </c>
      <c r="C157">
        <v>432</v>
      </c>
      <c r="D157">
        <v>319.60000000000002</v>
      </c>
      <c r="E157">
        <v>1700.2</v>
      </c>
      <c r="F157">
        <v>1498.6</v>
      </c>
      <c r="G157">
        <v>979.9</v>
      </c>
      <c r="H157">
        <v>376.8</v>
      </c>
      <c r="I157" s="5">
        <v>34.5</v>
      </c>
      <c r="J157">
        <v>960.6</v>
      </c>
      <c r="K157">
        <v>15666.7</v>
      </c>
      <c r="L157">
        <v>10642.5</v>
      </c>
      <c r="M157">
        <v>9753.7999999999993</v>
      </c>
      <c r="N157">
        <v>91.653000000000006</v>
      </c>
      <c r="O157">
        <v>14535</v>
      </c>
      <c r="P157">
        <v>0.35</v>
      </c>
      <c r="Q157" s="5">
        <v>14922.6</v>
      </c>
      <c r="R157">
        <v>2809</v>
      </c>
      <c r="S157" s="46">
        <v>0</v>
      </c>
      <c r="T157">
        <v>0.25</v>
      </c>
      <c r="U157">
        <v>0.1</v>
      </c>
      <c r="V157" s="25"/>
    </row>
    <row r="158" spans="1:22" x14ac:dyDescent="0.25">
      <c r="A158" t="s">
        <v>133</v>
      </c>
      <c r="B158" s="4">
        <v>39447</v>
      </c>
      <c r="C158">
        <v>440.3</v>
      </c>
      <c r="D158">
        <v>329.9</v>
      </c>
      <c r="E158">
        <v>1728.6</v>
      </c>
      <c r="F158">
        <v>1508.3</v>
      </c>
      <c r="G158">
        <v>997.8</v>
      </c>
      <c r="H158">
        <v>359</v>
      </c>
      <c r="I158" s="5">
        <v>29.3</v>
      </c>
      <c r="J158">
        <v>972.1</v>
      </c>
      <c r="K158">
        <v>15762</v>
      </c>
      <c r="L158">
        <v>10672.8</v>
      </c>
      <c r="M158">
        <v>9877.7999999999993</v>
      </c>
      <c r="N158">
        <v>92.552999999999997</v>
      </c>
      <c r="O158">
        <v>14681.5</v>
      </c>
      <c r="P158">
        <v>0.6</v>
      </c>
      <c r="Q158" s="5">
        <v>14991.4</v>
      </c>
      <c r="R158">
        <v>2864.9</v>
      </c>
      <c r="S158" s="46">
        <v>0</v>
      </c>
      <c r="T158">
        <v>0.48</v>
      </c>
      <c r="U158">
        <v>0.12</v>
      </c>
      <c r="V158" s="25"/>
    </row>
    <row r="159" spans="1:22" x14ac:dyDescent="0.25">
      <c r="A159" t="s">
        <v>134</v>
      </c>
      <c r="B159" s="4">
        <v>39538</v>
      </c>
      <c r="C159">
        <v>448.8</v>
      </c>
      <c r="D159">
        <v>331.6</v>
      </c>
      <c r="E159">
        <v>1768.2</v>
      </c>
      <c r="F159">
        <v>1534.8</v>
      </c>
      <c r="G159">
        <v>993.8</v>
      </c>
      <c r="H159">
        <v>298.2</v>
      </c>
      <c r="I159" s="5">
        <v>35.200000000000003</v>
      </c>
      <c r="J159">
        <v>984</v>
      </c>
      <c r="K159">
        <v>15671.4</v>
      </c>
      <c r="L159">
        <v>10644.4</v>
      </c>
      <c r="M159">
        <v>9934.2999999999993</v>
      </c>
      <c r="N159">
        <v>93.328999999999994</v>
      </c>
      <c r="O159">
        <v>14651</v>
      </c>
      <c r="P159">
        <v>0.17</v>
      </c>
      <c r="Q159" s="5">
        <v>15059.9</v>
      </c>
      <c r="R159">
        <v>2909.3</v>
      </c>
      <c r="S159" s="46">
        <v>1</v>
      </c>
      <c r="T159">
        <v>0.44</v>
      </c>
      <c r="U159">
        <v>-0.27</v>
      </c>
      <c r="V159" s="25"/>
    </row>
    <row r="160" spans="1:22" x14ac:dyDescent="0.25">
      <c r="A160" t="s">
        <v>135</v>
      </c>
      <c r="B160" s="4">
        <v>39629</v>
      </c>
      <c r="C160">
        <v>457.3</v>
      </c>
      <c r="D160">
        <v>339.2</v>
      </c>
      <c r="E160">
        <v>2113</v>
      </c>
      <c r="F160">
        <v>1552.1</v>
      </c>
      <c r="G160">
        <v>1003</v>
      </c>
      <c r="H160">
        <v>285.5</v>
      </c>
      <c r="I160" s="5">
        <v>36.700000000000003</v>
      </c>
      <c r="J160">
        <v>986.2</v>
      </c>
      <c r="K160">
        <v>15752.3</v>
      </c>
      <c r="L160">
        <v>10661.7</v>
      </c>
      <c r="M160">
        <v>10052.799999999999</v>
      </c>
      <c r="N160">
        <v>94.289000000000001</v>
      </c>
      <c r="O160">
        <v>14805.6</v>
      </c>
      <c r="P160">
        <v>0.68</v>
      </c>
      <c r="Q160" s="5">
        <v>15128.2</v>
      </c>
      <c r="R160">
        <v>2971.1</v>
      </c>
      <c r="S160" s="46">
        <v>1</v>
      </c>
      <c r="T160">
        <v>0.64</v>
      </c>
      <c r="U160">
        <v>0.04</v>
      </c>
      <c r="V160" s="25"/>
    </row>
    <row r="161" spans="1:23" x14ac:dyDescent="0.25">
      <c r="A161" t="s">
        <v>136</v>
      </c>
      <c r="B161" s="4">
        <v>39721</v>
      </c>
      <c r="C161">
        <v>465.9</v>
      </c>
      <c r="D161">
        <v>340.8</v>
      </c>
      <c r="E161">
        <v>1905.3</v>
      </c>
      <c r="F161">
        <v>1497.2</v>
      </c>
      <c r="G161">
        <v>1006.5</v>
      </c>
      <c r="H161">
        <v>270.89999999999998</v>
      </c>
      <c r="I161" s="5">
        <v>20.6</v>
      </c>
      <c r="J161">
        <v>991.5</v>
      </c>
      <c r="K161">
        <v>15667</v>
      </c>
      <c r="L161">
        <v>10581.9</v>
      </c>
      <c r="M161">
        <v>10081</v>
      </c>
      <c r="N161">
        <v>95.266000000000005</v>
      </c>
      <c r="O161">
        <v>14835.2</v>
      </c>
      <c r="P161">
        <v>0.64</v>
      </c>
      <c r="Q161" s="5">
        <v>15193.9</v>
      </c>
      <c r="R161">
        <v>3027.5</v>
      </c>
      <c r="S161" s="46">
        <v>1</v>
      </c>
      <c r="T161">
        <v>0.39</v>
      </c>
      <c r="U161">
        <v>0.25</v>
      </c>
      <c r="V161" s="25"/>
    </row>
    <row r="162" spans="1:23" x14ac:dyDescent="0.25">
      <c r="A162" t="s">
        <v>137</v>
      </c>
      <c r="B162" s="4">
        <v>39813</v>
      </c>
      <c r="C162">
        <v>474.5</v>
      </c>
      <c r="D162">
        <v>341.8</v>
      </c>
      <c r="E162">
        <v>1890.8</v>
      </c>
      <c r="F162">
        <v>1444.6</v>
      </c>
      <c r="G162">
        <v>985.4</v>
      </c>
      <c r="H162">
        <v>170</v>
      </c>
      <c r="I162" s="5">
        <v>34.299999999999997</v>
      </c>
      <c r="J162">
        <v>991.7</v>
      </c>
      <c r="K162">
        <v>15328</v>
      </c>
      <c r="L162">
        <v>10483.4</v>
      </c>
      <c r="M162">
        <v>9837.2999999999993</v>
      </c>
      <c r="N162">
        <v>93.835999999999999</v>
      </c>
      <c r="O162">
        <v>14559.5</v>
      </c>
      <c r="P162">
        <v>0.55000000000000004</v>
      </c>
      <c r="Q162" s="5">
        <v>15256.1</v>
      </c>
      <c r="R162">
        <v>3020</v>
      </c>
      <c r="S162" s="46">
        <v>1</v>
      </c>
      <c r="T162">
        <v>0.41</v>
      </c>
      <c r="U162">
        <v>0.15</v>
      </c>
      <c r="V162" s="25"/>
    </row>
    <row r="163" spans="1:23" x14ac:dyDescent="0.25">
      <c r="A163" t="s">
        <v>138</v>
      </c>
      <c r="B163" s="4">
        <v>39903</v>
      </c>
      <c r="C163">
        <v>482.9</v>
      </c>
      <c r="D163">
        <v>358.4</v>
      </c>
      <c r="E163">
        <v>2001.9</v>
      </c>
      <c r="F163">
        <v>1202.0999999999999</v>
      </c>
      <c r="G163">
        <v>960.6</v>
      </c>
      <c r="H163">
        <v>172.2</v>
      </c>
      <c r="I163" s="5">
        <v>21.6</v>
      </c>
      <c r="J163">
        <v>959.8</v>
      </c>
      <c r="K163">
        <v>15155.9</v>
      </c>
      <c r="L163">
        <v>10459.700000000001</v>
      </c>
      <c r="M163">
        <v>9756.1</v>
      </c>
      <c r="N163">
        <v>93.274000000000001</v>
      </c>
      <c r="O163">
        <v>14394.5</v>
      </c>
      <c r="P163">
        <v>0.92</v>
      </c>
      <c r="Q163" s="5">
        <v>15312.4</v>
      </c>
      <c r="R163">
        <v>3019.7</v>
      </c>
      <c r="S163" s="46">
        <v>1</v>
      </c>
      <c r="T163">
        <v>0.41</v>
      </c>
      <c r="U163">
        <v>0.51</v>
      </c>
      <c r="V163" s="25"/>
    </row>
    <row r="164" spans="1:23" x14ac:dyDescent="0.25">
      <c r="A164" t="s">
        <v>139</v>
      </c>
      <c r="B164" s="4">
        <v>39994</v>
      </c>
      <c r="C164">
        <v>490.4</v>
      </c>
      <c r="D164">
        <v>368.9</v>
      </c>
      <c r="E164">
        <v>2140</v>
      </c>
      <c r="F164">
        <v>1130.8</v>
      </c>
      <c r="G164">
        <v>961.8</v>
      </c>
      <c r="H164">
        <v>195.6</v>
      </c>
      <c r="I164" s="5">
        <v>35.6</v>
      </c>
      <c r="J164">
        <v>966.3</v>
      </c>
      <c r="K164">
        <v>15134.1</v>
      </c>
      <c r="L164">
        <v>10417.299999999999</v>
      </c>
      <c r="M164">
        <v>9760.2000000000007</v>
      </c>
      <c r="N164">
        <v>93.692999999999998</v>
      </c>
      <c r="O164">
        <v>14352.9</v>
      </c>
      <c r="P164">
        <v>1.22</v>
      </c>
      <c r="Q164" s="5">
        <v>15360.3</v>
      </c>
      <c r="R164">
        <v>3067.6</v>
      </c>
      <c r="S164" s="46">
        <v>1</v>
      </c>
      <c r="T164">
        <v>0.77</v>
      </c>
      <c r="U164">
        <v>0.44</v>
      </c>
      <c r="V164" s="25"/>
    </row>
    <row r="165" spans="1:23" x14ac:dyDescent="0.25">
      <c r="A165" t="s">
        <v>140</v>
      </c>
      <c r="B165" s="4">
        <v>40086</v>
      </c>
      <c r="C165">
        <v>496.7</v>
      </c>
      <c r="D165">
        <v>378.2</v>
      </c>
      <c r="E165">
        <v>2136.9</v>
      </c>
      <c r="F165">
        <v>1135</v>
      </c>
      <c r="G165">
        <v>961.7</v>
      </c>
      <c r="H165">
        <v>206.6</v>
      </c>
      <c r="I165" s="5">
        <v>57.5</v>
      </c>
      <c r="J165">
        <v>963.8</v>
      </c>
      <c r="K165">
        <v>15189.2</v>
      </c>
      <c r="L165">
        <v>10489.2</v>
      </c>
      <c r="M165">
        <v>9895.4</v>
      </c>
      <c r="N165">
        <v>94.34</v>
      </c>
      <c r="O165">
        <v>14420.3</v>
      </c>
      <c r="P165">
        <v>0.23</v>
      </c>
      <c r="Q165" s="5">
        <v>15404.1</v>
      </c>
      <c r="R165">
        <v>3089</v>
      </c>
      <c r="S165" s="46">
        <v>0</v>
      </c>
      <c r="T165">
        <v>0.31</v>
      </c>
      <c r="U165">
        <v>-7.0000000000000007E-2</v>
      </c>
      <c r="V165" s="25"/>
    </row>
    <row r="166" spans="1:23" x14ac:dyDescent="0.25">
      <c r="A166" t="s">
        <v>141</v>
      </c>
      <c r="B166" s="4">
        <v>40178</v>
      </c>
      <c r="C166">
        <v>501.8</v>
      </c>
      <c r="D166">
        <v>372.8</v>
      </c>
      <c r="E166">
        <v>2152.1</v>
      </c>
      <c r="F166">
        <v>1140.4000000000001</v>
      </c>
      <c r="G166">
        <v>989.8</v>
      </c>
      <c r="H166">
        <v>242.3</v>
      </c>
      <c r="I166" s="5">
        <v>75.099999999999994</v>
      </c>
      <c r="J166">
        <v>967.2</v>
      </c>
      <c r="K166">
        <v>15356.1</v>
      </c>
      <c r="L166">
        <v>10473.6</v>
      </c>
      <c r="M166">
        <v>9957.1</v>
      </c>
      <c r="N166">
        <v>95.07</v>
      </c>
      <c r="O166">
        <v>14628</v>
      </c>
      <c r="P166">
        <v>0.17</v>
      </c>
      <c r="Q166" s="5">
        <v>15444.6</v>
      </c>
      <c r="R166">
        <v>3117.8</v>
      </c>
      <c r="S166" s="46">
        <v>0</v>
      </c>
      <c r="T166">
        <v>0.52</v>
      </c>
      <c r="U166">
        <v>-0.35</v>
      </c>
      <c r="V166" s="25"/>
    </row>
    <row r="167" spans="1:23" x14ac:dyDescent="0.25">
      <c r="A167" t="s">
        <v>142</v>
      </c>
      <c r="B167" s="4">
        <v>40268</v>
      </c>
      <c r="C167">
        <v>506</v>
      </c>
      <c r="D167">
        <v>382.1</v>
      </c>
      <c r="E167">
        <v>2262.1999999999998</v>
      </c>
      <c r="F167">
        <v>1191.5</v>
      </c>
      <c r="G167">
        <v>989.9</v>
      </c>
      <c r="H167">
        <v>256.60000000000002</v>
      </c>
      <c r="I167" s="5">
        <v>72.099999999999994</v>
      </c>
      <c r="J167">
        <v>973.6</v>
      </c>
      <c r="K167">
        <v>15415.1</v>
      </c>
      <c r="L167">
        <v>10525.4</v>
      </c>
      <c r="M167">
        <v>10040.5</v>
      </c>
      <c r="N167">
        <v>95.394999999999996</v>
      </c>
      <c r="O167">
        <v>14721.4</v>
      </c>
      <c r="P167">
        <v>-0.33</v>
      </c>
      <c r="Q167" s="5">
        <v>15481.4</v>
      </c>
      <c r="R167">
        <v>3131.9</v>
      </c>
      <c r="S167" s="46">
        <v>0</v>
      </c>
      <c r="T167">
        <v>0.39</v>
      </c>
      <c r="U167">
        <v>-0.73</v>
      </c>
      <c r="V167" s="25"/>
    </row>
    <row r="168" spans="1:23" x14ac:dyDescent="0.25">
      <c r="A168" t="s">
        <v>143</v>
      </c>
      <c r="B168" s="4">
        <v>40359</v>
      </c>
      <c r="C168">
        <v>510.5</v>
      </c>
      <c r="D168">
        <v>385.7</v>
      </c>
      <c r="E168">
        <v>2268.6999999999998</v>
      </c>
      <c r="F168">
        <v>1212.9000000000001</v>
      </c>
      <c r="G168">
        <v>1006.6</v>
      </c>
      <c r="H168">
        <v>262.5</v>
      </c>
      <c r="I168" s="5">
        <v>70.2</v>
      </c>
      <c r="J168">
        <v>984.5</v>
      </c>
      <c r="K168">
        <v>15557.3</v>
      </c>
      <c r="L168">
        <v>10609.1</v>
      </c>
      <c r="M168">
        <v>10131.799999999999</v>
      </c>
      <c r="N168">
        <v>95.503</v>
      </c>
      <c r="O168">
        <v>14926.1</v>
      </c>
      <c r="P168">
        <v>0.3</v>
      </c>
      <c r="Q168" s="5">
        <v>15517.5</v>
      </c>
      <c r="R168">
        <v>3164.7</v>
      </c>
      <c r="S168" s="46">
        <v>0</v>
      </c>
      <c r="T168">
        <v>0.46</v>
      </c>
      <c r="U168">
        <v>-0.17</v>
      </c>
      <c r="V168" s="25"/>
      <c r="W168" s="5"/>
    </row>
    <row r="169" spans="1:23" x14ac:dyDescent="0.25">
      <c r="A169" t="s">
        <v>144</v>
      </c>
      <c r="B169" s="4">
        <v>40451</v>
      </c>
      <c r="C169">
        <v>515.70000000000005</v>
      </c>
      <c r="D169">
        <v>405.6</v>
      </c>
      <c r="E169">
        <v>2292</v>
      </c>
      <c r="F169">
        <v>1255.9000000000001</v>
      </c>
      <c r="G169">
        <v>1013.1</v>
      </c>
      <c r="H169">
        <v>279.39999999999998</v>
      </c>
      <c r="I169" s="5">
        <v>85.7</v>
      </c>
      <c r="J169">
        <v>987.4</v>
      </c>
      <c r="K169">
        <v>15672</v>
      </c>
      <c r="L169">
        <v>10683.3</v>
      </c>
      <c r="M169">
        <v>10220.6</v>
      </c>
      <c r="N169">
        <v>95.671000000000006</v>
      </c>
      <c r="O169">
        <v>15079.9</v>
      </c>
      <c r="P169">
        <v>-0.56999999999999995</v>
      </c>
      <c r="Q169" s="5">
        <v>15553.7</v>
      </c>
      <c r="R169">
        <v>3157.9</v>
      </c>
      <c r="S169" s="46">
        <v>0</v>
      </c>
      <c r="T169">
        <v>-0.15</v>
      </c>
      <c r="U169">
        <v>-0.43</v>
      </c>
      <c r="V169" s="25"/>
      <c r="W169" s="5"/>
    </row>
    <row r="170" spans="1:23" x14ac:dyDescent="0.25">
      <c r="A170" t="s">
        <v>145</v>
      </c>
      <c r="B170" s="4">
        <v>40543</v>
      </c>
      <c r="C170">
        <v>521.4</v>
      </c>
      <c r="D170">
        <v>414.1</v>
      </c>
      <c r="E170">
        <v>2302.6999999999998</v>
      </c>
      <c r="F170">
        <v>1288.8</v>
      </c>
      <c r="G170">
        <v>1019.5</v>
      </c>
      <c r="H170">
        <v>291.60000000000002</v>
      </c>
      <c r="I170" s="5">
        <v>89.1</v>
      </c>
      <c r="J170">
        <v>989.5</v>
      </c>
      <c r="K170">
        <v>15750.6</v>
      </c>
      <c r="L170">
        <v>10754</v>
      </c>
      <c r="M170">
        <v>10350.5</v>
      </c>
      <c r="N170">
        <v>96.25</v>
      </c>
      <c r="O170">
        <v>15240.8</v>
      </c>
      <c r="P170">
        <v>-0.52</v>
      </c>
      <c r="Q170" s="5">
        <v>15591</v>
      </c>
      <c r="R170">
        <v>3164.1</v>
      </c>
      <c r="S170" s="46">
        <v>0</v>
      </c>
      <c r="T170">
        <v>-0.05</v>
      </c>
      <c r="U170">
        <v>-0.47</v>
      </c>
      <c r="V170" s="25"/>
      <c r="W170" s="5"/>
    </row>
    <row r="171" spans="1:23" x14ac:dyDescent="0.25">
      <c r="A171" t="s">
        <v>146</v>
      </c>
      <c r="B171" s="4">
        <v>40633</v>
      </c>
      <c r="C171">
        <v>527.6</v>
      </c>
      <c r="D171">
        <v>418.8</v>
      </c>
      <c r="E171">
        <v>2313</v>
      </c>
      <c r="F171">
        <v>1426.1</v>
      </c>
      <c r="G171">
        <v>1032.5999999999999</v>
      </c>
      <c r="H171">
        <v>285.39999999999998</v>
      </c>
      <c r="I171" s="5">
        <v>90</v>
      </c>
      <c r="J171">
        <v>911.8</v>
      </c>
      <c r="K171">
        <v>15712.8</v>
      </c>
      <c r="L171">
        <v>10799.7</v>
      </c>
      <c r="M171">
        <v>10485.4</v>
      </c>
      <c r="N171">
        <v>97.090999999999994</v>
      </c>
      <c r="O171">
        <v>15285.8</v>
      </c>
      <c r="P171">
        <v>-1.01</v>
      </c>
      <c r="Q171" s="5">
        <v>15633.9</v>
      </c>
      <c r="R171">
        <v>3156</v>
      </c>
      <c r="S171" s="46">
        <v>0</v>
      </c>
      <c r="T171">
        <v>-0.47</v>
      </c>
      <c r="U171">
        <v>-0.54</v>
      </c>
      <c r="V171" s="25"/>
      <c r="W171" s="5"/>
    </row>
    <row r="172" spans="1:23" x14ac:dyDescent="0.25">
      <c r="A172" t="s">
        <v>147</v>
      </c>
      <c r="B172" s="4">
        <v>40724</v>
      </c>
      <c r="C172">
        <v>533.4</v>
      </c>
      <c r="D172">
        <v>409.7</v>
      </c>
      <c r="E172">
        <v>2312.1</v>
      </c>
      <c r="F172">
        <v>1445.4</v>
      </c>
      <c r="G172">
        <v>1045.5999999999999</v>
      </c>
      <c r="H172">
        <v>285.39999999999998</v>
      </c>
      <c r="I172" s="5">
        <v>79.2</v>
      </c>
      <c r="J172">
        <v>914.5</v>
      </c>
      <c r="K172">
        <v>15825.1</v>
      </c>
      <c r="L172">
        <v>10823.7</v>
      </c>
      <c r="M172">
        <v>10612.1</v>
      </c>
      <c r="N172">
        <v>98.048000000000002</v>
      </c>
      <c r="O172">
        <v>15496.2</v>
      </c>
      <c r="P172">
        <v>-0.55000000000000004</v>
      </c>
      <c r="Q172" s="5">
        <v>15678.6</v>
      </c>
      <c r="R172">
        <v>3168.6</v>
      </c>
      <c r="S172" s="46">
        <v>0</v>
      </c>
      <c r="T172">
        <v>-0.12</v>
      </c>
      <c r="U172">
        <v>-0.43</v>
      </c>
      <c r="V172" s="25"/>
      <c r="W172" s="5"/>
    </row>
    <row r="173" spans="1:23" x14ac:dyDescent="0.25">
      <c r="A173" t="s">
        <v>148</v>
      </c>
      <c r="B173" s="4">
        <v>40816</v>
      </c>
      <c r="C173">
        <v>538.5</v>
      </c>
      <c r="D173">
        <v>396.4</v>
      </c>
      <c r="E173">
        <v>2303.1999999999998</v>
      </c>
      <c r="F173">
        <v>1470.9</v>
      </c>
      <c r="G173">
        <v>1043.7</v>
      </c>
      <c r="H173">
        <v>256.7</v>
      </c>
      <c r="I173" s="5">
        <v>68.5</v>
      </c>
      <c r="J173">
        <v>922.9</v>
      </c>
      <c r="K173">
        <v>15820.7</v>
      </c>
      <c r="L173">
        <v>10866</v>
      </c>
      <c r="M173">
        <v>10705.4</v>
      </c>
      <c r="N173">
        <v>98.522999999999996</v>
      </c>
      <c r="O173">
        <v>15591.9</v>
      </c>
      <c r="P173">
        <v>-1.1599999999999999</v>
      </c>
      <c r="Q173" s="5">
        <v>15725.3</v>
      </c>
      <c r="R173">
        <v>3137.5</v>
      </c>
      <c r="S173" s="46">
        <v>0</v>
      </c>
      <c r="T173">
        <v>-0.72</v>
      </c>
      <c r="U173">
        <v>-0.43</v>
      </c>
      <c r="V173" s="25"/>
      <c r="W173" s="5"/>
    </row>
    <row r="174" spans="1:23" x14ac:dyDescent="0.25">
      <c r="A174" t="s">
        <v>149</v>
      </c>
      <c r="B174" s="4">
        <v>40908</v>
      </c>
      <c r="C174">
        <v>542.9</v>
      </c>
      <c r="D174">
        <v>399.3</v>
      </c>
      <c r="E174">
        <v>2312.1999999999998</v>
      </c>
      <c r="F174">
        <v>1470.4</v>
      </c>
      <c r="G174">
        <v>1052.9000000000001</v>
      </c>
      <c r="H174">
        <v>296.8</v>
      </c>
      <c r="I174" s="5">
        <v>64</v>
      </c>
      <c r="J174">
        <v>917.4</v>
      </c>
      <c r="K174">
        <v>16004.1</v>
      </c>
      <c r="L174">
        <v>10885.9</v>
      </c>
      <c r="M174">
        <v>10761.6</v>
      </c>
      <c r="N174">
        <v>98.86</v>
      </c>
      <c r="O174">
        <v>15796.5</v>
      </c>
      <c r="P174">
        <v>-0.04</v>
      </c>
      <c r="Q174" s="5">
        <v>15774</v>
      </c>
      <c r="R174">
        <v>3131.4</v>
      </c>
      <c r="S174" s="46">
        <v>0</v>
      </c>
      <c r="T174">
        <v>0.14000000000000001</v>
      </c>
      <c r="U174">
        <v>-0.18</v>
      </c>
      <c r="V174" s="25"/>
      <c r="W174" s="5"/>
    </row>
    <row r="175" spans="1:23" x14ac:dyDescent="0.25">
      <c r="A175" t="s">
        <v>150</v>
      </c>
      <c r="B175" s="4">
        <v>40999</v>
      </c>
      <c r="C175">
        <v>547</v>
      </c>
      <c r="D175">
        <v>400.6</v>
      </c>
      <c r="E175">
        <v>2296.8000000000002</v>
      </c>
      <c r="F175">
        <v>1467.8</v>
      </c>
      <c r="G175">
        <v>1072.5</v>
      </c>
      <c r="H175">
        <v>320.10000000000002</v>
      </c>
      <c r="I175" s="5">
        <v>99.6</v>
      </c>
      <c r="J175">
        <v>940.3</v>
      </c>
      <c r="K175">
        <v>16129.4</v>
      </c>
      <c r="L175">
        <v>10973.3</v>
      </c>
      <c r="M175">
        <v>10922.4</v>
      </c>
      <c r="N175">
        <v>99.537999999999997</v>
      </c>
      <c r="O175">
        <v>16019.8</v>
      </c>
      <c r="P175">
        <v>-0.34</v>
      </c>
      <c r="Q175" s="5">
        <v>15824.1</v>
      </c>
      <c r="R175">
        <v>3144.7</v>
      </c>
      <c r="S175" s="46">
        <v>0</v>
      </c>
      <c r="T175">
        <v>0.01</v>
      </c>
      <c r="U175">
        <v>-0.34</v>
      </c>
      <c r="V175" s="25"/>
      <c r="W175" s="5"/>
    </row>
    <row r="176" spans="1:23" x14ac:dyDescent="0.25">
      <c r="A176" t="s">
        <v>151</v>
      </c>
      <c r="B176" s="4">
        <v>41090</v>
      </c>
      <c r="C176">
        <v>551.6</v>
      </c>
      <c r="D176">
        <v>421.7</v>
      </c>
      <c r="E176">
        <v>2321.8000000000002</v>
      </c>
      <c r="F176">
        <v>1487.1</v>
      </c>
      <c r="G176">
        <v>1075.8</v>
      </c>
      <c r="H176">
        <v>334.5</v>
      </c>
      <c r="I176" s="5">
        <v>90.3</v>
      </c>
      <c r="J176">
        <v>944.7</v>
      </c>
      <c r="K176">
        <v>16198.8</v>
      </c>
      <c r="L176">
        <v>10989.6</v>
      </c>
      <c r="M176">
        <v>10964.9</v>
      </c>
      <c r="N176">
        <v>99.775999999999996</v>
      </c>
      <c r="O176">
        <v>16152.3</v>
      </c>
      <c r="P176">
        <v>-0.41</v>
      </c>
      <c r="Q176" s="5">
        <v>15877.1</v>
      </c>
      <c r="R176">
        <v>3131</v>
      </c>
      <c r="S176" s="46">
        <v>0</v>
      </c>
      <c r="T176">
        <v>-0.25</v>
      </c>
      <c r="U176">
        <v>-0.15</v>
      </c>
      <c r="V176" s="25"/>
      <c r="W176" s="5"/>
    </row>
    <row r="177" spans="1:23" x14ac:dyDescent="0.25">
      <c r="A177" t="s">
        <v>152</v>
      </c>
      <c r="B177" s="4">
        <v>41182</v>
      </c>
      <c r="C177">
        <v>557.1</v>
      </c>
      <c r="D177">
        <v>419</v>
      </c>
      <c r="E177">
        <v>2325.6</v>
      </c>
      <c r="F177">
        <v>1509.5</v>
      </c>
      <c r="G177">
        <v>1075</v>
      </c>
      <c r="H177">
        <v>342</v>
      </c>
      <c r="I177" s="5">
        <v>85</v>
      </c>
      <c r="J177">
        <v>947.6</v>
      </c>
      <c r="K177">
        <v>16220.7</v>
      </c>
      <c r="L177">
        <v>11007.5</v>
      </c>
      <c r="M177">
        <v>11014.2</v>
      </c>
      <c r="N177">
        <v>100.062</v>
      </c>
      <c r="O177">
        <v>16257.2</v>
      </c>
      <c r="P177">
        <v>-0.12</v>
      </c>
      <c r="Q177" s="5">
        <v>15932</v>
      </c>
      <c r="R177">
        <v>3139.6</v>
      </c>
      <c r="S177" s="46">
        <v>0</v>
      </c>
      <c r="T177">
        <v>7.0000000000000007E-2</v>
      </c>
      <c r="U177">
        <v>-0.18</v>
      </c>
      <c r="V177" s="25"/>
      <c r="W177" s="5"/>
    </row>
    <row r="178" spans="1:23" x14ac:dyDescent="0.25">
      <c r="A178" t="s">
        <v>153</v>
      </c>
      <c r="B178" s="4">
        <v>41274</v>
      </c>
      <c r="C178">
        <v>563.4</v>
      </c>
      <c r="D178">
        <v>428.9</v>
      </c>
      <c r="E178">
        <v>2346.1</v>
      </c>
      <c r="F178">
        <v>1571.4</v>
      </c>
      <c r="G178">
        <v>1089</v>
      </c>
      <c r="H178">
        <v>342.8</v>
      </c>
      <c r="I178" s="5">
        <v>78.8</v>
      </c>
      <c r="J178">
        <v>969.4</v>
      </c>
      <c r="K178">
        <v>16239.1</v>
      </c>
      <c r="L178">
        <v>11056.9</v>
      </c>
      <c r="M178">
        <v>11125.7</v>
      </c>
      <c r="N178">
        <v>100.624</v>
      </c>
      <c r="O178">
        <v>16358.9</v>
      </c>
      <c r="P178">
        <v>-0.76</v>
      </c>
      <c r="Q178" s="5">
        <v>15988.6</v>
      </c>
      <c r="R178">
        <v>3132.7</v>
      </c>
      <c r="S178" s="46">
        <v>0</v>
      </c>
      <c r="T178">
        <v>-0.63</v>
      </c>
      <c r="U178">
        <v>-0.13</v>
      </c>
      <c r="V178" s="25"/>
      <c r="W178" s="5"/>
    </row>
    <row r="179" spans="1:23" x14ac:dyDescent="0.25">
      <c r="A179" t="s">
        <v>154</v>
      </c>
      <c r="B179" s="4">
        <v>41364</v>
      </c>
      <c r="C179">
        <v>570.29999999999995</v>
      </c>
      <c r="D179">
        <v>424.8</v>
      </c>
      <c r="E179">
        <v>2365.6999999999998</v>
      </c>
      <c r="F179">
        <v>1649.3</v>
      </c>
      <c r="G179">
        <v>1115.2</v>
      </c>
      <c r="H179">
        <v>360.8</v>
      </c>
      <c r="I179" s="5">
        <v>67.599999999999994</v>
      </c>
      <c r="J179">
        <v>1090.5999999999999</v>
      </c>
      <c r="K179">
        <v>16383</v>
      </c>
      <c r="L179">
        <v>11114.2</v>
      </c>
      <c r="M179">
        <v>11223.2</v>
      </c>
      <c r="N179">
        <v>100.982</v>
      </c>
      <c r="O179">
        <v>16569.599999999999</v>
      </c>
      <c r="P179">
        <v>-0.68</v>
      </c>
      <c r="Q179" s="5">
        <v>16047.2</v>
      </c>
      <c r="R179">
        <v>3125</v>
      </c>
      <c r="S179" s="46">
        <v>0</v>
      </c>
      <c r="T179">
        <v>-0.71</v>
      </c>
      <c r="U179">
        <v>0.03</v>
      </c>
      <c r="V179" s="25"/>
      <c r="W179" s="5"/>
    </row>
    <row r="180" spans="1:23" x14ac:dyDescent="0.25">
      <c r="A180" t="s">
        <v>155</v>
      </c>
      <c r="B180" s="4">
        <v>41455</v>
      </c>
      <c r="C180">
        <v>567.1</v>
      </c>
      <c r="D180">
        <v>438.4</v>
      </c>
      <c r="E180">
        <v>2378.3000000000002</v>
      </c>
      <c r="F180">
        <v>1681.9</v>
      </c>
      <c r="G180">
        <v>1120.7</v>
      </c>
      <c r="H180">
        <v>357.3</v>
      </c>
      <c r="I180" s="5">
        <v>76.3</v>
      </c>
      <c r="J180">
        <v>1103.0999999999999</v>
      </c>
      <c r="K180">
        <v>16403.2</v>
      </c>
      <c r="L180">
        <v>11122.2</v>
      </c>
      <c r="M180">
        <v>11239.6</v>
      </c>
      <c r="N180">
        <v>101.057</v>
      </c>
      <c r="O180">
        <v>16637.900000000001</v>
      </c>
      <c r="P180">
        <v>-0.13</v>
      </c>
      <c r="Q180" s="5">
        <v>16106.6</v>
      </c>
      <c r="R180">
        <v>3132</v>
      </c>
      <c r="S180" s="46">
        <v>0</v>
      </c>
      <c r="T180">
        <v>-0.24</v>
      </c>
      <c r="U180">
        <v>0.11</v>
      </c>
      <c r="V180" s="25"/>
      <c r="W180" s="5"/>
    </row>
    <row r="181" spans="1:23" x14ac:dyDescent="0.25">
      <c r="A181" t="s">
        <v>156</v>
      </c>
      <c r="B181" s="4">
        <v>41547</v>
      </c>
      <c r="C181">
        <v>573.70000000000005</v>
      </c>
      <c r="D181">
        <v>448.2</v>
      </c>
      <c r="E181">
        <v>2396</v>
      </c>
      <c r="F181">
        <v>1674.5</v>
      </c>
      <c r="G181">
        <v>1135.0999999999999</v>
      </c>
      <c r="H181">
        <v>364.9</v>
      </c>
      <c r="I181" s="5">
        <v>84.3</v>
      </c>
      <c r="J181">
        <v>1106.3</v>
      </c>
      <c r="K181">
        <v>16531.7</v>
      </c>
      <c r="L181">
        <v>11167.4</v>
      </c>
      <c r="M181">
        <v>11330.9</v>
      </c>
      <c r="N181">
        <v>101.46599999999999</v>
      </c>
      <c r="O181">
        <v>16848.7</v>
      </c>
      <c r="P181">
        <v>-0.4</v>
      </c>
      <c r="Q181" s="5">
        <v>16167.1</v>
      </c>
      <c r="R181">
        <v>3134.1</v>
      </c>
      <c r="S181" s="46">
        <v>0</v>
      </c>
      <c r="T181">
        <v>-0.43</v>
      </c>
      <c r="U181">
        <v>0.03</v>
      </c>
      <c r="V181" s="25"/>
      <c r="W181" s="5"/>
    </row>
    <row r="182" spans="1:23" x14ac:dyDescent="0.25">
      <c r="A182" t="s">
        <v>157</v>
      </c>
      <c r="B182" s="4">
        <v>41639</v>
      </c>
      <c r="C182">
        <v>580.20000000000005</v>
      </c>
      <c r="D182">
        <v>448.6</v>
      </c>
      <c r="E182">
        <v>2403.6999999999998</v>
      </c>
      <c r="F182">
        <v>1697.7</v>
      </c>
      <c r="G182">
        <v>1144.7</v>
      </c>
      <c r="H182">
        <v>368.1</v>
      </c>
      <c r="I182" s="5">
        <v>90.4</v>
      </c>
      <c r="J182">
        <v>1117.2</v>
      </c>
      <c r="K182">
        <v>16663.599999999999</v>
      </c>
      <c r="L182">
        <v>11263.6</v>
      </c>
      <c r="M182">
        <v>11475.1</v>
      </c>
      <c r="N182">
        <v>101.88</v>
      </c>
      <c r="O182">
        <v>17083.099999999999</v>
      </c>
      <c r="P182">
        <v>-0.57999999999999996</v>
      </c>
      <c r="Q182" s="5">
        <v>16228.7</v>
      </c>
      <c r="R182">
        <v>3138.5</v>
      </c>
      <c r="S182" s="46">
        <v>0</v>
      </c>
      <c r="T182">
        <v>-0.5</v>
      </c>
      <c r="U182">
        <v>-0.08</v>
      </c>
      <c r="V182" s="25"/>
      <c r="W182" s="5"/>
    </row>
    <row r="183" spans="1:23" x14ac:dyDescent="0.25">
      <c r="A183" t="s">
        <v>158</v>
      </c>
      <c r="B183" s="4">
        <v>41729</v>
      </c>
      <c r="C183">
        <v>586.70000000000005</v>
      </c>
      <c r="D183">
        <v>459.4</v>
      </c>
      <c r="E183">
        <v>2433.1</v>
      </c>
      <c r="F183">
        <v>1748.3</v>
      </c>
      <c r="G183">
        <v>1162.0999999999999</v>
      </c>
      <c r="H183">
        <v>405.7</v>
      </c>
      <c r="I183" s="5">
        <v>101.8</v>
      </c>
      <c r="J183">
        <v>1142.0999999999999</v>
      </c>
      <c r="K183">
        <v>16621.7</v>
      </c>
      <c r="L183">
        <v>11307.3</v>
      </c>
      <c r="M183">
        <v>11573.9</v>
      </c>
      <c r="N183">
        <v>102.361</v>
      </c>
      <c r="O183">
        <v>17102.900000000001</v>
      </c>
      <c r="P183">
        <v>-0.26</v>
      </c>
      <c r="Q183" s="5">
        <v>16290.5</v>
      </c>
      <c r="R183">
        <v>3139.1</v>
      </c>
      <c r="S183" s="46">
        <v>0</v>
      </c>
      <c r="T183">
        <v>0.03</v>
      </c>
      <c r="U183">
        <v>-0.28000000000000003</v>
      </c>
      <c r="V183" s="25"/>
      <c r="W183" s="5"/>
    </row>
    <row r="184" spans="1:23" x14ac:dyDescent="0.25">
      <c r="A184" t="s">
        <v>159</v>
      </c>
      <c r="B184" s="4">
        <v>41820</v>
      </c>
      <c r="C184">
        <v>594</v>
      </c>
      <c r="D184">
        <v>481.5</v>
      </c>
      <c r="E184">
        <v>2484.1</v>
      </c>
      <c r="F184">
        <v>1761</v>
      </c>
      <c r="G184">
        <v>1180.2</v>
      </c>
      <c r="H184">
        <v>425.8</v>
      </c>
      <c r="I184" s="5">
        <v>101.9</v>
      </c>
      <c r="J184">
        <v>1144.9000000000001</v>
      </c>
      <c r="K184">
        <v>16830.099999999999</v>
      </c>
      <c r="L184">
        <v>11428.7</v>
      </c>
      <c r="M184">
        <v>11756</v>
      </c>
      <c r="N184">
        <v>102.867</v>
      </c>
      <c r="O184">
        <v>17425.8</v>
      </c>
      <c r="P184">
        <v>0</v>
      </c>
      <c r="Q184" s="5">
        <v>16353.5</v>
      </c>
      <c r="R184">
        <v>3150.9</v>
      </c>
      <c r="S184" s="46">
        <v>0</v>
      </c>
      <c r="T184">
        <v>-0.27</v>
      </c>
      <c r="U184">
        <v>0.26</v>
      </c>
      <c r="V184" s="25"/>
      <c r="W184" s="5"/>
    </row>
    <row r="185" spans="1:23" x14ac:dyDescent="0.25">
      <c r="A185" t="s">
        <v>349</v>
      </c>
      <c r="B185" s="4">
        <v>41912</v>
      </c>
      <c r="C185">
        <v>602.29999999999995</v>
      </c>
      <c r="D185">
        <v>507.3</v>
      </c>
      <c r="E185">
        <v>2523.6</v>
      </c>
      <c r="F185">
        <v>1798.1</v>
      </c>
      <c r="G185">
        <v>1190.2</v>
      </c>
      <c r="H185">
        <v>396.3</v>
      </c>
      <c r="I185" s="5">
        <v>92.6</v>
      </c>
      <c r="J185">
        <v>1155.5999999999999</v>
      </c>
      <c r="K185">
        <v>17033.599999999999</v>
      </c>
      <c r="L185">
        <v>11554.2</v>
      </c>
      <c r="M185">
        <v>11920.7</v>
      </c>
      <c r="N185">
        <v>103.176</v>
      </c>
      <c r="O185">
        <v>17719.8</v>
      </c>
      <c r="P185">
        <v>0.51</v>
      </c>
      <c r="Q185" s="5">
        <v>16417.900000000001</v>
      </c>
      <c r="R185">
        <v>3189.9</v>
      </c>
      <c r="S185" s="46">
        <v>0</v>
      </c>
      <c r="T185">
        <v>0.33</v>
      </c>
      <c r="U185">
        <v>0.18</v>
      </c>
      <c r="V185" s="25"/>
      <c r="W185" s="5"/>
    </row>
    <row r="186" spans="1:23" x14ac:dyDescent="0.25">
      <c r="A186" t="s">
        <v>350</v>
      </c>
      <c r="B186" s="4">
        <v>42004</v>
      </c>
      <c r="C186">
        <v>611.5</v>
      </c>
      <c r="D186">
        <v>515.5</v>
      </c>
      <c r="E186">
        <v>2548</v>
      </c>
      <c r="F186">
        <v>1834.4</v>
      </c>
      <c r="G186">
        <v>1198.7</v>
      </c>
      <c r="H186">
        <v>401.7</v>
      </c>
      <c r="I186" s="5">
        <v>91.4</v>
      </c>
      <c r="J186">
        <v>1172.5999999999999</v>
      </c>
      <c r="K186">
        <v>17113.900000000001</v>
      </c>
      <c r="L186">
        <v>11687.1</v>
      </c>
      <c r="M186">
        <v>12045.5</v>
      </c>
      <c r="N186">
        <v>103.069</v>
      </c>
      <c r="O186">
        <v>17838.5</v>
      </c>
      <c r="P186">
        <v>-7.0000000000000007E-2</v>
      </c>
      <c r="Q186" s="5">
        <v>16483.7</v>
      </c>
      <c r="R186">
        <v>3188.2</v>
      </c>
      <c r="S186" s="46">
        <v>0</v>
      </c>
      <c r="T186">
        <v>-0.42</v>
      </c>
      <c r="U186">
        <v>0.35</v>
      </c>
      <c r="V186" s="25"/>
      <c r="W186" s="5"/>
    </row>
    <row r="187" spans="1:23" x14ac:dyDescent="0.25">
      <c r="A187" t="s">
        <v>351</v>
      </c>
      <c r="B187" s="4">
        <v>42094</v>
      </c>
      <c r="C187">
        <v>621.5</v>
      </c>
      <c r="D187">
        <v>523.70000000000005</v>
      </c>
      <c r="E187">
        <v>2596.4</v>
      </c>
      <c r="F187">
        <v>1900.1</v>
      </c>
      <c r="G187">
        <v>1201.2</v>
      </c>
      <c r="H187">
        <v>417.5</v>
      </c>
      <c r="I187" s="5">
        <v>86.4</v>
      </c>
      <c r="J187">
        <v>1187.8</v>
      </c>
      <c r="K187">
        <v>17254.7</v>
      </c>
      <c r="L187">
        <v>11788.4</v>
      </c>
      <c r="M187">
        <v>12095.6</v>
      </c>
      <c r="N187">
        <v>102.608</v>
      </c>
      <c r="O187">
        <v>17970.400000000001</v>
      </c>
      <c r="P187">
        <v>0.4</v>
      </c>
      <c r="Q187" s="5">
        <v>16551.599999999999</v>
      </c>
      <c r="R187">
        <v>3188.5</v>
      </c>
      <c r="S187" s="46">
        <v>0</v>
      </c>
      <c r="T187">
        <v>0.15</v>
      </c>
      <c r="U187">
        <v>0.26</v>
      </c>
      <c r="V187" s="25"/>
      <c r="W187" s="5"/>
    </row>
    <row r="188" spans="1:23" x14ac:dyDescent="0.25">
      <c r="A188" t="s">
        <v>355</v>
      </c>
      <c r="B188" s="4">
        <v>42185</v>
      </c>
      <c r="C188">
        <v>630.6</v>
      </c>
      <c r="D188">
        <v>538</v>
      </c>
      <c r="E188">
        <v>2631.7</v>
      </c>
      <c r="F188">
        <v>1940</v>
      </c>
      <c r="G188">
        <v>1211.3</v>
      </c>
      <c r="H188">
        <v>421.9</v>
      </c>
      <c r="I188" s="5">
        <v>91.5</v>
      </c>
      <c r="J188">
        <v>1201.4000000000001</v>
      </c>
      <c r="K188">
        <v>17397</v>
      </c>
      <c r="L188">
        <v>11887.5</v>
      </c>
      <c r="M188">
        <v>12256.7</v>
      </c>
      <c r="N188">
        <v>103.108</v>
      </c>
      <c r="O188">
        <v>18221.3</v>
      </c>
      <c r="P188">
        <v>0.7</v>
      </c>
      <c r="Q188" s="5">
        <v>16622.2</v>
      </c>
      <c r="R188">
        <v>3237.6</v>
      </c>
      <c r="S188" s="46">
        <v>0</v>
      </c>
      <c r="T188">
        <v>7.0000000000000007E-2</v>
      </c>
      <c r="U188">
        <v>0.63</v>
      </c>
      <c r="V188" s="25"/>
      <c r="W188" s="5"/>
    </row>
    <row r="189" spans="1:23" x14ac:dyDescent="0.25">
      <c r="A189" t="s">
        <v>358</v>
      </c>
      <c r="B189" s="4">
        <v>42277</v>
      </c>
      <c r="C189">
        <v>638.5</v>
      </c>
      <c r="D189">
        <v>540.5</v>
      </c>
      <c r="E189">
        <v>2644.8</v>
      </c>
      <c r="F189">
        <v>1943.7</v>
      </c>
      <c r="G189">
        <v>1213.7</v>
      </c>
      <c r="H189">
        <v>391.5</v>
      </c>
      <c r="I189" s="5">
        <v>94.2</v>
      </c>
      <c r="J189">
        <v>1211.8</v>
      </c>
      <c r="K189">
        <v>17438.8</v>
      </c>
      <c r="L189">
        <v>11972</v>
      </c>
      <c r="M189">
        <v>12380.7</v>
      </c>
      <c r="N189">
        <v>103.417</v>
      </c>
      <c r="O189">
        <v>18331.099999999999</v>
      </c>
      <c r="P189">
        <v>0.33</v>
      </c>
      <c r="Q189" s="5">
        <v>16693.7</v>
      </c>
      <c r="R189">
        <v>3257</v>
      </c>
      <c r="S189" s="46">
        <v>0</v>
      </c>
      <c r="T189">
        <v>-0.04</v>
      </c>
      <c r="U189">
        <v>0.37</v>
      </c>
      <c r="V189" s="25"/>
      <c r="W189" s="5"/>
    </row>
    <row r="190" spans="1:23" x14ac:dyDescent="0.25">
      <c r="A190" t="s">
        <v>359</v>
      </c>
      <c r="B190" s="4">
        <v>42369</v>
      </c>
      <c r="C190">
        <v>645.29999999999995</v>
      </c>
      <c r="D190">
        <v>541.70000000000005</v>
      </c>
      <c r="E190">
        <v>2656.9</v>
      </c>
      <c r="F190">
        <v>1957.1</v>
      </c>
      <c r="G190">
        <v>1224.4000000000001</v>
      </c>
      <c r="H190">
        <v>358</v>
      </c>
      <c r="I190" s="5">
        <v>169.8</v>
      </c>
      <c r="J190">
        <v>1220.2</v>
      </c>
      <c r="K190">
        <v>17456.2</v>
      </c>
      <c r="L190">
        <v>12039.7</v>
      </c>
      <c r="M190">
        <v>12445.1</v>
      </c>
      <c r="N190">
        <v>103.37</v>
      </c>
      <c r="O190">
        <v>18354.400000000001</v>
      </c>
      <c r="P190">
        <v>0.12</v>
      </c>
      <c r="Q190" s="5">
        <v>16765.599999999999</v>
      </c>
      <c r="R190">
        <v>3253.8</v>
      </c>
      <c r="S190" s="46">
        <v>0</v>
      </c>
      <c r="T190">
        <v>0.16</v>
      </c>
      <c r="U190">
        <v>-0.03</v>
      </c>
      <c r="V190" s="25"/>
      <c r="W190" s="5"/>
    </row>
    <row r="191" spans="1:23" x14ac:dyDescent="0.25">
      <c r="A191" t="s">
        <v>378</v>
      </c>
      <c r="B191" s="4">
        <v>42460</v>
      </c>
      <c r="C191">
        <v>651.29999999999995</v>
      </c>
      <c r="D191">
        <v>550.20000000000005</v>
      </c>
      <c r="E191">
        <v>2687.4</v>
      </c>
      <c r="F191">
        <v>1919.9</v>
      </c>
      <c r="G191">
        <v>1228</v>
      </c>
      <c r="H191">
        <v>384.4</v>
      </c>
      <c r="I191" s="5">
        <v>101</v>
      </c>
      <c r="J191">
        <v>1225.9000000000001</v>
      </c>
      <c r="K191">
        <v>17523.400000000001</v>
      </c>
      <c r="L191">
        <v>12111.8</v>
      </c>
      <c r="M191">
        <v>12526.5</v>
      </c>
      <c r="N191">
        <v>103.428</v>
      </c>
      <c r="O191">
        <v>18409.099999999999</v>
      </c>
      <c r="P191">
        <v>0.6</v>
      </c>
      <c r="Q191" s="5">
        <v>16837.099999999999</v>
      </c>
      <c r="R191">
        <v>3262.7</v>
      </c>
      <c r="S191" s="46">
        <v>0</v>
      </c>
      <c r="T191">
        <v>0.02</v>
      </c>
      <c r="U191">
        <v>0.57999999999999996</v>
      </c>
      <c r="V191" s="25"/>
      <c r="W191" s="5"/>
    </row>
    <row r="192" spans="1:23" x14ac:dyDescent="0.25">
      <c r="A192" t="s">
        <v>379</v>
      </c>
      <c r="B192" s="4">
        <v>42551</v>
      </c>
      <c r="C192">
        <v>657.9</v>
      </c>
      <c r="D192">
        <v>558.6</v>
      </c>
      <c r="E192">
        <v>2708.3</v>
      </c>
      <c r="F192">
        <v>1944.2</v>
      </c>
      <c r="G192">
        <v>1232.0999999999999</v>
      </c>
      <c r="H192">
        <v>385.5</v>
      </c>
      <c r="I192" s="5">
        <v>101</v>
      </c>
      <c r="J192">
        <v>1232.4000000000001</v>
      </c>
      <c r="K192">
        <v>17622.5</v>
      </c>
      <c r="L192">
        <v>12214.1</v>
      </c>
      <c r="M192">
        <v>12706.5</v>
      </c>
      <c r="N192">
        <v>104.036</v>
      </c>
      <c r="O192">
        <v>18640.7</v>
      </c>
      <c r="P192">
        <v>-0.15</v>
      </c>
      <c r="Q192" s="5">
        <v>16905.7</v>
      </c>
      <c r="R192">
        <v>3278.2</v>
      </c>
      <c r="S192" s="46">
        <v>0</v>
      </c>
      <c r="T192">
        <v>-0.1</v>
      </c>
      <c r="U192">
        <v>-0.04</v>
      </c>
      <c r="V192" s="25"/>
      <c r="W192" s="5"/>
    </row>
    <row r="193" spans="1:23" x14ac:dyDescent="0.25">
      <c r="A193" t="s">
        <v>380</v>
      </c>
      <c r="B193" s="4">
        <v>42643</v>
      </c>
      <c r="C193">
        <v>665.5</v>
      </c>
      <c r="D193">
        <v>566.5</v>
      </c>
      <c r="E193">
        <v>2726.8</v>
      </c>
      <c r="F193">
        <v>1968.7</v>
      </c>
      <c r="G193">
        <v>1247.5999999999999</v>
      </c>
      <c r="H193">
        <v>413</v>
      </c>
      <c r="I193" s="5">
        <v>90.8</v>
      </c>
      <c r="J193">
        <v>1243.5999999999999</v>
      </c>
      <c r="K193">
        <v>17706.7</v>
      </c>
      <c r="L193">
        <v>12294.3</v>
      </c>
      <c r="M193">
        <v>12845.2</v>
      </c>
      <c r="N193">
        <v>104.485</v>
      </c>
      <c r="O193">
        <v>18799.599999999999</v>
      </c>
      <c r="P193">
        <v>0.17</v>
      </c>
      <c r="Q193" s="5">
        <v>16974.099999999999</v>
      </c>
      <c r="R193">
        <v>3300.5</v>
      </c>
      <c r="S193" s="46">
        <v>0</v>
      </c>
      <c r="T193">
        <v>0.11</v>
      </c>
      <c r="U193">
        <v>7.0000000000000007E-2</v>
      </c>
      <c r="V193" s="25"/>
      <c r="W193" s="5"/>
    </row>
    <row r="194" spans="1:23" x14ac:dyDescent="0.25">
      <c r="A194" t="s">
        <v>381</v>
      </c>
      <c r="B194" s="4">
        <v>42735</v>
      </c>
      <c r="C194">
        <v>673.9</v>
      </c>
      <c r="D194">
        <v>575.79999999999995</v>
      </c>
      <c r="E194">
        <v>2747.1</v>
      </c>
      <c r="F194">
        <v>1984.3</v>
      </c>
      <c r="G194">
        <v>1259.8</v>
      </c>
      <c r="H194">
        <v>388.5</v>
      </c>
      <c r="I194" s="5">
        <v>73.099999999999994</v>
      </c>
      <c r="J194">
        <v>1257.5999999999999</v>
      </c>
      <c r="K194">
        <v>17784.2</v>
      </c>
      <c r="L194">
        <v>12372.7</v>
      </c>
      <c r="M194">
        <v>12989.4</v>
      </c>
      <c r="N194">
        <v>104.989</v>
      </c>
      <c r="O194">
        <v>18979.2</v>
      </c>
      <c r="P194">
        <v>0.03</v>
      </c>
      <c r="Q194" s="5">
        <v>17042.7</v>
      </c>
      <c r="R194">
        <v>3322.4</v>
      </c>
      <c r="S194" s="46">
        <v>0</v>
      </c>
      <c r="T194">
        <v>0.03</v>
      </c>
      <c r="U194">
        <v>0</v>
      </c>
      <c r="V194" s="25"/>
      <c r="W194" s="5"/>
    </row>
    <row r="195" spans="1:23" x14ac:dyDescent="0.25">
      <c r="A195" t="s">
        <v>392</v>
      </c>
      <c r="B195" s="4">
        <v>42825</v>
      </c>
      <c r="C195">
        <v>683.1</v>
      </c>
      <c r="D195">
        <v>573.6</v>
      </c>
      <c r="E195">
        <v>2777.4</v>
      </c>
      <c r="F195">
        <v>2004.9</v>
      </c>
      <c r="G195">
        <v>1266.5</v>
      </c>
      <c r="H195">
        <v>348</v>
      </c>
      <c r="I195" s="5">
        <v>92.4</v>
      </c>
      <c r="J195">
        <v>1280.5</v>
      </c>
      <c r="K195">
        <v>17863</v>
      </c>
      <c r="L195">
        <v>12427.6</v>
      </c>
      <c r="M195">
        <v>13114.1</v>
      </c>
      <c r="N195">
        <v>105.52800000000001</v>
      </c>
      <c r="O195">
        <v>19162.599999999999</v>
      </c>
      <c r="P195">
        <v>-0.13</v>
      </c>
      <c r="Q195" s="5">
        <v>17110.8</v>
      </c>
      <c r="R195">
        <v>3346.4</v>
      </c>
      <c r="S195" s="46">
        <v>0</v>
      </c>
      <c r="T195">
        <v>0</v>
      </c>
      <c r="U195">
        <v>-0.13</v>
      </c>
      <c r="V195" s="25"/>
      <c r="W195" s="5"/>
    </row>
    <row r="196" spans="1:23" x14ac:dyDescent="0.25">
      <c r="A196" t="s">
        <v>450</v>
      </c>
      <c r="B196" s="4">
        <v>42916</v>
      </c>
      <c r="C196">
        <v>691.7</v>
      </c>
      <c r="D196">
        <v>569.29999999999995</v>
      </c>
      <c r="E196">
        <v>2786.6</v>
      </c>
      <c r="F196">
        <v>2014.2</v>
      </c>
      <c r="G196">
        <v>1280.5</v>
      </c>
      <c r="H196">
        <v>355.8</v>
      </c>
      <c r="I196" s="5">
        <v>88.6</v>
      </c>
      <c r="J196">
        <v>1290.5999999999999</v>
      </c>
      <c r="K196">
        <v>17995.2</v>
      </c>
      <c r="L196">
        <v>12515.9</v>
      </c>
      <c r="M196">
        <v>13233.2</v>
      </c>
      <c r="N196">
        <v>105.735</v>
      </c>
      <c r="O196">
        <v>19359.099999999999</v>
      </c>
      <c r="P196">
        <v>0.01</v>
      </c>
      <c r="Q196" s="5">
        <v>17181.3</v>
      </c>
      <c r="R196">
        <v>3360</v>
      </c>
      <c r="S196" s="46">
        <v>0</v>
      </c>
      <c r="T196">
        <v>0.16</v>
      </c>
      <c r="U196">
        <v>-0.15</v>
      </c>
      <c r="V196" s="25"/>
      <c r="W196" s="5"/>
    </row>
    <row r="197" spans="1:23" x14ac:dyDescent="0.25">
      <c r="A197" t="s">
        <v>452</v>
      </c>
      <c r="B197" s="4">
        <v>43008</v>
      </c>
      <c r="C197">
        <v>699.6</v>
      </c>
      <c r="D197">
        <v>583.6</v>
      </c>
      <c r="E197">
        <v>2820.5</v>
      </c>
      <c r="F197">
        <v>2048.5</v>
      </c>
      <c r="G197">
        <v>1290.7</v>
      </c>
      <c r="H197">
        <v>365.2</v>
      </c>
      <c r="I197" s="5">
        <v>76.5</v>
      </c>
      <c r="J197">
        <v>1306</v>
      </c>
      <c r="K197">
        <v>18120.8</v>
      </c>
      <c r="L197">
        <v>12584.9</v>
      </c>
      <c r="M197">
        <v>13359.1</v>
      </c>
      <c r="N197">
        <v>106.15600000000001</v>
      </c>
      <c r="O197">
        <v>19588.099999999999</v>
      </c>
      <c r="P197">
        <v>-0.18</v>
      </c>
      <c r="Q197" s="5">
        <v>17254.2</v>
      </c>
      <c r="R197">
        <v>3372.3</v>
      </c>
      <c r="S197" s="46">
        <v>0</v>
      </c>
      <c r="T197">
        <v>-0.08</v>
      </c>
      <c r="U197">
        <v>-0.1</v>
      </c>
      <c r="V197" s="25"/>
      <c r="W197" s="5"/>
    </row>
    <row r="198" spans="1:23" x14ac:dyDescent="0.25">
      <c r="A198" t="s">
        <v>455</v>
      </c>
      <c r="B198" s="4">
        <v>43100</v>
      </c>
      <c r="C198">
        <v>706.6</v>
      </c>
      <c r="D198">
        <v>583.20000000000005</v>
      </c>
      <c r="E198">
        <v>2831.5</v>
      </c>
      <c r="F198">
        <v>2070.9</v>
      </c>
      <c r="G198">
        <v>1305.8</v>
      </c>
      <c r="H198">
        <v>333.8</v>
      </c>
      <c r="I198" s="5">
        <v>76.5</v>
      </c>
      <c r="J198">
        <v>1317.3</v>
      </c>
      <c r="K198">
        <v>18223.8</v>
      </c>
      <c r="L198">
        <v>12706.4</v>
      </c>
      <c r="M198">
        <v>13579.2</v>
      </c>
      <c r="N198">
        <v>106.873</v>
      </c>
      <c r="O198">
        <v>19831.8</v>
      </c>
      <c r="P198">
        <v>0.41</v>
      </c>
      <c r="Q198" s="5">
        <v>17329.900000000001</v>
      </c>
      <c r="R198">
        <v>3419.1</v>
      </c>
      <c r="S198" s="46">
        <v>0</v>
      </c>
      <c r="T198">
        <v>0.26</v>
      </c>
      <c r="U198">
        <v>0.15</v>
      </c>
      <c r="V198" s="25"/>
      <c r="W198" s="5"/>
    </row>
    <row r="199" spans="1:23" x14ac:dyDescent="0.25">
      <c r="A199" t="s">
        <v>457</v>
      </c>
      <c r="B199" s="4">
        <v>43190</v>
      </c>
      <c r="C199">
        <v>713.7</v>
      </c>
      <c r="D199">
        <v>590.29999999999995</v>
      </c>
      <c r="E199">
        <v>2875.7</v>
      </c>
      <c r="F199">
        <v>2029.9</v>
      </c>
      <c r="G199">
        <v>1337.4</v>
      </c>
      <c r="H199">
        <v>212</v>
      </c>
      <c r="I199" s="5">
        <v>89.8</v>
      </c>
      <c r="J199">
        <v>1343.4</v>
      </c>
      <c r="K199">
        <v>18324</v>
      </c>
      <c r="L199">
        <v>12722.8</v>
      </c>
      <c r="M199">
        <v>13679.6</v>
      </c>
      <c r="N199">
        <v>107.524</v>
      </c>
      <c r="O199">
        <v>20041</v>
      </c>
      <c r="P199">
        <v>0.27</v>
      </c>
      <c r="Q199" s="5">
        <v>17411.400000000001</v>
      </c>
      <c r="R199">
        <v>3456.8</v>
      </c>
      <c r="S199" s="46">
        <v>0</v>
      </c>
      <c r="T199">
        <v>0.17</v>
      </c>
      <c r="U199">
        <v>0.1</v>
      </c>
      <c r="V199" s="25"/>
      <c r="W199" s="5"/>
    </row>
    <row r="200" spans="1:23" x14ac:dyDescent="0.25">
      <c r="A200" t="s">
        <v>463</v>
      </c>
      <c r="B200" s="4">
        <v>43281</v>
      </c>
      <c r="C200">
        <v>724.5</v>
      </c>
      <c r="D200">
        <v>602.1</v>
      </c>
      <c r="E200">
        <v>2905.2</v>
      </c>
      <c r="F200">
        <v>2046.3</v>
      </c>
      <c r="G200">
        <v>1353</v>
      </c>
      <c r="H200">
        <v>212</v>
      </c>
      <c r="I200" s="5">
        <v>89.8</v>
      </c>
      <c r="J200">
        <v>1356.7</v>
      </c>
      <c r="K200">
        <v>18507.2</v>
      </c>
      <c r="L200">
        <v>12847.8</v>
      </c>
      <c r="M200">
        <v>13877.2</v>
      </c>
      <c r="N200">
        <v>108.01600000000001</v>
      </c>
      <c r="O200">
        <v>20402.5</v>
      </c>
      <c r="P200">
        <v>0.37</v>
      </c>
      <c r="Q200" s="5">
        <v>17496.400000000001</v>
      </c>
      <c r="R200">
        <v>3501.8</v>
      </c>
      <c r="S200" s="46">
        <v>0</v>
      </c>
      <c r="T200">
        <v>0.22</v>
      </c>
      <c r="U200">
        <v>0.15</v>
      </c>
      <c r="V200" s="25"/>
      <c r="W200" s="5"/>
    </row>
    <row r="201" spans="1:23" x14ac:dyDescent="0.25">
      <c r="C201">
        <f>C200-C199</f>
        <v>10.799999999999955</v>
      </c>
      <c r="E201" s="5"/>
      <c r="F201" s="5"/>
      <c r="G201" s="5"/>
      <c r="U201" s="56"/>
      <c r="V201" s="25"/>
      <c r="W201" s="5"/>
    </row>
    <row r="202" spans="1:23" x14ac:dyDescent="0.25">
      <c r="G202" s="5"/>
      <c r="U202" s="56"/>
      <c r="V202" s="25"/>
      <c r="W202" s="5"/>
    </row>
    <row r="203" spans="1:23" x14ac:dyDescent="0.25">
      <c r="G203" s="5"/>
      <c r="U203" s="56"/>
      <c r="V203" s="25"/>
      <c r="W203" s="5"/>
    </row>
    <row r="204" spans="1:23" x14ac:dyDescent="0.25">
      <c r="U204" s="56"/>
      <c r="V204" s="25"/>
      <c r="W204" s="5"/>
    </row>
    <row r="205" spans="1:23" x14ac:dyDescent="0.25">
      <c r="U205" s="56"/>
      <c r="V205" s="25"/>
      <c r="W205" s="5"/>
    </row>
    <row r="206" spans="1:23" x14ac:dyDescent="0.25">
      <c r="U206" s="56"/>
      <c r="V206" s="25"/>
      <c r="W206" s="5"/>
    </row>
    <row r="207" spans="1:23" x14ac:dyDescent="0.25">
      <c r="U207" s="56"/>
      <c r="V207" s="25"/>
      <c r="W207" s="5"/>
    </row>
    <row r="208" spans="1:23" x14ac:dyDescent="0.25">
      <c r="U208" s="56"/>
      <c r="V208" s="25"/>
      <c r="W208" s="5"/>
    </row>
    <row r="209" spans="21:23" x14ac:dyDescent="0.25">
      <c r="U209" s="56"/>
      <c r="V209" s="25"/>
      <c r="W209" s="5"/>
    </row>
    <row r="210" spans="21:23" x14ac:dyDescent="0.25">
      <c r="U210" s="56"/>
      <c r="V210" s="25"/>
      <c r="W210" s="5"/>
    </row>
    <row r="211" spans="21:23" x14ac:dyDescent="0.25">
      <c r="U211" s="56"/>
      <c r="V211" s="25"/>
      <c r="W211" s="5"/>
    </row>
    <row r="212" spans="21:23" x14ac:dyDescent="0.25">
      <c r="U212" s="56"/>
      <c r="V212" s="25"/>
      <c r="W212" s="5"/>
    </row>
    <row r="213" spans="21:23" x14ac:dyDescent="0.25">
      <c r="U213" s="56"/>
      <c r="V213" s="25"/>
      <c r="W213" s="5"/>
    </row>
    <row r="214" spans="21:23" x14ac:dyDescent="0.25">
      <c r="U214" s="56"/>
      <c r="V214" s="25"/>
      <c r="W214" s="5"/>
    </row>
    <row r="215" spans="21:23" x14ac:dyDescent="0.25">
      <c r="U215" s="56"/>
      <c r="V215" s="25"/>
      <c r="W215" s="5"/>
    </row>
    <row r="216" spans="21:23" x14ac:dyDescent="0.25">
      <c r="U216" s="56"/>
      <c r="V216" s="25"/>
      <c r="W216" s="5"/>
    </row>
    <row r="217" spans="21:23" x14ac:dyDescent="0.25">
      <c r="U217" s="56"/>
      <c r="V217" s="25"/>
      <c r="W217" s="5"/>
    </row>
    <row r="218" spans="21:23" x14ac:dyDescent="0.25">
      <c r="U218" s="56"/>
      <c r="V218" s="25"/>
      <c r="W218" s="5"/>
    </row>
    <row r="219" spans="21:23" x14ac:dyDescent="0.25">
      <c r="U219" s="56"/>
      <c r="V219" s="25"/>
      <c r="W219" s="5"/>
    </row>
    <row r="220" spans="21:23" x14ac:dyDescent="0.25">
      <c r="U220" s="56"/>
      <c r="V220" s="25"/>
      <c r="W220" s="5"/>
    </row>
    <row r="221" spans="21:23" x14ac:dyDescent="0.25">
      <c r="U221" s="56"/>
      <c r="V221" s="25"/>
      <c r="W221" s="5"/>
    </row>
    <row r="222" spans="21:23" x14ac:dyDescent="0.25">
      <c r="U222" s="56"/>
      <c r="V222" s="25"/>
      <c r="W222" s="5"/>
    </row>
    <row r="223" spans="21:23" x14ac:dyDescent="0.25">
      <c r="U223" s="56"/>
      <c r="V223" s="25"/>
      <c r="W223" s="5"/>
    </row>
    <row r="224" spans="21:23" x14ac:dyDescent="0.25">
      <c r="U224" s="56"/>
      <c r="V224" s="25"/>
      <c r="W224" s="5"/>
    </row>
    <row r="225" spans="21:23" x14ac:dyDescent="0.25">
      <c r="U225" s="56"/>
      <c r="V225" s="25"/>
      <c r="W225" s="5"/>
    </row>
    <row r="226" spans="21:23" x14ac:dyDescent="0.25">
      <c r="U226" s="56"/>
      <c r="V226" s="25"/>
      <c r="W226" s="5"/>
    </row>
    <row r="227" spans="21:23" x14ac:dyDescent="0.25">
      <c r="U227" s="56"/>
      <c r="V227" s="25"/>
      <c r="W227" s="5"/>
    </row>
    <row r="228" spans="21:23" x14ac:dyDescent="0.25">
      <c r="U228" s="56"/>
      <c r="V228" s="25"/>
      <c r="W228" s="5"/>
    </row>
    <row r="229" spans="21:23" x14ac:dyDescent="0.25">
      <c r="U229" s="56"/>
      <c r="V229" s="25"/>
      <c r="W229" s="5"/>
    </row>
    <row r="230" spans="21:23" x14ac:dyDescent="0.25">
      <c r="U230" s="56"/>
      <c r="V230" s="25"/>
      <c r="W230" s="5"/>
    </row>
    <row r="231" spans="21:23" x14ac:dyDescent="0.25">
      <c r="U231" s="56"/>
      <c r="V231" s="25"/>
      <c r="W231" s="5"/>
    </row>
    <row r="232" spans="21:23" x14ac:dyDescent="0.25">
      <c r="U232" s="56"/>
      <c r="V232" s="25"/>
      <c r="W232" s="5"/>
    </row>
    <row r="233" spans="21:23" x14ac:dyDescent="0.25">
      <c r="U233" s="56"/>
      <c r="V233" s="25"/>
      <c r="W233" s="5"/>
    </row>
    <row r="234" spans="21:23" x14ac:dyDescent="0.25">
      <c r="U234" s="56"/>
      <c r="V234" s="25"/>
      <c r="W234" s="5"/>
    </row>
    <row r="235" spans="21:23" x14ac:dyDescent="0.25">
      <c r="U235" s="56"/>
      <c r="V235" s="25"/>
      <c r="W235" s="5"/>
    </row>
    <row r="236" spans="21:23" x14ac:dyDescent="0.25">
      <c r="U236" s="56"/>
      <c r="V236" s="25"/>
      <c r="W236" s="5"/>
    </row>
    <row r="237" spans="21:23" x14ac:dyDescent="0.25">
      <c r="U237" s="56"/>
      <c r="V237" s="25"/>
      <c r="W237" s="5"/>
    </row>
    <row r="238" spans="21:23" x14ac:dyDescent="0.25">
      <c r="U238" s="56"/>
      <c r="V238" s="25"/>
      <c r="W238" s="5"/>
    </row>
    <row r="239" spans="21:23" x14ac:dyDescent="0.25">
      <c r="U239" s="56"/>
      <c r="V239" s="25"/>
      <c r="W239" s="5"/>
    </row>
    <row r="240" spans="21:23" x14ac:dyDescent="0.25">
      <c r="U240" s="56"/>
      <c r="V240" s="25"/>
      <c r="W240" s="5"/>
    </row>
    <row r="241" spans="21:23" x14ac:dyDescent="0.25">
      <c r="U241" s="56"/>
      <c r="V241" s="25"/>
      <c r="W241" s="5"/>
    </row>
    <row r="242" spans="21:23" x14ac:dyDescent="0.25">
      <c r="U242" s="56"/>
      <c r="V242" s="25"/>
      <c r="W242" s="5"/>
    </row>
    <row r="243" spans="21:23" x14ac:dyDescent="0.25">
      <c r="U243" s="56"/>
      <c r="V243" s="25"/>
      <c r="W243" s="5"/>
    </row>
    <row r="244" spans="21:23" x14ac:dyDescent="0.25">
      <c r="U244" s="56"/>
      <c r="V244" s="25"/>
      <c r="W244" s="5"/>
    </row>
    <row r="245" spans="21:23" x14ac:dyDescent="0.25">
      <c r="U245" s="56"/>
      <c r="V245" s="25"/>
      <c r="W245" s="5"/>
    </row>
    <row r="246" spans="21:23" x14ac:dyDescent="0.25">
      <c r="U246" s="56"/>
      <c r="V246" s="25"/>
      <c r="W246" s="5"/>
    </row>
    <row r="247" spans="21:23" x14ac:dyDescent="0.25">
      <c r="U247" s="56"/>
      <c r="V247" s="25"/>
      <c r="W247" s="5"/>
    </row>
    <row r="248" spans="21:23" x14ac:dyDescent="0.25">
      <c r="U248" s="56"/>
      <c r="V248" s="25"/>
      <c r="W248" s="5"/>
    </row>
    <row r="249" spans="21:23" x14ac:dyDescent="0.25">
      <c r="U249" s="56"/>
      <c r="V249" s="25"/>
      <c r="W249" s="5"/>
    </row>
    <row r="250" spans="21:23" x14ac:dyDescent="0.25">
      <c r="U250" s="56"/>
      <c r="V250" s="25"/>
      <c r="W250" s="5"/>
    </row>
    <row r="251" spans="21:23" x14ac:dyDescent="0.25">
      <c r="U251" s="56"/>
      <c r="V251" s="25"/>
      <c r="W251" s="5"/>
    </row>
    <row r="252" spans="21:23" x14ac:dyDescent="0.25">
      <c r="U252" s="56"/>
      <c r="V252" s="25"/>
      <c r="W252" s="5"/>
    </row>
    <row r="253" spans="21:23" x14ac:dyDescent="0.25">
      <c r="U253" s="56"/>
      <c r="V253" s="25"/>
      <c r="W253" s="5"/>
    </row>
    <row r="254" spans="21:23" x14ac:dyDescent="0.25">
      <c r="U254" s="56"/>
      <c r="V254" s="25"/>
      <c r="W254" s="5"/>
    </row>
    <row r="255" spans="21:23" x14ac:dyDescent="0.25">
      <c r="U255" s="56"/>
      <c r="V255" s="25"/>
      <c r="W255" s="5"/>
    </row>
    <row r="256" spans="21:23" x14ac:dyDescent="0.25">
      <c r="U256" s="56"/>
      <c r="V256" s="25"/>
      <c r="W256" s="5"/>
    </row>
    <row r="257" spans="21:23" x14ac:dyDescent="0.25">
      <c r="U257" s="56"/>
      <c r="V257" s="25"/>
      <c r="W257" s="5"/>
    </row>
    <row r="258" spans="21:23" x14ac:dyDescent="0.25">
      <c r="U258" s="56"/>
      <c r="V258" s="25"/>
      <c r="W258" s="5"/>
    </row>
    <row r="259" spans="21:23" x14ac:dyDescent="0.25">
      <c r="U259" s="56"/>
      <c r="V259" s="25"/>
      <c r="W259" s="5"/>
    </row>
    <row r="260" spans="21:23" x14ac:dyDescent="0.25">
      <c r="U260" s="56"/>
      <c r="V260" s="25"/>
      <c r="W260" s="5"/>
    </row>
    <row r="261" spans="21:23" x14ac:dyDescent="0.25">
      <c r="U261" s="56"/>
      <c r="V261" s="25"/>
      <c r="W261" s="5"/>
    </row>
    <row r="262" spans="21:23" x14ac:dyDescent="0.25">
      <c r="U262" s="56"/>
      <c r="V262" s="25"/>
      <c r="W262" s="5"/>
    </row>
    <row r="263" spans="21:23" x14ac:dyDescent="0.25">
      <c r="U263" s="56"/>
      <c r="V263" s="25"/>
      <c r="W263" s="5"/>
    </row>
    <row r="264" spans="21:23" x14ac:dyDescent="0.25">
      <c r="U264" s="56"/>
      <c r="V264" s="25"/>
      <c r="W264" s="5"/>
    </row>
    <row r="265" spans="21:23" x14ac:dyDescent="0.25">
      <c r="U265" s="56"/>
      <c r="V265" s="25"/>
      <c r="W265" s="5"/>
    </row>
    <row r="266" spans="21:23" x14ac:dyDescent="0.25">
      <c r="U266" s="56"/>
      <c r="V266" s="25"/>
    </row>
    <row r="267" spans="21:23" x14ac:dyDescent="0.25">
      <c r="U267" s="56"/>
      <c r="V267" s="25"/>
    </row>
    <row r="268" spans="21:23" x14ac:dyDescent="0.25">
      <c r="U268" s="56"/>
      <c r="V268" s="25"/>
    </row>
    <row r="269" spans="21:23" x14ac:dyDescent="0.25">
      <c r="U269" s="56"/>
      <c r="V269" s="25"/>
    </row>
    <row r="270" spans="21:23" x14ac:dyDescent="0.25">
      <c r="U270" s="56"/>
      <c r="V270" s="25"/>
    </row>
    <row r="271" spans="21:23" x14ac:dyDescent="0.25">
      <c r="U271" s="56"/>
      <c r="V271" s="25"/>
    </row>
    <row r="272" spans="21:23" x14ac:dyDescent="0.25">
      <c r="U272" s="56"/>
      <c r="V272" s="25"/>
    </row>
    <row r="273" spans="21:22" x14ac:dyDescent="0.25">
      <c r="U273" s="56"/>
      <c r="V273" s="25"/>
    </row>
    <row r="274" spans="21:22" x14ac:dyDescent="0.25">
      <c r="U274" s="56"/>
      <c r="V274" s="25"/>
    </row>
    <row r="275" spans="21:22" x14ac:dyDescent="0.25">
      <c r="U275" s="56"/>
      <c r="V275" s="25"/>
    </row>
    <row r="276" spans="21:22" x14ac:dyDescent="0.25">
      <c r="U276" s="56"/>
      <c r="V276" s="25"/>
    </row>
    <row r="277" spans="21:22" x14ac:dyDescent="0.25">
      <c r="U277" s="56"/>
      <c r="V277" s="25"/>
    </row>
    <row r="278" spans="21:22" x14ac:dyDescent="0.25">
      <c r="U278" s="56"/>
      <c r="V278" s="25"/>
    </row>
    <row r="279" spans="21:22" x14ac:dyDescent="0.25">
      <c r="U279" s="56"/>
      <c r="V279" s="25"/>
    </row>
    <row r="280" spans="21:22" x14ac:dyDescent="0.25">
      <c r="U280" s="56"/>
      <c r="V280" s="25"/>
    </row>
    <row r="281" spans="21:22" x14ac:dyDescent="0.25">
      <c r="U281" s="56"/>
      <c r="V281" s="25"/>
    </row>
    <row r="282" spans="21:22" x14ac:dyDescent="0.25">
      <c r="U282" s="56"/>
      <c r="V282" s="25"/>
    </row>
    <row r="283" spans="21:22" x14ac:dyDescent="0.25">
      <c r="U283" s="56"/>
      <c r="V283" s="25"/>
    </row>
    <row r="284" spans="21:22" x14ac:dyDescent="0.25">
      <c r="U284" s="56"/>
      <c r="V284" s="25"/>
    </row>
    <row r="285" spans="21:22" x14ac:dyDescent="0.25">
      <c r="U285" s="56"/>
      <c r="V285" s="25"/>
    </row>
    <row r="286" spans="21:22" x14ac:dyDescent="0.25">
      <c r="U286" s="56"/>
      <c r="V286" s="25"/>
    </row>
    <row r="287" spans="21:22" x14ac:dyDescent="0.25">
      <c r="U287" s="56"/>
      <c r="V287" s="25"/>
    </row>
    <row r="288" spans="21:22" x14ac:dyDescent="0.25">
      <c r="U288" s="56"/>
      <c r="V288" s="25"/>
    </row>
    <row r="289" spans="21:22" x14ac:dyDescent="0.25">
      <c r="U289" s="56"/>
      <c r="V289" s="25"/>
    </row>
    <row r="290" spans="21:22" x14ac:dyDescent="0.25">
      <c r="U290" s="56"/>
      <c r="V290" s="25"/>
    </row>
    <row r="291" spans="21:22" x14ac:dyDescent="0.25">
      <c r="U291" s="56"/>
      <c r="V291" s="25"/>
    </row>
    <row r="292" spans="21:22" x14ac:dyDescent="0.25">
      <c r="U292" s="56"/>
      <c r="V292" s="25"/>
    </row>
    <row r="293" spans="21:22" x14ac:dyDescent="0.25">
      <c r="U293" s="56"/>
      <c r="V293" s="25"/>
    </row>
    <row r="294" spans="21:22" x14ac:dyDescent="0.25">
      <c r="U294" s="56"/>
      <c r="V294" s="25"/>
    </row>
    <row r="295" spans="21:22" x14ac:dyDescent="0.25">
      <c r="U295" s="56"/>
      <c r="V295" s="25"/>
    </row>
    <row r="296" spans="21:22" x14ac:dyDescent="0.25">
      <c r="U296" s="56"/>
      <c r="V296" s="25"/>
    </row>
    <row r="297" spans="21:22" x14ac:dyDescent="0.25">
      <c r="U297" s="56"/>
      <c r="V297" s="25"/>
    </row>
    <row r="298" spans="21:22" x14ac:dyDescent="0.25">
      <c r="U298" s="56"/>
      <c r="V298" s="25"/>
    </row>
    <row r="299" spans="21:22" x14ac:dyDescent="0.25">
      <c r="U299" s="56"/>
      <c r="V299" s="25"/>
    </row>
    <row r="300" spans="21:22" x14ac:dyDescent="0.25">
      <c r="U300" s="56"/>
      <c r="V300" s="25"/>
    </row>
    <row r="301" spans="21:22" x14ac:dyDescent="0.25">
      <c r="U301" s="56"/>
      <c r="V301" s="25"/>
    </row>
    <row r="302" spans="21:22" x14ac:dyDescent="0.25">
      <c r="U302" s="56"/>
      <c r="V302" s="25"/>
    </row>
    <row r="303" spans="21:22" x14ac:dyDescent="0.25">
      <c r="U303" s="57"/>
      <c r="V303" s="26"/>
    </row>
    <row r="304" spans="21:22" x14ac:dyDescent="0.25">
      <c r="U304" s="57"/>
      <c r="V304" s="26"/>
    </row>
    <row r="305" spans="21:22" x14ac:dyDescent="0.25">
      <c r="U305" s="57"/>
      <c r="V305" s="26"/>
    </row>
    <row r="306" spans="21:22" x14ac:dyDescent="0.25">
      <c r="U306" s="57"/>
      <c r="V306" s="26"/>
    </row>
    <row r="307" spans="21:22" x14ac:dyDescent="0.25">
      <c r="U307" s="58"/>
      <c r="V307" s="27"/>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9"/>
  <sheetViews>
    <sheetView zoomScale="85" zoomScaleNormal="85" workbookViewId="0">
      <pane xSplit="2" ySplit="10" topLeftCell="GD11" activePane="bottomRight" state="frozen"/>
      <selection pane="topRight" activeCell="C1" sqref="C1"/>
      <selection pane="bottomLeft" activeCell="A11" sqref="A11"/>
      <selection pane="bottomRight" activeCell="B9" sqref="B9:GN9"/>
    </sheetView>
  </sheetViews>
  <sheetFormatPr defaultRowHeight="15" x14ac:dyDescent="0.25"/>
  <cols>
    <col min="1" max="1" width="55.85546875" style="7" customWidth="1"/>
    <col min="2" max="2" width="48.28515625" bestFit="1" customWidth="1"/>
    <col min="3" max="120" width="13.28515625" customWidth="1"/>
    <col min="121" max="134" width="14.140625" customWidth="1"/>
    <col min="135" max="206" width="11" customWidth="1"/>
  </cols>
  <sheetData>
    <row r="1" spans="1:206" x14ac:dyDescent="0.25">
      <c r="A1" s="16"/>
      <c r="B1" s="28"/>
      <c r="C1" s="21" t="s">
        <v>165</v>
      </c>
      <c r="D1" s="21" t="s">
        <v>164</v>
      </c>
      <c r="E1" s="21" t="s">
        <v>163</v>
      </c>
      <c r="F1" s="22" t="s">
        <v>162</v>
      </c>
    </row>
    <row r="2" spans="1:206" x14ac:dyDescent="0.25">
      <c r="A2" s="36" t="s">
        <v>237</v>
      </c>
      <c r="B2" s="17" t="s">
        <v>238</v>
      </c>
      <c r="C2" s="37"/>
      <c r="D2" s="37"/>
      <c r="E2" s="37"/>
      <c r="F2" s="38"/>
    </row>
    <row r="3" spans="1:206" x14ac:dyDescent="0.25">
      <c r="A3" s="23" t="s">
        <v>27</v>
      </c>
      <c r="B3" s="17" t="s">
        <v>214</v>
      </c>
      <c r="C3" s="17">
        <v>0.9</v>
      </c>
      <c r="D3" s="17"/>
      <c r="E3" s="17"/>
      <c r="F3" s="18"/>
    </row>
    <row r="4" spans="1:206" x14ac:dyDescent="0.25">
      <c r="A4" s="23" t="s">
        <v>26</v>
      </c>
      <c r="B4" s="17" t="s">
        <v>214</v>
      </c>
      <c r="C4" s="17">
        <v>0.9</v>
      </c>
      <c r="D4" s="17"/>
      <c r="E4" s="17"/>
      <c r="F4" s="18"/>
    </row>
    <row r="5" spans="1:206" x14ac:dyDescent="0.25">
      <c r="A5" s="23" t="s">
        <v>28</v>
      </c>
      <c r="B5" s="17" t="s">
        <v>215</v>
      </c>
      <c r="C5" s="17">
        <v>-0.6</v>
      </c>
      <c r="D5" s="17">
        <v>0.2</v>
      </c>
      <c r="E5" s="17">
        <v>0.2</v>
      </c>
      <c r="F5" s="18">
        <v>0.6</v>
      </c>
    </row>
    <row r="6" spans="1:206" ht="15.75" thickBot="1" x14ac:dyDescent="0.3">
      <c r="A6" s="24" t="s">
        <v>223</v>
      </c>
      <c r="B6" s="19" t="s">
        <v>222</v>
      </c>
      <c r="C6" s="19">
        <v>-0.4</v>
      </c>
      <c r="D6" s="19"/>
      <c r="E6" s="19"/>
      <c r="F6" s="20"/>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1" t="s">
        <v>245</v>
      </c>
      <c r="B10" s="3" t="s">
        <v>342</v>
      </c>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row>
    <row r="11" spans="1:206" x14ac:dyDescent="0.25">
      <c r="A11" s="7" t="s">
        <v>177</v>
      </c>
      <c r="B11" s="8"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254.1</v>
      </c>
      <c r="EB11">
        <f>INDEX(HaverPull!$B:$XZ,MATCH(Calculations!EB$9,HaverPull!$B:$B,0),MATCH(Calculations!$B11,HaverPull!$B$1:$XZ$1,0))</f>
        <v>257.89999999999998</v>
      </c>
      <c r="EC11">
        <f>INDEX(HaverPull!$B:$XZ,MATCH(Calculations!EC$9,HaverPull!$B:$B,0),MATCH(Calculations!$B11,HaverPull!$B$1:$XZ$1,0))</f>
        <v>261.60000000000002</v>
      </c>
      <c r="ED11">
        <f>INDEX(HaverPull!$B:$XZ,MATCH(Calculations!ED$9,HaverPull!$B:$B,0),MATCH(Calculations!$B11,HaverPull!$B$1:$XZ$1,0))</f>
        <v>265.2</v>
      </c>
      <c r="EE11">
        <f>INDEX(HaverPull!$B:$XZ,MATCH(Calculations!EE$9,HaverPull!$B:$B,0),MATCH(Calculations!$B11,HaverPull!$B$1:$XZ$1,0))</f>
        <v>268.89999999999998</v>
      </c>
      <c r="EF11">
        <f>INDEX(HaverPull!$B:$XZ,MATCH(Calculations!EF$9,HaverPull!$B:$B,0),MATCH(Calculations!$B11,HaverPull!$B$1:$XZ$1,0))</f>
        <v>273.39999999999998</v>
      </c>
      <c r="EG11">
        <f>INDEX(HaverPull!$B:$XZ,MATCH(Calculations!EG$9,HaverPull!$B:$B,0),MATCH(Calculations!$B11,HaverPull!$B$1:$XZ$1,0))</f>
        <v>279</v>
      </c>
      <c r="EH11">
        <f>INDEX(HaverPull!$B:$XZ,MATCH(Calculations!EH$9,HaverPull!$B:$B,0),MATCH(Calculations!$B11,HaverPull!$B$1:$XZ$1,0))</f>
        <v>285.5</v>
      </c>
      <c r="EI11">
        <f>INDEX(HaverPull!$B:$XZ,MATCH(Calculations!EI$9,HaverPull!$B:$B,0),MATCH(Calculations!$B11,HaverPull!$B$1:$XZ$1,0))</f>
        <v>293</v>
      </c>
      <c r="EJ11">
        <f>INDEX(HaverPull!$B:$XZ,MATCH(Calculations!EJ$9,HaverPull!$B:$B,0),MATCH(Calculations!$B11,HaverPull!$B$1:$XZ$1,0))</f>
        <v>300.39999999999998</v>
      </c>
      <c r="EK11">
        <f>INDEX(HaverPull!$B:$XZ,MATCH(Calculations!EK$9,HaverPull!$B:$B,0),MATCH(Calculations!$B11,HaverPull!$B$1:$XZ$1,0))</f>
        <v>308.60000000000002</v>
      </c>
      <c r="EL11">
        <f>INDEX(HaverPull!$B:$XZ,MATCH(Calculations!EL$9,HaverPull!$B:$B,0),MATCH(Calculations!$B11,HaverPull!$B$1:$XZ$1,0))</f>
        <v>315.39999999999998</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335.1</v>
      </c>
      <c r="EP11">
        <f>INDEX(HaverPull!$B:$XZ,MATCH(Calculations!EP$9,HaverPull!$B:$B,0),MATCH(Calculations!$B11,HaverPull!$B$1:$XZ$1,0))</f>
        <v>341</v>
      </c>
      <c r="EQ11">
        <f>INDEX(HaverPull!$B:$XZ,MATCH(Calculations!EQ$9,HaverPull!$B:$B,0),MATCH(Calculations!$B11,HaverPull!$B$1:$XZ$1,0))</f>
        <v>389.6</v>
      </c>
      <c r="ER11">
        <f>INDEX(HaverPull!$B:$XZ,MATCH(Calculations!ER$9,HaverPull!$B:$B,0),MATCH(Calculations!$B11,HaverPull!$B$1:$XZ$1,0))</f>
        <v>395.6</v>
      </c>
      <c r="ES11">
        <f>INDEX(HaverPull!$B:$XZ,MATCH(Calculations!ES$9,HaverPull!$B:$B,0),MATCH(Calculations!$B11,HaverPull!$B$1:$XZ$1,0))</f>
        <v>402.1</v>
      </c>
      <c r="ET11">
        <f>INDEX(HaverPull!$B:$XZ,MATCH(Calculations!ET$9,HaverPull!$B:$B,0),MATCH(Calculations!$B11,HaverPull!$B$1:$XZ$1,0))</f>
        <v>409.1</v>
      </c>
      <c r="EU11">
        <f>INDEX(HaverPull!$B:$XZ,MATCH(Calculations!EU$9,HaverPull!$B:$B,0),MATCH(Calculations!$B11,HaverPull!$B$1:$XZ$1,0))</f>
        <v>416.4</v>
      </c>
      <c r="EV11">
        <f>INDEX(HaverPull!$B:$XZ,MATCH(Calculations!EV$9,HaverPull!$B:$B,0),MATCH(Calculations!$B11,HaverPull!$B$1:$XZ$1,0))</f>
        <v>424.1</v>
      </c>
      <c r="EW11">
        <f>INDEX(HaverPull!$B:$XZ,MATCH(Calculations!EW$9,HaverPull!$B:$B,0),MATCH(Calculations!$B11,HaverPull!$B$1:$XZ$1,0))</f>
        <v>432</v>
      </c>
      <c r="EX11">
        <f>INDEX(HaverPull!$B:$XZ,MATCH(Calculations!EX$9,HaverPull!$B:$B,0),MATCH(Calculations!$B11,HaverPull!$B$1:$XZ$1,0))</f>
        <v>440.3</v>
      </c>
      <c r="EY11">
        <f>INDEX(HaverPull!$B:$XZ,MATCH(Calculations!EY$9,HaverPull!$B:$B,0),MATCH(Calculations!$B11,HaverPull!$B$1:$XZ$1,0))</f>
        <v>448.8</v>
      </c>
      <c r="EZ11">
        <f>INDEX(HaverPull!$B:$XZ,MATCH(Calculations!EZ$9,HaverPull!$B:$B,0),MATCH(Calculations!$B11,HaverPull!$B$1:$XZ$1,0))</f>
        <v>457.3</v>
      </c>
      <c r="FA11">
        <f>INDEX(HaverPull!$B:$XZ,MATCH(Calculations!FA$9,HaverPull!$B:$B,0),MATCH(Calculations!$B11,HaverPull!$B$1:$XZ$1,0))</f>
        <v>465.9</v>
      </c>
      <c r="FB11">
        <f>INDEX(HaverPull!$B:$XZ,MATCH(Calculations!FB$9,HaverPull!$B:$B,0),MATCH(Calculations!$B11,HaverPull!$B$1:$XZ$1,0))</f>
        <v>474.5</v>
      </c>
      <c r="FC11">
        <f>INDEX(HaverPull!$B:$XZ,MATCH(Calculations!FC$9,HaverPull!$B:$B,0),MATCH(Calculations!$B11,HaverPull!$B$1:$XZ$1,0))</f>
        <v>482.9</v>
      </c>
      <c r="FD11">
        <f>INDEX(HaverPull!$B:$XZ,MATCH(Calculations!FD$9,HaverPull!$B:$B,0),MATCH(Calculations!$B11,HaverPull!$B$1:$XZ$1,0))</f>
        <v>490.4</v>
      </c>
      <c r="FE11">
        <f>INDEX(HaverPull!$B:$XZ,MATCH(Calculations!FE$9,HaverPull!$B:$B,0),MATCH(Calculations!$B11,HaverPull!$B$1:$XZ$1,0))</f>
        <v>496.7</v>
      </c>
      <c r="FF11">
        <f>INDEX(HaverPull!$B:$XZ,MATCH(Calculations!FF$9,HaverPull!$B:$B,0),MATCH(Calculations!$B11,HaverPull!$B$1:$XZ$1,0))</f>
        <v>501.8</v>
      </c>
      <c r="FG11">
        <f>INDEX(HaverPull!$B:$XZ,MATCH(Calculations!FG$9,HaverPull!$B:$B,0),MATCH(Calculations!$B11,HaverPull!$B$1:$XZ$1,0))</f>
        <v>506</v>
      </c>
      <c r="FH11">
        <f>INDEX(HaverPull!$B:$XZ,MATCH(Calculations!FH$9,HaverPull!$B:$B,0),MATCH(Calculations!$B11,HaverPull!$B$1:$XZ$1,0))</f>
        <v>510.5</v>
      </c>
      <c r="FI11">
        <f>INDEX(HaverPull!$B:$XZ,MATCH(Calculations!FI$9,HaverPull!$B:$B,0),MATCH(Calculations!$B11,HaverPull!$B$1:$XZ$1,0))</f>
        <v>515.70000000000005</v>
      </c>
      <c r="FJ11">
        <f>INDEX(HaverPull!$B:$XZ,MATCH(Calculations!FJ$9,HaverPull!$B:$B,0),MATCH(Calculations!$B11,HaverPull!$B$1:$XZ$1,0))</f>
        <v>521.4</v>
      </c>
      <c r="FK11">
        <f>INDEX(HaverPull!$B:$XZ,MATCH(Calculations!FK$9,HaverPull!$B:$B,0),MATCH(Calculations!$B11,HaverPull!$B$1:$XZ$1,0))</f>
        <v>527.6</v>
      </c>
      <c r="FL11">
        <f>INDEX(HaverPull!$B:$XZ,MATCH(Calculations!FL$9,HaverPull!$B:$B,0),MATCH(Calculations!$B11,HaverPull!$B$1:$XZ$1,0))</f>
        <v>533.4</v>
      </c>
      <c r="FM11">
        <f>INDEX(HaverPull!$B:$XZ,MATCH(Calculations!FM$9,HaverPull!$B:$B,0),MATCH(Calculations!$B11,HaverPull!$B$1:$XZ$1,0))</f>
        <v>538.5</v>
      </c>
      <c r="FN11">
        <f>INDEX(HaverPull!$B:$XZ,MATCH(Calculations!FN$9,HaverPull!$B:$B,0),MATCH(Calculations!$B11,HaverPull!$B$1:$XZ$1,0))</f>
        <v>542.9</v>
      </c>
      <c r="FO11">
        <f>INDEX(HaverPull!$B:$XZ,MATCH(Calculations!FO$9,HaverPull!$B:$B,0),MATCH(Calculations!$B11,HaverPull!$B$1:$XZ$1,0))</f>
        <v>547</v>
      </c>
      <c r="FP11">
        <f>INDEX(HaverPull!$B:$XZ,MATCH(Calculations!FP$9,HaverPull!$B:$B,0),MATCH(Calculations!$B11,HaverPull!$B$1:$XZ$1,0))</f>
        <v>551.6</v>
      </c>
      <c r="FQ11">
        <f>INDEX(HaverPull!$B:$XZ,MATCH(Calculations!FQ$9,HaverPull!$B:$B,0),MATCH(Calculations!$B11,HaverPull!$B$1:$XZ$1,0))</f>
        <v>557.1</v>
      </c>
      <c r="FR11">
        <f>INDEX(HaverPull!$B:$XZ,MATCH(Calculations!FR$9,HaverPull!$B:$B,0),MATCH(Calculations!$B11,HaverPull!$B$1:$XZ$1,0))</f>
        <v>563.4</v>
      </c>
      <c r="FS11">
        <f>INDEX(HaverPull!$B:$XZ,MATCH(Calculations!FS$9,HaverPull!$B:$B,0),MATCH(Calculations!$B11,HaverPull!$B$1:$XZ$1,0))</f>
        <v>570.29999999999995</v>
      </c>
      <c r="FT11">
        <f>INDEX(HaverPull!$B:$XZ,MATCH(Calculations!FT$9,HaverPull!$B:$B,0),MATCH(Calculations!$B11,HaverPull!$B$1:$XZ$1,0))</f>
        <v>567.1</v>
      </c>
      <c r="FU11">
        <f>INDEX(HaverPull!$B:$XZ,MATCH(Calculations!FU$9,HaverPull!$B:$B,0),MATCH(Calculations!$B11,HaverPull!$B$1:$XZ$1,0))</f>
        <v>573.70000000000005</v>
      </c>
      <c r="FV11">
        <f>INDEX(HaverPull!$B:$XZ,MATCH(Calculations!FV$9,HaverPull!$B:$B,0),MATCH(Calculations!$B11,HaverPull!$B$1:$XZ$1,0))</f>
        <v>580.20000000000005</v>
      </c>
      <c r="FW11">
        <f>INDEX(HaverPull!$B:$XZ,MATCH(Calculations!FW$9,HaverPull!$B:$B,0),MATCH(Calculations!$B11,HaverPull!$B$1:$XZ$1,0))</f>
        <v>586.70000000000005</v>
      </c>
      <c r="FX11">
        <f>INDEX(HaverPull!$B:$XZ,MATCH(Calculations!FX$9,HaverPull!$B:$B,0),MATCH(Calculations!$B11,HaverPull!$B$1:$XZ$1,0))</f>
        <v>594</v>
      </c>
      <c r="FY11">
        <f>INDEX(HaverPull!$B:$XZ,MATCH(Calculations!FY$9,HaverPull!$B:$B,0),MATCH(Calculations!$B11,HaverPull!$B$1:$XZ$1,0))</f>
        <v>602.29999999999995</v>
      </c>
      <c r="FZ11">
        <f>INDEX(HaverPull!$B:$XZ,MATCH(Calculations!FZ$9,HaverPull!$B:$B,0),MATCH(Calculations!$B11,HaverPull!$B$1:$XZ$1,0))</f>
        <v>611.5</v>
      </c>
      <c r="GA11">
        <f>INDEX(HaverPull!$B:$XZ,MATCH(Calculations!GA$9,HaverPull!$B:$B,0),MATCH(Calculations!$B11,HaverPull!$B$1:$XZ$1,0))</f>
        <v>621.5</v>
      </c>
      <c r="GB11">
        <f>INDEX(HaverPull!$B:$XZ,MATCH(Calculations!GB$9,HaverPull!$B:$B,0),MATCH(Calculations!$B11,HaverPull!$B$1:$XZ$1,0))</f>
        <v>630.6</v>
      </c>
      <c r="GC11">
        <f>INDEX(HaverPull!$B:$XZ,MATCH(Calculations!GC$9,HaverPull!$B:$B,0),MATCH(Calculations!$B11,HaverPull!$B$1:$XZ$1,0))</f>
        <v>638.5</v>
      </c>
      <c r="GD11">
        <f>INDEX(HaverPull!$B:$XZ,MATCH(Calculations!GD$9,HaverPull!$B:$B,0),MATCH(Calculations!$B11,HaverPull!$B$1:$XZ$1,0))</f>
        <v>645.29999999999995</v>
      </c>
      <c r="GE11">
        <f>INDEX(HaverPull!$B:$XZ,MATCH(Calculations!GE$9,HaverPull!$B:$B,0),MATCH(Calculations!$B11,HaverPull!$B$1:$XZ$1,0))</f>
        <v>651.29999999999995</v>
      </c>
      <c r="GF11">
        <f>INDEX(HaverPull!$B:$XZ,MATCH(Calculations!GF$9,HaverPull!$B:$B,0),MATCH(Calculations!$B11,HaverPull!$B$1:$XZ$1,0))</f>
        <v>657.9</v>
      </c>
      <c r="GG11">
        <f>INDEX(HaverPull!$B:$XZ,MATCH(Calculations!GG$9,HaverPull!$B:$B,0),MATCH(Calculations!$B11,HaverPull!$B$1:$XZ$1,0))</f>
        <v>665.5</v>
      </c>
      <c r="GH11">
        <f>INDEX(HaverPull!$B:$XZ,MATCH(Calculations!GH$9,HaverPull!$B:$B,0),MATCH(Calculations!$B11,HaverPull!$B$1:$XZ$1,0))</f>
        <v>673.9</v>
      </c>
      <c r="GI11">
        <f>INDEX(HaverPull!$B:$XZ,MATCH(Calculations!GI$9,HaverPull!$B:$B,0),MATCH(Calculations!$B11,HaverPull!$B$1:$XZ$1,0))</f>
        <v>683.1</v>
      </c>
      <c r="GJ11">
        <f>INDEX(HaverPull!$B:$XZ,MATCH(Calculations!GJ$9,HaverPull!$B:$B,0),MATCH(Calculations!$B11,HaverPull!$B$1:$XZ$1,0))</f>
        <v>691.7</v>
      </c>
      <c r="GK11">
        <f>INDEX(HaverPull!$B:$XZ,MATCH(Calculations!GK$9,HaverPull!$B:$B,0),MATCH(Calculations!$B11,HaverPull!$B$1:$XZ$1,0))</f>
        <v>699.6</v>
      </c>
      <c r="GL11">
        <f>INDEX(HaverPull!$B:$XZ,MATCH(Calculations!GL$9,HaverPull!$B:$B,0),MATCH(Calculations!$B11,HaverPull!$B$1:$XZ$1,0))</f>
        <v>706.6</v>
      </c>
      <c r="GM11">
        <f>INDEX(HaverPull!$B:$XZ,MATCH(Calculations!GM$9,HaverPull!$B:$B,0),MATCH(Calculations!$B11,HaverPull!$B$1:$XZ$1,0))</f>
        <v>713.7</v>
      </c>
      <c r="GN11">
        <f>INDEX(HaverPull!$B:$XZ,MATCH(Calculations!GN$9,HaverPull!$B:$B,0),MATCH(Calculations!$B11,HaverPull!$B$1:$XZ$1,0))</f>
        <v>724.5</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7" t="s">
        <v>178</v>
      </c>
      <c r="B12" s="8"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332.5</v>
      </c>
      <c r="EV12">
        <f>INDEX(HaverPull!$B:$XZ,MATCH(Calculations!EV$9,HaverPull!$B:$B,0),MATCH(Calculations!$B12,HaverPull!$B$1:$XZ$1,0))</f>
        <v>314.7</v>
      </c>
      <c r="EW12">
        <f>INDEX(HaverPull!$B:$XZ,MATCH(Calculations!EW$9,HaverPull!$B:$B,0),MATCH(Calculations!$B12,HaverPull!$B$1:$XZ$1,0))</f>
        <v>319.60000000000002</v>
      </c>
      <c r="EX12">
        <f>INDEX(HaverPull!$B:$XZ,MATCH(Calculations!EX$9,HaverPull!$B:$B,0),MATCH(Calculations!$B12,HaverPull!$B$1:$XZ$1,0))</f>
        <v>329.9</v>
      </c>
      <c r="EY12">
        <f>INDEX(HaverPull!$B:$XZ,MATCH(Calculations!EY$9,HaverPull!$B:$B,0),MATCH(Calculations!$B12,HaverPull!$B$1:$XZ$1,0))</f>
        <v>331.6</v>
      </c>
      <c r="EZ12">
        <f>INDEX(HaverPull!$B:$XZ,MATCH(Calculations!EZ$9,HaverPull!$B:$B,0),MATCH(Calculations!$B12,HaverPull!$B$1:$XZ$1,0))</f>
        <v>339.2</v>
      </c>
      <c r="FA12">
        <f>INDEX(HaverPull!$B:$XZ,MATCH(Calculations!FA$9,HaverPull!$B:$B,0),MATCH(Calculations!$B12,HaverPull!$B$1:$XZ$1,0))</f>
        <v>340.8</v>
      </c>
      <c r="FB12">
        <f>INDEX(HaverPull!$B:$XZ,MATCH(Calculations!FB$9,HaverPull!$B:$B,0),MATCH(Calculations!$B12,HaverPull!$B$1:$XZ$1,0))</f>
        <v>341.8</v>
      </c>
      <c r="FC12">
        <f>INDEX(HaverPull!$B:$XZ,MATCH(Calculations!FC$9,HaverPull!$B:$B,0),MATCH(Calculations!$B12,HaverPull!$B$1:$XZ$1,0))</f>
        <v>358.4</v>
      </c>
      <c r="FD12">
        <f>INDEX(HaverPull!$B:$XZ,MATCH(Calculations!FD$9,HaverPull!$B:$B,0),MATCH(Calculations!$B12,HaverPull!$B$1:$XZ$1,0))</f>
        <v>368.9</v>
      </c>
      <c r="FE12">
        <f>INDEX(HaverPull!$B:$XZ,MATCH(Calculations!FE$9,HaverPull!$B:$B,0),MATCH(Calculations!$B12,HaverPull!$B$1:$XZ$1,0))</f>
        <v>378.2</v>
      </c>
      <c r="FF12">
        <f>INDEX(HaverPull!$B:$XZ,MATCH(Calculations!FF$9,HaverPull!$B:$B,0),MATCH(Calculations!$B12,HaverPull!$B$1:$XZ$1,0))</f>
        <v>372.8</v>
      </c>
      <c r="FG12">
        <f>INDEX(HaverPull!$B:$XZ,MATCH(Calculations!FG$9,HaverPull!$B:$B,0),MATCH(Calculations!$B12,HaverPull!$B$1:$XZ$1,0))</f>
        <v>382.1</v>
      </c>
      <c r="FH12">
        <f>INDEX(HaverPull!$B:$XZ,MATCH(Calculations!FH$9,HaverPull!$B:$B,0),MATCH(Calculations!$B12,HaverPull!$B$1:$XZ$1,0))</f>
        <v>385.7</v>
      </c>
      <c r="FI12">
        <f>INDEX(HaverPull!$B:$XZ,MATCH(Calculations!FI$9,HaverPull!$B:$B,0),MATCH(Calculations!$B12,HaverPull!$B$1:$XZ$1,0))</f>
        <v>405.6</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409.7</v>
      </c>
      <c r="FM12">
        <f>INDEX(HaverPull!$B:$XZ,MATCH(Calculations!FM$9,HaverPull!$B:$B,0),MATCH(Calculations!$B12,HaverPull!$B$1:$XZ$1,0))</f>
        <v>396.4</v>
      </c>
      <c r="FN12">
        <f>INDEX(HaverPull!$B:$XZ,MATCH(Calculations!FN$9,HaverPull!$B:$B,0),MATCH(Calculations!$B12,HaverPull!$B$1:$XZ$1,0))</f>
        <v>399.3</v>
      </c>
      <c r="FO12">
        <f>INDEX(HaverPull!$B:$XZ,MATCH(Calculations!FO$9,HaverPull!$B:$B,0),MATCH(Calculations!$B12,HaverPull!$B$1:$XZ$1,0))</f>
        <v>400.6</v>
      </c>
      <c r="FP12">
        <f>INDEX(HaverPull!$B:$XZ,MATCH(Calculations!FP$9,HaverPull!$B:$B,0),MATCH(Calculations!$B12,HaverPull!$B$1:$XZ$1,0))</f>
        <v>421.7</v>
      </c>
      <c r="FQ12">
        <f>INDEX(HaverPull!$B:$XZ,MATCH(Calculations!FQ$9,HaverPull!$B:$B,0),MATCH(Calculations!$B12,HaverPull!$B$1:$XZ$1,0))</f>
        <v>419</v>
      </c>
      <c r="FR12">
        <f>INDEX(HaverPull!$B:$XZ,MATCH(Calculations!FR$9,HaverPull!$B:$B,0),MATCH(Calculations!$B12,HaverPull!$B$1:$XZ$1,0))</f>
        <v>428.9</v>
      </c>
      <c r="FS12">
        <f>INDEX(HaverPull!$B:$XZ,MATCH(Calculations!FS$9,HaverPull!$B:$B,0),MATCH(Calculations!$B12,HaverPull!$B$1:$XZ$1,0))</f>
        <v>424.8</v>
      </c>
      <c r="FT12">
        <f>INDEX(HaverPull!$B:$XZ,MATCH(Calculations!FT$9,HaverPull!$B:$B,0),MATCH(Calculations!$B12,HaverPull!$B$1:$XZ$1,0))</f>
        <v>438.4</v>
      </c>
      <c r="FU12">
        <f>INDEX(HaverPull!$B:$XZ,MATCH(Calculations!FU$9,HaverPull!$B:$B,0),MATCH(Calculations!$B12,HaverPull!$B$1:$XZ$1,0))</f>
        <v>448.2</v>
      </c>
      <c r="FV12">
        <f>INDEX(HaverPull!$B:$XZ,MATCH(Calculations!FV$9,HaverPull!$B:$B,0),MATCH(Calculations!$B12,HaverPull!$B$1:$XZ$1,0))</f>
        <v>448.6</v>
      </c>
      <c r="FW12">
        <f>INDEX(HaverPull!$B:$XZ,MATCH(Calculations!FW$9,HaverPull!$B:$B,0),MATCH(Calculations!$B12,HaverPull!$B$1:$XZ$1,0))</f>
        <v>459.4</v>
      </c>
      <c r="FX12">
        <f>INDEX(HaverPull!$B:$XZ,MATCH(Calculations!FX$9,HaverPull!$B:$B,0),MATCH(Calculations!$B12,HaverPull!$B$1:$XZ$1,0))</f>
        <v>481.5</v>
      </c>
      <c r="FY12">
        <f>INDEX(HaverPull!$B:$XZ,MATCH(Calculations!FY$9,HaverPull!$B:$B,0),MATCH(Calculations!$B12,HaverPull!$B$1:$XZ$1,0))</f>
        <v>507.3</v>
      </c>
      <c r="FZ12">
        <f>INDEX(HaverPull!$B:$XZ,MATCH(Calculations!FZ$9,HaverPull!$B:$B,0),MATCH(Calculations!$B12,HaverPull!$B$1:$XZ$1,0))</f>
        <v>515.5</v>
      </c>
      <c r="GA12">
        <f>INDEX(HaverPull!$B:$XZ,MATCH(Calculations!GA$9,HaverPull!$B:$B,0),MATCH(Calculations!$B12,HaverPull!$B$1:$XZ$1,0))</f>
        <v>523.70000000000005</v>
      </c>
      <c r="GB12">
        <f>INDEX(HaverPull!$B:$XZ,MATCH(Calculations!GB$9,HaverPull!$B:$B,0),MATCH(Calculations!$B12,HaverPull!$B$1:$XZ$1,0))</f>
        <v>538</v>
      </c>
      <c r="GC12">
        <f>INDEX(HaverPull!$B:$XZ,MATCH(Calculations!GC$9,HaverPull!$B:$B,0),MATCH(Calculations!$B12,HaverPull!$B$1:$XZ$1,0))</f>
        <v>540.5</v>
      </c>
      <c r="GD12">
        <f>INDEX(HaverPull!$B:$XZ,MATCH(Calculations!GD$9,HaverPull!$B:$B,0),MATCH(Calculations!$B12,HaverPull!$B$1:$XZ$1,0))</f>
        <v>541.70000000000005</v>
      </c>
      <c r="GE12">
        <f>INDEX(HaverPull!$B:$XZ,MATCH(Calculations!GE$9,HaverPull!$B:$B,0),MATCH(Calculations!$B12,HaverPull!$B$1:$XZ$1,0))</f>
        <v>550.20000000000005</v>
      </c>
      <c r="GF12">
        <f>INDEX(HaverPull!$B:$XZ,MATCH(Calculations!GF$9,HaverPull!$B:$B,0),MATCH(Calculations!$B12,HaverPull!$B$1:$XZ$1,0))</f>
        <v>558.6</v>
      </c>
      <c r="GG12">
        <f>INDEX(HaverPull!$B:$XZ,MATCH(Calculations!GG$9,HaverPull!$B:$B,0),MATCH(Calculations!$B12,HaverPull!$B$1:$XZ$1,0))</f>
        <v>566.5</v>
      </c>
      <c r="GH12">
        <f>INDEX(HaverPull!$B:$XZ,MATCH(Calculations!GH$9,HaverPull!$B:$B,0),MATCH(Calculations!$B12,HaverPull!$B$1:$XZ$1,0))</f>
        <v>575.79999999999995</v>
      </c>
      <c r="GI12">
        <f>INDEX(HaverPull!$B:$XZ,MATCH(Calculations!GI$9,HaverPull!$B:$B,0),MATCH(Calculations!$B12,HaverPull!$B$1:$XZ$1,0))</f>
        <v>573.6</v>
      </c>
      <c r="GJ12">
        <f>INDEX(HaverPull!$B:$XZ,MATCH(Calculations!GJ$9,HaverPull!$B:$B,0),MATCH(Calculations!$B12,HaverPull!$B$1:$XZ$1,0))</f>
        <v>569.29999999999995</v>
      </c>
      <c r="GK12">
        <f>INDEX(HaverPull!$B:$XZ,MATCH(Calculations!GK$9,HaverPull!$B:$B,0),MATCH(Calculations!$B12,HaverPull!$B$1:$XZ$1,0))</f>
        <v>583.6</v>
      </c>
      <c r="GL12">
        <f>INDEX(HaverPull!$B:$XZ,MATCH(Calculations!GL$9,HaverPull!$B:$B,0),MATCH(Calculations!$B12,HaverPull!$B$1:$XZ$1,0))</f>
        <v>583.20000000000005</v>
      </c>
      <c r="GM12">
        <f>INDEX(HaverPull!$B:$XZ,MATCH(Calculations!GM$9,HaverPull!$B:$B,0),MATCH(Calculations!$B12,HaverPull!$B$1:$XZ$1,0))</f>
        <v>590.29999999999995</v>
      </c>
      <c r="GN12">
        <f>INDEX(HaverPull!$B:$XZ,MATCH(Calculations!GN$9,HaverPull!$B:$B,0),MATCH(Calculations!$B12,HaverPull!$B$1:$XZ$1,0))</f>
        <v>602.1</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7" t="s">
        <v>179</v>
      </c>
      <c r="B13" s="8"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1221</v>
      </c>
      <c r="EB13">
        <f>INDEX(HaverPull!$B:$XZ,MATCH(Calculations!EB$9,HaverPull!$B:$B,0),MATCH(Calculations!$B13,HaverPull!$B$1:$XZ$1,0))</f>
        <v>1247.0999999999999</v>
      </c>
      <c r="EC13">
        <f>INDEX(HaverPull!$B:$XZ,MATCH(Calculations!EC$9,HaverPull!$B:$B,0),MATCH(Calculations!$B13,HaverPull!$B$1:$XZ$1,0))</f>
        <v>1259.9000000000001</v>
      </c>
      <c r="ED13">
        <f>INDEX(HaverPull!$B:$XZ,MATCH(Calculations!ED$9,HaverPull!$B:$B,0),MATCH(Calculations!$B13,HaverPull!$B$1:$XZ$1,0))</f>
        <v>1276.2</v>
      </c>
      <c r="EE13">
        <f>INDEX(HaverPull!$B:$XZ,MATCH(Calculations!EE$9,HaverPull!$B:$B,0),MATCH(Calculations!$B13,HaverPull!$B$1:$XZ$1,0))</f>
        <v>1294.5999999999999</v>
      </c>
      <c r="EF13">
        <f>INDEX(HaverPull!$B:$XZ,MATCH(Calculations!EF$9,HaverPull!$B:$B,0),MATCH(Calculations!$B13,HaverPull!$B$1:$XZ$1,0))</f>
        <v>1312.6</v>
      </c>
      <c r="EG13">
        <f>INDEX(HaverPull!$B:$XZ,MATCH(Calculations!EG$9,HaverPull!$B:$B,0),MATCH(Calculations!$B13,HaverPull!$B$1:$XZ$1,0))</f>
        <v>1335.5</v>
      </c>
      <c r="EH13">
        <f>INDEX(HaverPull!$B:$XZ,MATCH(Calculations!EH$9,HaverPull!$B:$B,0),MATCH(Calculations!$B13,HaverPull!$B$1:$XZ$1,0))</f>
        <v>1341.2</v>
      </c>
      <c r="EI13">
        <f>INDEX(HaverPull!$B:$XZ,MATCH(Calculations!EI$9,HaverPull!$B:$B,0),MATCH(Calculations!$B13,HaverPull!$B$1:$XZ$1,0))</f>
        <v>1379.6</v>
      </c>
      <c r="EJ13">
        <f>INDEX(HaverPull!$B:$XZ,MATCH(Calculations!EJ$9,HaverPull!$B:$B,0),MATCH(Calculations!$B13,HaverPull!$B$1:$XZ$1,0))</f>
        <v>1400.6</v>
      </c>
      <c r="EK13">
        <f>INDEX(HaverPull!$B:$XZ,MATCH(Calculations!EK$9,HaverPull!$B:$B,0),MATCH(Calculations!$B13,HaverPull!$B$1:$XZ$1,0))</f>
        <v>1409.8</v>
      </c>
      <c r="EL13">
        <f>INDEX(HaverPull!$B:$XZ,MATCH(Calculations!EL$9,HaverPull!$B:$B,0),MATCH(Calculations!$B13,HaverPull!$B$1:$XZ$1,0))</f>
        <v>1427.9</v>
      </c>
      <c r="EM13">
        <f>INDEX(HaverPull!$B:$XZ,MATCH(Calculations!EM$9,HaverPull!$B:$B,0),MATCH(Calculations!$B13,HaverPull!$B$1:$XZ$1,0))</f>
        <v>1464.4</v>
      </c>
      <c r="EN13">
        <f>INDEX(HaverPull!$B:$XZ,MATCH(Calculations!EN$9,HaverPull!$B:$B,0),MATCH(Calculations!$B13,HaverPull!$B$1:$XZ$1,0))</f>
        <v>1486</v>
      </c>
      <c r="EO13">
        <f>INDEX(HaverPull!$B:$XZ,MATCH(Calculations!EO$9,HaverPull!$B:$B,0),MATCH(Calculations!$B13,HaverPull!$B$1:$XZ$1,0))</f>
        <v>1501</v>
      </c>
      <c r="EP13">
        <f>INDEX(HaverPull!$B:$XZ,MATCH(Calculations!EP$9,HaverPull!$B:$B,0),MATCH(Calculations!$B13,HaverPull!$B$1:$XZ$1,0))</f>
        <v>1512.3</v>
      </c>
      <c r="EQ13">
        <f>INDEX(HaverPull!$B:$XZ,MATCH(Calculations!EQ$9,HaverPull!$B:$B,0),MATCH(Calculations!$B13,HaverPull!$B$1:$XZ$1,0))</f>
        <v>1566.7</v>
      </c>
      <c r="ER13">
        <f>INDEX(HaverPull!$B:$XZ,MATCH(Calculations!ER$9,HaverPull!$B:$B,0),MATCH(Calculations!$B13,HaverPull!$B$1:$XZ$1,0))</f>
        <v>1583.2</v>
      </c>
      <c r="ES13">
        <f>INDEX(HaverPull!$B:$XZ,MATCH(Calculations!ES$9,HaverPull!$B:$B,0),MATCH(Calculations!$B13,HaverPull!$B$1:$XZ$1,0))</f>
        <v>1608.5</v>
      </c>
      <c r="ET13">
        <f>INDEX(HaverPull!$B:$XZ,MATCH(Calculations!ET$9,HaverPull!$B:$B,0),MATCH(Calculations!$B13,HaverPull!$B$1:$XZ$1,0))</f>
        <v>1613.8</v>
      </c>
      <c r="EU13">
        <f>INDEX(HaverPull!$B:$XZ,MATCH(Calculations!EU$9,HaverPull!$B:$B,0),MATCH(Calculations!$B13,HaverPull!$B$1:$XZ$1,0))</f>
        <v>1680.2</v>
      </c>
      <c r="EV13">
        <f>INDEX(HaverPull!$B:$XZ,MATCH(Calculations!EV$9,HaverPull!$B:$B,0),MATCH(Calculations!$B13,HaverPull!$B$1:$XZ$1,0))</f>
        <v>1680.4</v>
      </c>
      <c r="EW13">
        <f>INDEX(HaverPull!$B:$XZ,MATCH(Calculations!EW$9,HaverPull!$B:$B,0),MATCH(Calculations!$B13,HaverPull!$B$1:$XZ$1,0))</f>
        <v>1700.2</v>
      </c>
      <c r="EX13">
        <f>INDEX(HaverPull!$B:$XZ,MATCH(Calculations!EX$9,HaverPull!$B:$B,0),MATCH(Calculations!$B13,HaverPull!$B$1:$XZ$1,0))</f>
        <v>1728.6</v>
      </c>
      <c r="EY13">
        <f>INDEX(HaverPull!$B:$XZ,MATCH(Calculations!EY$9,HaverPull!$B:$B,0),MATCH(Calculations!$B13,HaverPull!$B$1:$XZ$1,0))</f>
        <v>1768.2</v>
      </c>
      <c r="EZ13">
        <f>INDEX(HaverPull!$B:$XZ,MATCH(Calculations!EZ$9,HaverPull!$B:$B,0),MATCH(Calculations!$B13,HaverPull!$B$1:$XZ$1,0))</f>
        <v>2113</v>
      </c>
      <c r="FA13">
        <f>INDEX(HaverPull!$B:$XZ,MATCH(Calculations!FA$9,HaverPull!$B:$B,0),MATCH(Calculations!$B13,HaverPull!$B$1:$XZ$1,0))</f>
        <v>1905.3</v>
      </c>
      <c r="FB13">
        <f>INDEX(HaverPull!$B:$XZ,MATCH(Calculations!FB$9,HaverPull!$B:$B,0),MATCH(Calculations!$B13,HaverPull!$B$1:$XZ$1,0))</f>
        <v>1890.8</v>
      </c>
      <c r="FC13">
        <f>INDEX(HaverPull!$B:$XZ,MATCH(Calculations!FC$9,HaverPull!$B:$B,0),MATCH(Calculations!$B13,HaverPull!$B$1:$XZ$1,0))</f>
        <v>2001.9</v>
      </c>
      <c r="FD13">
        <f>INDEX(HaverPull!$B:$XZ,MATCH(Calculations!FD$9,HaverPull!$B:$B,0),MATCH(Calculations!$B13,HaverPull!$B$1:$XZ$1,0))</f>
        <v>2140</v>
      </c>
      <c r="FE13">
        <f>INDEX(HaverPull!$B:$XZ,MATCH(Calculations!FE$9,HaverPull!$B:$B,0),MATCH(Calculations!$B13,HaverPull!$B$1:$XZ$1,0))</f>
        <v>2136.9</v>
      </c>
      <c r="FF13">
        <f>INDEX(HaverPull!$B:$XZ,MATCH(Calculations!FF$9,HaverPull!$B:$B,0),MATCH(Calculations!$B13,HaverPull!$B$1:$XZ$1,0))</f>
        <v>2152.1</v>
      </c>
      <c r="FG13">
        <f>INDEX(HaverPull!$B:$XZ,MATCH(Calculations!FG$9,HaverPull!$B:$B,0),MATCH(Calculations!$B13,HaverPull!$B$1:$XZ$1,0))</f>
        <v>2262.1999999999998</v>
      </c>
      <c r="FH13">
        <f>INDEX(HaverPull!$B:$XZ,MATCH(Calculations!FH$9,HaverPull!$B:$B,0),MATCH(Calculations!$B13,HaverPull!$B$1:$XZ$1,0))</f>
        <v>2268.6999999999998</v>
      </c>
      <c r="FI13">
        <f>INDEX(HaverPull!$B:$XZ,MATCH(Calculations!FI$9,HaverPull!$B:$B,0),MATCH(Calculations!$B13,HaverPull!$B$1:$XZ$1,0))</f>
        <v>2292</v>
      </c>
      <c r="FJ13">
        <f>INDEX(HaverPull!$B:$XZ,MATCH(Calculations!FJ$9,HaverPull!$B:$B,0),MATCH(Calculations!$B13,HaverPull!$B$1:$XZ$1,0))</f>
        <v>2302.6999999999998</v>
      </c>
      <c r="FK13">
        <f>INDEX(HaverPull!$B:$XZ,MATCH(Calculations!FK$9,HaverPull!$B:$B,0),MATCH(Calculations!$B13,HaverPull!$B$1:$XZ$1,0))</f>
        <v>2313</v>
      </c>
      <c r="FL13">
        <f>INDEX(HaverPull!$B:$XZ,MATCH(Calculations!FL$9,HaverPull!$B:$B,0),MATCH(Calculations!$B13,HaverPull!$B$1:$XZ$1,0))</f>
        <v>2312.1</v>
      </c>
      <c r="FM13">
        <f>INDEX(HaverPull!$B:$XZ,MATCH(Calculations!FM$9,HaverPull!$B:$B,0),MATCH(Calculations!$B13,HaverPull!$B$1:$XZ$1,0))</f>
        <v>2303.1999999999998</v>
      </c>
      <c r="FN13">
        <f>INDEX(HaverPull!$B:$XZ,MATCH(Calculations!FN$9,HaverPull!$B:$B,0),MATCH(Calculations!$B13,HaverPull!$B$1:$XZ$1,0))</f>
        <v>2312.1999999999998</v>
      </c>
      <c r="FO13">
        <f>INDEX(HaverPull!$B:$XZ,MATCH(Calculations!FO$9,HaverPull!$B:$B,0),MATCH(Calculations!$B13,HaverPull!$B$1:$XZ$1,0))</f>
        <v>2296.8000000000002</v>
      </c>
      <c r="FP13">
        <f>INDEX(HaverPull!$B:$XZ,MATCH(Calculations!FP$9,HaverPull!$B:$B,0),MATCH(Calculations!$B13,HaverPull!$B$1:$XZ$1,0))</f>
        <v>2321.8000000000002</v>
      </c>
      <c r="FQ13">
        <f>INDEX(HaverPull!$B:$XZ,MATCH(Calculations!FQ$9,HaverPull!$B:$B,0),MATCH(Calculations!$B13,HaverPull!$B$1:$XZ$1,0))</f>
        <v>2325.6</v>
      </c>
      <c r="FR13">
        <f>INDEX(HaverPull!$B:$XZ,MATCH(Calculations!FR$9,HaverPull!$B:$B,0),MATCH(Calculations!$B13,HaverPull!$B$1:$XZ$1,0))</f>
        <v>2346.1</v>
      </c>
      <c r="FS13">
        <f>INDEX(HaverPull!$B:$XZ,MATCH(Calculations!FS$9,HaverPull!$B:$B,0),MATCH(Calculations!$B13,HaverPull!$B$1:$XZ$1,0))</f>
        <v>2365.6999999999998</v>
      </c>
      <c r="FT13">
        <f>INDEX(HaverPull!$B:$XZ,MATCH(Calculations!FT$9,HaverPull!$B:$B,0),MATCH(Calculations!$B13,HaverPull!$B$1:$XZ$1,0))</f>
        <v>2378.3000000000002</v>
      </c>
      <c r="FU13">
        <f>INDEX(HaverPull!$B:$XZ,MATCH(Calculations!FU$9,HaverPull!$B:$B,0),MATCH(Calculations!$B13,HaverPull!$B$1:$XZ$1,0))</f>
        <v>2396</v>
      </c>
      <c r="FV13">
        <f>INDEX(HaverPull!$B:$XZ,MATCH(Calculations!FV$9,HaverPull!$B:$B,0),MATCH(Calculations!$B13,HaverPull!$B$1:$XZ$1,0))</f>
        <v>2403.6999999999998</v>
      </c>
      <c r="FW13">
        <f>INDEX(HaverPull!$B:$XZ,MATCH(Calculations!FW$9,HaverPull!$B:$B,0),MATCH(Calculations!$B13,HaverPull!$B$1:$XZ$1,0))</f>
        <v>2433.1</v>
      </c>
      <c r="FX13">
        <f>INDEX(HaverPull!$B:$XZ,MATCH(Calculations!FX$9,HaverPull!$B:$B,0),MATCH(Calculations!$B13,HaverPull!$B$1:$XZ$1,0))</f>
        <v>2484.1</v>
      </c>
      <c r="FY13">
        <f>INDEX(HaverPull!$B:$XZ,MATCH(Calculations!FY$9,HaverPull!$B:$B,0),MATCH(Calculations!$B13,HaverPull!$B$1:$XZ$1,0))</f>
        <v>2523.6</v>
      </c>
      <c r="FZ13">
        <f>INDEX(HaverPull!$B:$XZ,MATCH(Calculations!FZ$9,HaverPull!$B:$B,0),MATCH(Calculations!$B13,HaverPull!$B$1:$XZ$1,0))</f>
        <v>2548</v>
      </c>
      <c r="GA13">
        <f>INDEX(HaverPull!$B:$XZ,MATCH(Calculations!GA$9,HaverPull!$B:$B,0),MATCH(Calculations!$B13,HaverPull!$B$1:$XZ$1,0))</f>
        <v>2596.4</v>
      </c>
      <c r="GB13">
        <f>INDEX(HaverPull!$B:$XZ,MATCH(Calculations!GB$9,HaverPull!$B:$B,0),MATCH(Calculations!$B13,HaverPull!$B$1:$XZ$1,0))</f>
        <v>2631.7</v>
      </c>
      <c r="GC13">
        <f>INDEX(HaverPull!$B:$XZ,MATCH(Calculations!GC$9,HaverPull!$B:$B,0),MATCH(Calculations!$B13,HaverPull!$B$1:$XZ$1,0))</f>
        <v>2644.8</v>
      </c>
      <c r="GD13">
        <f>INDEX(HaverPull!$B:$XZ,MATCH(Calculations!GD$9,HaverPull!$B:$B,0),MATCH(Calculations!$B13,HaverPull!$B$1:$XZ$1,0))</f>
        <v>2656.9</v>
      </c>
      <c r="GE13">
        <f>INDEX(HaverPull!$B:$XZ,MATCH(Calculations!GE$9,HaverPull!$B:$B,0),MATCH(Calculations!$B13,HaverPull!$B$1:$XZ$1,0))</f>
        <v>2687.4</v>
      </c>
      <c r="GF13">
        <f>INDEX(HaverPull!$B:$XZ,MATCH(Calculations!GF$9,HaverPull!$B:$B,0),MATCH(Calculations!$B13,HaverPull!$B$1:$XZ$1,0))</f>
        <v>2708.3</v>
      </c>
      <c r="GG13">
        <f>INDEX(HaverPull!$B:$XZ,MATCH(Calculations!GG$9,HaverPull!$B:$B,0),MATCH(Calculations!$B13,HaverPull!$B$1:$XZ$1,0))</f>
        <v>2726.8</v>
      </c>
      <c r="GH13">
        <f>INDEX(HaverPull!$B:$XZ,MATCH(Calculations!GH$9,HaverPull!$B:$B,0),MATCH(Calculations!$B13,HaverPull!$B$1:$XZ$1,0))</f>
        <v>2747.1</v>
      </c>
      <c r="GI13">
        <f>INDEX(HaverPull!$B:$XZ,MATCH(Calculations!GI$9,HaverPull!$B:$B,0),MATCH(Calculations!$B13,HaverPull!$B$1:$XZ$1,0))</f>
        <v>2777.4</v>
      </c>
      <c r="GJ13">
        <f>INDEX(HaverPull!$B:$XZ,MATCH(Calculations!GJ$9,HaverPull!$B:$B,0),MATCH(Calculations!$B13,HaverPull!$B$1:$XZ$1,0))</f>
        <v>2786.6</v>
      </c>
      <c r="GK13">
        <f>INDEX(HaverPull!$B:$XZ,MATCH(Calculations!GK$9,HaverPull!$B:$B,0),MATCH(Calculations!$B13,HaverPull!$B$1:$XZ$1,0))</f>
        <v>2820.5</v>
      </c>
      <c r="GL13">
        <f>INDEX(HaverPull!$B:$XZ,MATCH(Calculations!GL$9,HaverPull!$B:$B,0),MATCH(Calculations!$B13,HaverPull!$B$1:$XZ$1,0))</f>
        <v>2831.5</v>
      </c>
      <c r="GM13">
        <f>INDEX(HaverPull!$B:$XZ,MATCH(Calculations!GM$9,HaverPull!$B:$B,0),MATCH(Calculations!$B13,HaverPull!$B$1:$XZ$1,0))</f>
        <v>2875.7</v>
      </c>
      <c r="GN13">
        <f>INDEX(HaverPull!$B:$XZ,MATCH(Calculations!GN$9,HaverPull!$B:$B,0),MATCH(Calculations!$B13,HaverPull!$B$1:$XZ$1,0))</f>
        <v>2905.2</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7" t="s">
        <v>180</v>
      </c>
      <c r="B14" s="8" t="s">
        <v>35</v>
      </c>
      <c r="C14">
        <f>INDEX(HaverPull!$B:$XZ,MATCH(Calculations!C$9,HaverPull!$B:$B,0),MATCH(Calculations!$B14,HaverPull!$B$1:$XZ$1,0))</f>
        <v>46</v>
      </c>
      <c r="D14">
        <f>INDEX(HaverPull!$B:$XZ,MATCH(Calculations!D$9,HaverPull!$B:$B,0),MATCH(Calculations!$B14,HaverPull!$B$1:$XZ$1,0))</f>
        <v>46.3</v>
      </c>
      <c r="E14">
        <f>INDEX(HaverPull!$B:$XZ,MATCH(Calculations!E$9,HaverPull!$B:$B,0),MATCH(Calculations!$B14,HaverPull!$B$1:$XZ$1,0))</f>
        <v>46.7</v>
      </c>
      <c r="F14">
        <f>INDEX(HaverPull!$B:$XZ,MATCH(Calculations!F$9,HaverPull!$B:$B,0),MATCH(Calculations!$B14,HaverPull!$B$1:$XZ$1,0))</f>
        <v>46.5</v>
      </c>
      <c r="G14">
        <f>INDEX(HaverPull!$B:$XZ,MATCH(Calculations!G$9,HaverPull!$B:$B,0),MATCH(Calculations!$B14,HaverPull!$B$1:$XZ$1,0))</f>
        <v>50.5</v>
      </c>
      <c r="H14">
        <f>INDEX(HaverPull!$B:$XZ,MATCH(Calculations!H$9,HaverPull!$B:$B,0),MATCH(Calculations!$B14,HaverPull!$B$1:$XZ$1,0))</f>
        <v>51</v>
      </c>
      <c r="I14">
        <f>INDEX(HaverPull!$B:$XZ,MATCH(Calculations!I$9,HaverPull!$B:$B,0),MATCH(Calculations!$B14,HaverPull!$B$1:$XZ$1,0))</f>
        <v>51.3</v>
      </c>
      <c r="J14">
        <f>INDEX(HaverPull!$B:$XZ,MATCH(Calculations!J$9,HaverPull!$B:$B,0),MATCH(Calculations!$B14,HaverPull!$B$1:$XZ$1,0))</f>
        <v>51.9</v>
      </c>
      <c r="K14">
        <f>INDEX(HaverPull!$B:$XZ,MATCH(Calculations!K$9,HaverPull!$B:$B,0),MATCH(Calculations!$B14,HaverPull!$B$1:$XZ$1,0))</f>
        <v>58.1</v>
      </c>
      <c r="L14">
        <f>INDEX(HaverPull!$B:$XZ,MATCH(Calculations!L$9,HaverPull!$B:$B,0),MATCH(Calculations!$B14,HaverPull!$B$1:$XZ$1,0))</f>
        <v>58.8</v>
      </c>
      <c r="M14">
        <f>INDEX(HaverPull!$B:$XZ,MATCH(Calculations!M$9,HaverPull!$B:$B,0),MATCH(Calculations!$B14,HaverPull!$B$1:$XZ$1,0))</f>
        <v>59.5</v>
      </c>
      <c r="N14">
        <f>INDEX(HaverPull!$B:$XZ,MATCH(Calculations!N$9,HaverPull!$B:$B,0),MATCH(Calculations!$B14,HaverPull!$B$1:$XZ$1,0))</f>
        <v>60.4</v>
      </c>
      <c r="O14">
        <f>INDEX(HaverPull!$B:$XZ,MATCH(Calculations!O$9,HaverPull!$B:$B,0),MATCH(Calculations!$B14,HaverPull!$B$1:$XZ$1,0))</f>
        <v>73.599999999999994</v>
      </c>
      <c r="P14">
        <f>INDEX(HaverPull!$B:$XZ,MATCH(Calculations!P$9,HaverPull!$B:$B,0),MATCH(Calculations!$B14,HaverPull!$B$1:$XZ$1,0))</f>
        <v>74.7</v>
      </c>
      <c r="Q14">
        <f>INDEX(HaverPull!$B:$XZ,MATCH(Calculations!Q$9,HaverPull!$B:$B,0),MATCH(Calculations!$B14,HaverPull!$B$1:$XZ$1,0))</f>
        <v>76.099999999999994</v>
      </c>
      <c r="R14">
        <f>INDEX(HaverPull!$B:$XZ,MATCH(Calculations!R$9,HaverPull!$B:$B,0),MATCH(Calculations!$B14,HaverPull!$B$1:$XZ$1,0))</f>
        <v>77.599999999999994</v>
      </c>
      <c r="S14">
        <f>INDEX(HaverPull!$B:$XZ,MATCH(Calculations!S$9,HaverPull!$B:$B,0),MATCH(Calculations!$B14,HaverPull!$B$1:$XZ$1,0))</f>
        <v>83.1</v>
      </c>
      <c r="T14">
        <f>INDEX(HaverPull!$B:$XZ,MATCH(Calculations!T$9,HaverPull!$B:$B,0),MATCH(Calculations!$B14,HaverPull!$B$1:$XZ$1,0))</f>
        <v>84.7</v>
      </c>
      <c r="U14">
        <f>INDEX(HaverPull!$B:$XZ,MATCH(Calculations!U$9,HaverPull!$B:$B,0),MATCH(Calculations!$B14,HaverPull!$B$1:$XZ$1,0))</f>
        <v>86.4</v>
      </c>
      <c r="V14">
        <f>INDEX(HaverPull!$B:$XZ,MATCH(Calculations!V$9,HaverPull!$B:$B,0),MATCH(Calculations!$B14,HaverPull!$B$1:$XZ$1,0))</f>
        <v>86.6</v>
      </c>
      <c r="W14">
        <f>INDEX(HaverPull!$B:$XZ,MATCH(Calculations!W$9,HaverPull!$B:$B,0),MATCH(Calculations!$B14,HaverPull!$B$1:$XZ$1,0))</f>
        <v>87.6</v>
      </c>
      <c r="X14">
        <f>INDEX(HaverPull!$B:$XZ,MATCH(Calculations!X$9,HaverPull!$B:$B,0),MATCH(Calculations!$B14,HaverPull!$B$1:$XZ$1,0))</f>
        <v>88</v>
      </c>
      <c r="Y14">
        <f>INDEX(HaverPull!$B:$XZ,MATCH(Calculations!Y$9,HaverPull!$B:$B,0),MATCH(Calculations!$B14,HaverPull!$B$1:$XZ$1,0))</f>
        <v>89.8</v>
      </c>
      <c r="Z14">
        <f>INDEX(HaverPull!$B:$XZ,MATCH(Calculations!Z$9,HaverPull!$B:$B,0),MATCH(Calculations!$B14,HaverPull!$B$1:$XZ$1,0))</f>
        <v>91.8</v>
      </c>
      <c r="AA14">
        <f>INDEX(HaverPull!$B:$XZ,MATCH(Calculations!AA$9,HaverPull!$B:$B,0),MATCH(Calculations!$B14,HaverPull!$B$1:$XZ$1,0))</f>
        <v>98.9</v>
      </c>
      <c r="AB14">
        <f>INDEX(HaverPull!$B:$XZ,MATCH(Calculations!AB$9,HaverPull!$B:$B,0),MATCH(Calculations!$B14,HaverPull!$B$1:$XZ$1,0))</f>
        <v>100.4</v>
      </c>
      <c r="AC14">
        <f>INDEX(HaverPull!$B:$XZ,MATCH(Calculations!AC$9,HaverPull!$B:$B,0),MATCH(Calculations!$B14,HaverPull!$B$1:$XZ$1,0))</f>
        <v>102.2</v>
      </c>
      <c r="AD14">
        <f>INDEX(HaverPull!$B:$XZ,MATCH(Calculations!AD$9,HaverPull!$B:$B,0),MATCH(Calculations!$B14,HaverPull!$B$1:$XZ$1,0))</f>
        <v>103.8</v>
      </c>
      <c r="AE14">
        <f>INDEX(HaverPull!$B:$XZ,MATCH(Calculations!AE$9,HaverPull!$B:$B,0),MATCH(Calculations!$B14,HaverPull!$B$1:$XZ$1,0))</f>
        <v>109.3</v>
      </c>
      <c r="AF14">
        <f>INDEX(HaverPull!$B:$XZ,MATCH(Calculations!AF$9,HaverPull!$B:$B,0),MATCH(Calculations!$B14,HaverPull!$B$1:$XZ$1,0))</f>
        <v>112.1</v>
      </c>
      <c r="AG14">
        <f>INDEX(HaverPull!$B:$XZ,MATCH(Calculations!AG$9,HaverPull!$B:$B,0),MATCH(Calculations!$B14,HaverPull!$B$1:$XZ$1,0))</f>
        <v>114.3</v>
      </c>
      <c r="AH14">
        <f>INDEX(HaverPull!$B:$XZ,MATCH(Calculations!AH$9,HaverPull!$B:$B,0),MATCH(Calculations!$B14,HaverPull!$B$1:$XZ$1,0))</f>
        <v>116.7</v>
      </c>
      <c r="AI14">
        <f>INDEX(HaverPull!$B:$XZ,MATCH(Calculations!AI$9,HaverPull!$B:$B,0),MATCH(Calculations!$B14,HaverPull!$B$1:$XZ$1,0))</f>
        <v>123.9</v>
      </c>
      <c r="AJ14">
        <f>INDEX(HaverPull!$B:$XZ,MATCH(Calculations!AJ$9,HaverPull!$B:$B,0),MATCH(Calculations!$B14,HaverPull!$B$1:$XZ$1,0))</f>
        <v>129</v>
      </c>
      <c r="AK14">
        <f>INDEX(HaverPull!$B:$XZ,MATCH(Calculations!AK$9,HaverPull!$B:$B,0),MATCH(Calculations!$B14,HaverPull!$B$1:$XZ$1,0))</f>
        <v>133.4</v>
      </c>
      <c r="AL14">
        <f>INDEX(HaverPull!$B:$XZ,MATCH(Calculations!AL$9,HaverPull!$B:$B,0),MATCH(Calculations!$B14,HaverPull!$B$1:$XZ$1,0))</f>
        <v>138.80000000000001</v>
      </c>
      <c r="AM14">
        <f>INDEX(HaverPull!$B:$XZ,MATCH(Calculations!AM$9,HaverPull!$B:$B,0),MATCH(Calculations!$B14,HaverPull!$B$1:$XZ$1,0))</f>
        <v>146</v>
      </c>
      <c r="AN14">
        <f>INDEX(HaverPull!$B:$XZ,MATCH(Calculations!AN$9,HaverPull!$B:$B,0),MATCH(Calculations!$B14,HaverPull!$B$1:$XZ$1,0))</f>
        <v>150.30000000000001</v>
      </c>
      <c r="AO14">
        <f>INDEX(HaverPull!$B:$XZ,MATCH(Calculations!AO$9,HaverPull!$B:$B,0),MATCH(Calculations!$B14,HaverPull!$B$1:$XZ$1,0))</f>
        <v>155.4</v>
      </c>
      <c r="AP14">
        <f>INDEX(HaverPull!$B:$XZ,MATCH(Calculations!AP$9,HaverPull!$B:$B,0),MATCH(Calculations!$B14,HaverPull!$B$1:$XZ$1,0))</f>
        <v>159.4</v>
      </c>
      <c r="AQ14">
        <f>INDEX(HaverPull!$B:$XZ,MATCH(Calculations!AQ$9,HaverPull!$B:$B,0),MATCH(Calculations!$B14,HaverPull!$B$1:$XZ$1,0))</f>
        <v>161.9</v>
      </c>
      <c r="AR14">
        <f>INDEX(HaverPull!$B:$XZ,MATCH(Calculations!AR$9,HaverPull!$B:$B,0),MATCH(Calculations!$B14,HaverPull!$B$1:$XZ$1,0))</f>
        <v>162.9</v>
      </c>
      <c r="AS14">
        <f>INDEX(HaverPull!$B:$XZ,MATCH(Calculations!AS$9,HaverPull!$B:$B,0),MATCH(Calculations!$B14,HaverPull!$B$1:$XZ$1,0))</f>
        <v>167</v>
      </c>
      <c r="AT14">
        <f>INDEX(HaverPull!$B:$XZ,MATCH(Calculations!AT$9,HaverPull!$B:$B,0),MATCH(Calculations!$B14,HaverPull!$B$1:$XZ$1,0))</f>
        <v>173</v>
      </c>
      <c r="AU14">
        <f>INDEX(HaverPull!$B:$XZ,MATCH(Calculations!AU$9,HaverPull!$B:$B,0),MATCH(Calculations!$B14,HaverPull!$B$1:$XZ$1,0))</f>
        <v>189.9</v>
      </c>
      <c r="AV14">
        <f>INDEX(HaverPull!$B:$XZ,MATCH(Calculations!AV$9,HaverPull!$B:$B,0),MATCH(Calculations!$B14,HaverPull!$B$1:$XZ$1,0))</f>
        <v>193.6</v>
      </c>
      <c r="AW14">
        <f>INDEX(HaverPull!$B:$XZ,MATCH(Calculations!AW$9,HaverPull!$B:$B,0),MATCH(Calculations!$B14,HaverPull!$B$1:$XZ$1,0))</f>
        <v>198.4</v>
      </c>
      <c r="AX14">
        <f>INDEX(HaverPull!$B:$XZ,MATCH(Calculations!AX$9,HaverPull!$B:$B,0),MATCH(Calculations!$B14,HaverPull!$B$1:$XZ$1,0))</f>
        <v>201</v>
      </c>
      <c r="AY14">
        <f>INDEX(HaverPull!$B:$XZ,MATCH(Calculations!AY$9,HaverPull!$B:$B,0),MATCH(Calculations!$B14,HaverPull!$B$1:$XZ$1,0))</f>
        <v>206</v>
      </c>
      <c r="AZ14">
        <f>INDEX(HaverPull!$B:$XZ,MATCH(Calculations!AZ$9,HaverPull!$B:$B,0),MATCH(Calculations!$B14,HaverPull!$B$1:$XZ$1,0))</f>
        <v>208</v>
      </c>
      <c r="BA14">
        <f>INDEX(HaverPull!$B:$XZ,MATCH(Calculations!BA$9,HaverPull!$B:$B,0),MATCH(Calculations!$B14,HaverPull!$B$1:$XZ$1,0))</f>
        <v>210.3</v>
      </c>
      <c r="BB14">
        <f>INDEX(HaverPull!$B:$XZ,MATCH(Calculations!BB$9,HaverPull!$B:$B,0),MATCH(Calculations!$B14,HaverPull!$B$1:$XZ$1,0))</f>
        <v>211.2</v>
      </c>
      <c r="BC14">
        <f>INDEX(HaverPull!$B:$XZ,MATCH(Calculations!BC$9,HaverPull!$B:$B,0),MATCH(Calculations!$B14,HaverPull!$B$1:$XZ$1,0))</f>
        <v>218.9</v>
      </c>
      <c r="BD14">
        <f>INDEX(HaverPull!$B:$XZ,MATCH(Calculations!BD$9,HaverPull!$B:$B,0),MATCH(Calculations!$B14,HaverPull!$B$1:$XZ$1,0))</f>
        <v>222.9</v>
      </c>
      <c r="BE14">
        <f>INDEX(HaverPull!$B:$XZ,MATCH(Calculations!BE$9,HaverPull!$B:$B,0),MATCH(Calculations!$B14,HaverPull!$B$1:$XZ$1,0))</f>
        <v>227.7</v>
      </c>
      <c r="BF14">
        <f>INDEX(HaverPull!$B:$XZ,MATCH(Calculations!BF$9,HaverPull!$B:$B,0),MATCH(Calculations!$B14,HaverPull!$B$1:$XZ$1,0))</f>
        <v>234.3</v>
      </c>
      <c r="BG14">
        <f>INDEX(HaverPull!$B:$XZ,MATCH(Calculations!BG$9,HaverPull!$B:$B,0),MATCH(Calculations!$B14,HaverPull!$B$1:$XZ$1,0))</f>
        <v>249.5</v>
      </c>
      <c r="BH14">
        <f>INDEX(HaverPull!$B:$XZ,MATCH(Calculations!BH$9,HaverPull!$B:$B,0),MATCH(Calculations!$B14,HaverPull!$B$1:$XZ$1,0))</f>
        <v>255.5</v>
      </c>
      <c r="BI14">
        <f>INDEX(HaverPull!$B:$XZ,MATCH(Calculations!BI$9,HaverPull!$B:$B,0),MATCH(Calculations!$B14,HaverPull!$B$1:$XZ$1,0))</f>
        <v>260.5</v>
      </c>
      <c r="BJ14">
        <f>INDEX(HaverPull!$B:$XZ,MATCH(Calculations!BJ$9,HaverPull!$B:$B,0),MATCH(Calculations!$B14,HaverPull!$B$1:$XZ$1,0))</f>
        <v>264.5</v>
      </c>
      <c r="BK14">
        <f>INDEX(HaverPull!$B:$XZ,MATCH(Calculations!BK$9,HaverPull!$B:$B,0),MATCH(Calculations!$B14,HaverPull!$B$1:$XZ$1,0))</f>
        <v>274.3</v>
      </c>
      <c r="BL14">
        <f>INDEX(HaverPull!$B:$XZ,MATCH(Calculations!BL$9,HaverPull!$B:$B,0),MATCH(Calculations!$B14,HaverPull!$B$1:$XZ$1,0))</f>
        <v>278.3</v>
      </c>
      <c r="BM14">
        <f>INDEX(HaverPull!$B:$XZ,MATCH(Calculations!BM$9,HaverPull!$B:$B,0),MATCH(Calculations!$B14,HaverPull!$B$1:$XZ$1,0))</f>
        <v>283.2</v>
      </c>
      <c r="BN14">
        <f>INDEX(HaverPull!$B:$XZ,MATCH(Calculations!BN$9,HaverPull!$B:$B,0),MATCH(Calculations!$B14,HaverPull!$B$1:$XZ$1,0))</f>
        <v>289.60000000000002</v>
      </c>
      <c r="BO14">
        <f>INDEX(HaverPull!$B:$XZ,MATCH(Calculations!BO$9,HaverPull!$B:$B,0),MATCH(Calculations!$B14,HaverPull!$B$1:$XZ$1,0))</f>
        <v>296.7</v>
      </c>
      <c r="BP14">
        <f>INDEX(HaverPull!$B:$XZ,MATCH(Calculations!BP$9,HaverPull!$B:$B,0),MATCH(Calculations!$B14,HaverPull!$B$1:$XZ$1,0))</f>
        <v>300.39999999999998</v>
      </c>
      <c r="BQ14">
        <f>INDEX(HaverPull!$B:$XZ,MATCH(Calculations!BQ$9,HaverPull!$B:$B,0),MATCH(Calculations!$B14,HaverPull!$B$1:$XZ$1,0))</f>
        <v>305.5</v>
      </c>
      <c r="BR14">
        <f>INDEX(HaverPull!$B:$XZ,MATCH(Calculations!BR$9,HaverPull!$B:$B,0),MATCH(Calculations!$B14,HaverPull!$B$1:$XZ$1,0))</f>
        <v>311.10000000000002</v>
      </c>
      <c r="BS14">
        <f>INDEX(HaverPull!$B:$XZ,MATCH(Calculations!BS$9,HaverPull!$B:$B,0),MATCH(Calculations!$B14,HaverPull!$B$1:$XZ$1,0))</f>
        <v>315.89999999999998</v>
      </c>
      <c r="BT14">
        <f>INDEX(HaverPull!$B:$XZ,MATCH(Calculations!BT$9,HaverPull!$B:$B,0),MATCH(Calculations!$B14,HaverPull!$B$1:$XZ$1,0))</f>
        <v>320</v>
      </c>
      <c r="BU14">
        <f>INDEX(HaverPull!$B:$XZ,MATCH(Calculations!BU$9,HaverPull!$B:$B,0),MATCH(Calculations!$B14,HaverPull!$B$1:$XZ$1,0))</f>
        <v>324.8</v>
      </c>
      <c r="BV14">
        <f>INDEX(HaverPull!$B:$XZ,MATCH(Calculations!BV$9,HaverPull!$B:$B,0),MATCH(Calculations!$B14,HaverPull!$B$1:$XZ$1,0))</f>
        <v>331.7</v>
      </c>
      <c r="BW14">
        <f>INDEX(HaverPull!$B:$XZ,MATCH(Calculations!BW$9,HaverPull!$B:$B,0),MATCH(Calculations!$B14,HaverPull!$B$1:$XZ$1,0))</f>
        <v>351.1</v>
      </c>
      <c r="BX14">
        <f>INDEX(HaverPull!$B:$XZ,MATCH(Calculations!BX$9,HaverPull!$B:$B,0),MATCH(Calculations!$B14,HaverPull!$B$1:$XZ$1,0))</f>
        <v>358.3</v>
      </c>
      <c r="BY14">
        <f>INDEX(HaverPull!$B:$XZ,MATCH(Calculations!BY$9,HaverPull!$B:$B,0),MATCH(Calculations!$B14,HaverPull!$B$1:$XZ$1,0))</f>
        <v>364.5</v>
      </c>
      <c r="BZ14">
        <f>INDEX(HaverPull!$B:$XZ,MATCH(Calculations!BZ$9,HaverPull!$B:$B,0),MATCH(Calculations!$B14,HaverPull!$B$1:$XZ$1,0))</f>
        <v>372</v>
      </c>
      <c r="CA14">
        <f>INDEX(HaverPull!$B:$XZ,MATCH(Calculations!CA$9,HaverPull!$B:$B,0),MATCH(Calculations!$B14,HaverPull!$B$1:$XZ$1,0))</f>
        <v>378</v>
      </c>
      <c r="CB14">
        <f>INDEX(HaverPull!$B:$XZ,MATCH(Calculations!CB$9,HaverPull!$B:$B,0),MATCH(Calculations!$B14,HaverPull!$B$1:$XZ$1,0))</f>
        <v>382.6</v>
      </c>
      <c r="CC14">
        <f>INDEX(HaverPull!$B:$XZ,MATCH(Calculations!CC$9,HaverPull!$B:$B,0),MATCH(Calculations!$B14,HaverPull!$B$1:$XZ$1,0))</f>
        <v>387.2</v>
      </c>
      <c r="CD14">
        <f>INDEX(HaverPull!$B:$XZ,MATCH(Calculations!CD$9,HaverPull!$B:$B,0),MATCH(Calculations!$B14,HaverPull!$B$1:$XZ$1,0))</f>
        <v>393.1</v>
      </c>
      <c r="CE14">
        <f>INDEX(HaverPull!$B:$XZ,MATCH(Calculations!CE$9,HaverPull!$B:$B,0),MATCH(Calculations!$B14,HaverPull!$B$1:$XZ$1,0))</f>
        <v>401.6</v>
      </c>
      <c r="CF14">
        <f>INDEX(HaverPull!$B:$XZ,MATCH(Calculations!CF$9,HaverPull!$B:$B,0),MATCH(Calculations!$B14,HaverPull!$B$1:$XZ$1,0))</f>
        <v>406.9</v>
      </c>
      <c r="CG14">
        <f>INDEX(HaverPull!$B:$XZ,MATCH(Calculations!CG$9,HaverPull!$B:$B,0),MATCH(Calculations!$B14,HaverPull!$B$1:$XZ$1,0))</f>
        <v>414.6</v>
      </c>
      <c r="CH14">
        <f>INDEX(HaverPull!$B:$XZ,MATCH(Calculations!CH$9,HaverPull!$B:$B,0),MATCH(Calculations!$B14,HaverPull!$B$1:$XZ$1,0))</f>
        <v>417.4</v>
      </c>
      <c r="CI14">
        <f>INDEX(HaverPull!$B:$XZ,MATCH(Calculations!CI$9,HaverPull!$B:$B,0),MATCH(Calculations!$B14,HaverPull!$B$1:$XZ$1,0))</f>
        <v>421</v>
      </c>
      <c r="CJ14">
        <f>INDEX(HaverPull!$B:$XZ,MATCH(Calculations!CJ$9,HaverPull!$B:$B,0),MATCH(Calculations!$B14,HaverPull!$B$1:$XZ$1,0))</f>
        <v>427.7</v>
      </c>
      <c r="CK14">
        <f>INDEX(HaverPull!$B:$XZ,MATCH(Calculations!CK$9,HaverPull!$B:$B,0),MATCH(Calculations!$B14,HaverPull!$B$1:$XZ$1,0))</f>
        <v>433.5</v>
      </c>
      <c r="CL14">
        <f>INDEX(HaverPull!$B:$XZ,MATCH(Calculations!CL$9,HaverPull!$B:$B,0),MATCH(Calculations!$B14,HaverPull!$B$1:$XZ$1,0))</f>
        <v>438.6</v>
      </c>
      <c r="CM14">
        <f>INDEX(HaverPull!$B:$XZ,MATCH(Calculations!CM$9,HaverPull!$B:$B,0),MATCH(Calculations!$B14,HaverPull!$B$1:$XZ$1,0))</f>
        <v>450.4</v>
      </c>
      <c r="CN14">
        <f>INDEX(HaverPull!$B:$XZ,MATCH(Calculations!CN$9,HaverPull!$B:$B,0),MATCH(Calculations!$B14,HaverPull!$B$1:$XZ$1,0))</f>
        <v>456</v>
      </c>
      <c r="CO14">
        <f>INDEX(HaverPull!$B:$XZ,MATCH(Calculations!CO$9,HaverPull!$B:$B,0),MATCH(Calculations!$B14,HaverPull!$B$1:$XZ$1,0))</f>
        <v>459.1</v>
      </c>
      <c r="CP14">
        <f>INDEX(HaverPull!$B:$XZ,MATCH(Calculations!CP$9,HaverPull!$B:$B,0),MATCH(Calculations!$B14,HaverPull!$B$1:$XZ$1,0))</f>
        <v>454.4</v>
      </c>
      <c r="CQ14">
        <f>INDEX(HaverPull!$B:$XZ,MATCH(Calculations!CQ$9,HaverPull!$B:$B,0),MATCH(Calculations!$B14,HaverPull!$B$1:$XZ$1,0))</f>
        <v>473.8</v>
      </c>
      <c r="CR14">
        <f>INDEX(HaverPull!$B:$XZ,MATCH(Calculations!CR$9,HaverPull!$B:$B,0),MATCH(Calculations!$B14,HaverPull!$B$1:$XZ$1,0))</f>
        <v>474.2</v>
      </c>
      <c r="CS14">
        <f>INDEX(HaverPull!$B:$XZ,MATCH(Calculations!CS$9,HaverPull!$B:$B,0),MATCH(Calculations!$B14,HaverPull!$B$1:$XZ$1,0))</f>
        <v>478.8</v>
      </c>
      <c r="CT14">
        <f>INDEX(HaverPull!$B:$XZ,MATCH(Calculations!CT$9,HaverPull!$B:$B,0),MATCH(Calculations!$B14,HaverPull!$B$1:$XZ$1,0))</f>
        <v>482.9</v>
      </c>
      <c r="CU14">
        <f>INDEX(HaverPull!$B:$XZ,MATCH(Calculations!CU$9,HaverPull!$B:$B,0),MATCH(Calculations!$B14,HaverPull!$B$1:$XZ$1,0))</f>
        <v>498</v>
      </c>
      <c r="CV14">
        <f>INDEX(HaverPull!$B:$XZ,MATCH(Calculations!CV$9,HaverPull!$B:$B,0),MATCH(Calculations!$B14,HaverPull!$B$1:$XZ$1,0))</f>
        <v>505.1</v>
      </c>
      <c r="CW14">
        <f>INDEX(HaverPull!$B:$XZ,MATCH(Calculations!CW$9,HaverPull!$B:$B,0),MATCH(Calculations!$B14,HaverPull!$B$1:$XZ$1,0))</f>
        <v>511</v>
      </c>
      <c r="CX14">
        <f>INDEX(HaverPull!$B:$XZ,MATCH(Calculations!CX$9,HaverPull!$B:$B,0),MATCH(Calculations!$B14,HaverPull!$B$1:$XZ$1,0))</f>
        <v>518.5</v>
      </c>
      <c r="CY14">
        <f>INDEX(HaverPull!$B:$XZ,MATCH(Calculations!CY$9,HaverPull!$B:$B,0),MATCH(Calculations!$B14,HaverPull!$B$1:$XZ$1,0))</f>
        <v>525.5</v>
      </c>
      <c r="CZ14">
        <f>INDEX(HaverPull!$B:$XZ,MATCH(Calculations!CZ$9,HaverPull!$B:$B,0),MATCH(Calculations!$B14,HaverPull!$B$1:$XZ$1,0))</f>
        <v>530</v>
      </c>
      <c r="DA14">
        <f>INDEX(HaverPull!$B:$XZ,MATCH(Calculations!DA$9,HaverPull!$B:$B,0),MATCH(Calculations!$B14,HaverPull!$B$1:$XZ$1,0))</f>
        <v>535.4</v>
      </c>
      <c r="DB14">
        <f>INDEX(HaverPull!$B:$XZ,MATCH(Calculations!DB$9,HaverPull!$B:$B,0),MATCH(Calculations!$B14,HaverPull!$B$1:$XZ$1,0))</f>
        <v>540.29999999999995</v>
      </c>
      <c r="DC14">
        <f>INDEX(HaverPull!$B:$XZ,MATCH(Calculations!DC$9,HaverPull!$B:$B,0),MATCH(Calculations!$B14,HaverPull!$B$1:$XZ$1,0))</f>
        <v>543.20000000000005</v>
      </c>
      <c r="DD14">
        <f>INDEX(HaverPull!$B:$XZ,MATCH(Calculations!DD$9,HaverPull!$B:$B,0),MATCH(Calculations!$B14,HaverPull!$B$1:$XZ$1,0))</f>
        <v>551.6</v>
      </c>
      <c r="DE14">
        <f>INDEX(HaverPull!$B:$XZ,MATCH(Calculations!DE$9,HaverPull!$B:$B,0),MATCH(Calculations!$B14,HaverPull!$B$1:$XZ$1,0))</f>
        <v>559</v>
      </c>
      <c r="DF14">
        <f>INDEX(HaverPull!$B:$XZ,MATCH(Calculations!DF$9,HaverPull!$B:$B,0),MATCH(Calculations!$B14,HaverPull!$B$1:$XZ$1,0))</f>
        <v>566.5</v>
      </c>
      <c r="DG14">
        <f>INDEX(HaverPull!$B:$XZ,MATCH(Calculations!DG$9,HaverPull!$B:$B,0),MATCH(Calculations!$B14,HaverPull!$B$1:$XZ$1,0))</f>
        <v>574.4</v>
      </c>
      <c r="DH14">
        <f>INDEX(HaverPull!$B:$XZ,MATCH(Calculations!DH$9,HaverPull!$B:$B,0),MATCH(Calculations!$B14,HaverPull!$B$1:$XZ$1,0))</f>
        <v>581.9</v>
      </c>
      <c r="DI14">
        <f>INDEX(HaverPull!$B:$XZ,MATCH(Calculations!DI$9,HaverPull!$B:$B,0),MATCH(Calculations!$B14,HaverPull!$B$1:$XZ$1,0))</f>
        <v>590.5</v>
      </c>
      <c r="DJ14">
        <f>INDEX(HaverPull!$B:$XZ,MATCH(Calculations!DJ$9,HaverPull!$B:$B,0),MATCH(Calculations!$B14,HaverPull!$B$1:$XZ$1,0))</f>
        <v>602.20000000000005</v>
      </c>
      <c r="DK14">
        <f>INDEX(HaverPull!$B:$XZ,MATCH(Calculations!DK$9,HaverPull!$B:$B,0),MATCH(Calculations!$B14,HaverPull!$B$1:$XZ$1,0))</f>
        <v>610.29999999999995</v>
      </c>
      <c r="DL14">
        <f>INDEX(HaverPull!$B:$XZ,MATCH(Calculations!DL$9,HaverPull!$B:$B,0),MATCH(Calculations!$B14,HaverPull!$B$1:$XZ$1,0))</f>
        <v>619.70000000000005</v>
      </c>
      <c r="DM14">
        <f>INDEX(HaverPull!$B:$XZ,MATCH(Calculations!DM$9,HaverPull!$B:$B,0),MATCH(Calculations!$B14,HaverPull!$B$1:$XZ$1,0))</f>
        <v>629.5</v>
      </c>
      <c r="DN14">
        <f>INDEX(HaverPull!$B:$XZ,MATCH(Calculations!DN$9,HaverPull!$B:$B,0),MATCH(Calculations!$B14,HaverPull!$B$1:$XZ$1,0))</f>
        <v>639.20000000000005</v>
      </c>
      <c r="DO14">
        <f>INDEX(HaverPull!$B:$XZ,MATCH(Calculations!DO$9,HaverPull!$B:$B,0),MATCH(Calculations!$B14,HaverPull!$B$1:$XZ$1,0))</f>
        <v>650.20000000000005</v>
      </c>
      <c r="DP14">
        <f>INDEX(HaverPull!$B:$XZ,MATCH(Calculations!DP$9,HaverPull!$B:$B,0),MATCH(Calculations!$B14,HaverPull!$B$1:$XZ$1,0))</f>
        <v>655.7</v>
      </c>
      <c r="DQ14">
        <f>INDEX(HaverPull!$B:$XZ,MATCH(Calculations!DQ$9,HaverPull!$B:$B,0),MATCH(Calculations!$B14,HaverPull!$B$1:$XZ$1,0))</f>
        <v>663</v>
      </c>
      <c r="DR14">
        <f>INDEX(HaverPull!$B:$XZ,MATCH(Calculations!DR$9,HaverPull!$B:$B,0),MATCH(Calculations!$B14,HaverPull!$B$1:$XZ$1,0))</f>
        <v>676.2</v>
      </c>
      <c r="DS14">
        <f>INDEX(HaverPull!$B:$XZ,MATCH(Calculations!DS$9,HaverPull!$B:$B,0),MATCH(Calculations!$B14,HaverPull!$B$1:$XZ$1,0))</f>
        <v>696</v>
      </c>
      <c r="DT14">
        <f>INDEX(HaverPull!$B:$XZ,MATCH(Calculations!DT$9,HaverPull!$B:$B,0),MATCH(Calculations!$B14,HaverPull!$B$1:$XZ$1,0))</f>
        <v>698.4</v>
      </c>
      <c r="DU14">
        <f>INDEX(HaverPull!$B:$XZ,MATCH(Calculations!DU$9,HaverPull!$B:$B,0),MATCH(Calculations!$B14,HaverPull!$B$1:$XZ$1,0))</f>
        <v>711.6</v>
      </c>
      <c r="DV14">
        <f>INDEX(HaverPull!$B:$XZ,MATCH(Calculations!DV$9,HaverPull!$B:$B,0),MATCH(Calculations!$B14,HaverPull!$B$1:$XZ$1,0))</f>
        <v>717.3</v>
      </c>
      <c r="DW14">
        <f>INDEX(HaverPull!$B:$XZ,MATCH(Calculations!DW$9,HaverPull!$B:$B,0),MATCH(Calculations!$B14,HaverPull!$B$1:$XZ$1,0))</f>
        <v>732.3</v>
      </c>
      <c r="DX14">
        <f>INDEX(HaverPull!$B:$XZ,MATCH(Calculations!DX$9,HaverPull!$B:$B,0),MATCH(Calculations!$B14,HaverPull!$B$1:$XZ$1,0))</f>
        <v>733.1</v>
      </c>
      <c r="DY14">
        <f>INDEX(HaverPull!$B:$XZ,MATCH(Calculations!DY$9,HaverPull!$B:$B,0),MATCH(Calculations!$B14,HaverPull!$B$1:$XZ$1,0))</f>
        <v>732.4</v>
      </c>
      <c r="DZ14">
        <f>INDEX(HaverPull!$B:$XZ,MATCH(Calculations!DZ$9,HaverPull!$B:$B,0),MATCH(Calculations!$B14,HaverPull!$B$1:$XZ$1,0))</f>
        <v>735</v>
      </c>
      <c r="EA14">
        <f>INDEX(HaverPull!$B:$XZ,MATCH(Calculations!EA$9,HaverPull!$B:$B,0),MATCH(Calculations!$B14,HaverPull!$B$1:$XZ$1,0))</f>
        <v>743.1</v>
      </c>
      <c r="EB14">
        <f>INDEX(HaverPull!$B:$XZ,MATCH(Calculations!EB$9,HaverPull!$B:$B,0),MATCH(Calculations!$B14,HaverPull!$B$1:$XZ$1,0))</f>
        <v>751.5</v>
      </c>
      <c r="EC14">
        <f>INDEX(HaverPull!$B:$XZ,MATCH(Calculations!EC$9,HaverPull!$B:$B,0),MATCH(Calculations!$B14,HaverPull!$B$1:$XZ$1,0))</f>
        <v>754.3</v>
      </c>
      <c r="ED14">
        <f>INDEX(HaverPull!$B:$XZ,MATCH(Calculations!ED$9,HaverPull!$B:$B,0),MATCH(Calculations!$B14,HaverPull!$B$1:$XZ$1,0))</f>
        <v>757</v>
      </c>
      <c r="EE14">
        <f>INDEX(HaverPull!$B:$XZ,MATCH(Calculations!EE$9,HaverPull!$B:$B,0),MATCH(Calculations!$B14,HaverPull!$B$1:$XZ$1,0))</f>
        <v>763.3</v>
      </c>
      <c r="EF14">
        <f>INDEX(HaverPull!$B:$XZ,MATCH(Calculations!EF$9,HaverPull!$B:$B,0),MATCH(Calculations!$B14,HaverPull!$B$1:$XZ$1,0))</f>
        <v>773.9</v>
      </c>
      <c r="EG14">
        <f>INDEX(HaverPull!$B:$XZ,MATCH(Calculations!EG$9,HaverPull!$B:$B,0),MATCH(Calculations!$B14,HaverPull!$B$1:$XZ$1,0))</f>
        <v>783.8</v>
      </c>
      <c r="EH14">
        <f>INDEX(HaverPull!$B:$XZ,MATCH(Calculations!EH$9,HaverPull!$B:$B,0),MATCH(Calculations!$B14,HaverPull!$B$1:$XZ$1,0))</f>
        <v>796.1</v>
      </c>
      <c r="EI14">
        <f>INDEX(HaverPull!$B:$XZ,MATCH(Calculations!EI$9,HaverPull!$B:$B,0),MATCH(Calculations!$B14,HaverPull!$B$1:$XZ$1,0))</f>
        <v>809.2</v>
      </c>
      <c r="EJ14">
        <f>INDEX(HaverPull!$B:$XZ,MATCH(Calculations!EJ$9,HaverPull!$B:$B,0),MATCH(Calculations!$B14,HaverPull!$B$1:$XZ$1,0))</f>
        <v>823.6</v>
      </c>
      <c r="EK14">
        <f>INDEX(HaverPull!$B:$XZ,MATCH(Calculations!EK$9,HaverPull!$B:$B,0),MATCH(Calculations!$B14,HaverPull!$B$1:$XZ$1,0))</f>
        <v>839.2</v>
      </c>
      <c r="EL14">
        <f>INDEX(HaverPull!$B:$XZ,MATCH(Calculations!EL$9,HaverPull!$B:$B,0),MATCH(Calculations!$B14,HaverPull!$B$1:$XZ$1,0))</f>
        <v>844.9</v>
      </c>
      <c r="EM14">
        <f>INDEX(HaverPull!$B:$XZ,MATCH(Calculations!EM$9,HaverPull!$B:$B,0),MATCH(Calculations!$B14,HaverPull!$B$1:$XZ$1,0))</f>
        <v>858.1</v>
      </c>
      <c r="EN14">
        <f>INDEX(HaverPull!$B:$XZ,MATCH(Calculations!EN$9,HaverPull!$B:$B,0),MATCH(Calculations!$B14,HaverPull!$B$1:$XZ$1,0))</f>
        <v>866.3</v>
      </c>
      <c r="EO14">
        <f>INDEX(HaverPull!$B:$XZ,MATCH(Calculations!EO$9,HaverPull!$B:$B,0),MATCH(Calculations!$B14,HaverPull!$B$1:$XZ$1,0))</f>
        <v>879.5</v>
      </c>
      <c r="EP14">
        <f>INDEX(HaverPull!$B:$XZ,MATCH(Calculations!EP$9,HaverPull!$B:$B,0),MATCH(Calculations!$B14,HaverPull!$B$1:$XZ$1,0))</f>
        <v>889.5</v>
      </c>
      <c r="EQ14">
        <f>INDEX(HaverPull!$B:$XZ,MATCH(Calculations!EQ$9,HaverPull!$B:$B,0),MATCH(Calculations!$B14,HaverPull!$B$1:$XZ$1,0))</f>
        <v>913.2</v>
      </c>
      <c r="ER14">
        <f>INDEX(HaverPull!$B:$XZ,MATCH(Calculations!ER$9,HaverPull!$B:$B,0),MATCH(Calculations!$B14,HaverPull!$B$1:$XZ$1,0))</f>
        <v>918.1</v>
      </c>
      <c r="ES14">
        <f>INDEX(HaverPull!$B:$XZ,MATCH(Calculations!ES$9,HaverPull!$B:$B,0),MATCH(Calculations!$B14,HaverPull!$B$1:$XZ$1,0))</f>
        <v>922.6</v>
      </c>
      <c r="ET14">
        <f>INDEX(HaverPull!$B:$XZ,MATCH(Calculations!ET$9,HaverPull!$B:$B,0),MATCH(Calculations!$B14,HaverPull!$B$1:$XZ$1,0))</f>
        <v>936.2</v>
      </c>
      <c r="EU14">
        <f>INDEX(HaverPull!$B:$XZ,MATCH(Calculations!EU$9,HaverPull!$B:$B,0),MATCH(Calculations!$B14,HaverPull!$B$1:$XZ$1,0))</f>
        <v>955.7</v>
      </c>
      <c r="EV14">
        <f>INDEX(HaverPull!$B:$XZ,MATCH(Calculations!EV$9,HaverPull!$B:$B,0),MATCH(Calculations!$B14,HaverPull!$B$1:$XZ$1,0))</f>
        <v>957.3</v>
      </c>
      <c r="EW14">
        <f>INDEX(HaverPull!$B:$XZ,MATCH(Calculations!EW$9,HaverPull!$B:$B,0),MATCH(Calculations!$B14,HaverPull!$B$1:$XZ$1,0))</f>
        <v>960.6</v>
      </c>
      <c r="EX14">
        <f>INDEX(HaverPull!$B:$XZ,MATCH(Calculations!EX$9,HaverPull!$B:$B,0),MATCH(Calculations!$B14,HaverPull!$B$1:$XZ$1,0))</f>
        <v>972.1</v>
      </c>
      <c r="EY14">
        <f>INDEX(HaverPull!$B:$XZ,MATCH(Calculations!EY$9,HaverPull!$B:$B,0),MATCH(Calculations!$B14,HaverPull!$B$1:$XZ$1,0))</f>
        <v>984</v>
      </c>
      <c r="EZ14">
        <f>INDEX(HaverPull!$B:$XZ,MATCH(Calculations!EZ$9,HaverPull!$B:$B,0),MATCH(Calculations!$B14,HaverPull!$B$1:$XZ$1,0))</f>
        <v>986.2</v>
      </c>
      <c r="FA14">
        <f>INDEX(HaverPull!$B:$XZ,MATCH(Calculations!FA$9,HaverPull!$B:$B,0),MATCH(Calculations!$B14,HaverPull!$B$1:$XZ$1,0))</f>
        <v>991.5</v>
      </c>
      <c r="FB14">
        <f>INDEX(HaverPull!$B:$XZ,MATCH(Calculations!FB$9,HaverPull!$B:$B,0),MATCH(Calculations!$B14,HaverPull!$B$1:$XZ$1,0))</f>
        <v>991.7</v>
      </c>
      <c r="FC14">
        <f>INDEX(HaverPull!$B:$XZ,MATCH(Calculations!FC$9,HaverPull!$B:$B,0),MATCH(Calculations!$B14,HaverPull!$B$1:$XZ$1,0))</f>
        <v>959.8</v>
      </c>
      <c r="FD14">
        <f>INDEX(HaverPull!$B:$XZ,MATCH(Calculations!FD$9,HaverPull!$B:$B,0),MATCH(Calculations!$B14,HaverPull!$B$1:$XZ$1,0))</f>
        <v>966.3</v>
      </c>
      <c r="FE14">
        <f>INDEX(HaverPull!$B:$XZ,MATCH(Calculations!FE$9,HaverPull!$B:$B,0),MATCH(Calculations!$B14,HaverPull!$B$1:$XZ$1,0))</f>
        <v>963.8</v>
      </c>
      <c r="FF14">
        <f>INDEX(HaverPull!$B:$XZ,MATCH(Calculations!FF$9,HaverPull!$B:$B,0),MATCH(Calculations!$B14,HaverPull!$B$1:$XZ$1,0))</f>
        <v>967.2</v>
      </c>
      <c r="FG14">
        <f>INDEX(HaverPull!$B:$XZ,MATCH(Calculations!FG$9,HaverPull!$B:$B,0),MATCH(Calculations!$B14,HaverPull!$B$1:$XZ$1,0))</f>
        <v>973.6</v>
      </c>
      <c r="FH14">
        <f>INDEX(HaverPull!$B:$XZ,MATCH(Calculations!FH$9,HaverPull!$B:$B,0),MATCH(Calculations!$B14,HaverPull!$B$1:$XZ$1,0))</f>
        <v>984.5</v>
      </c>
      <c r="FI14">
        <f>INDEX(HaverPull!$B:$XZ,MATCH(Calculations!FI$9,HaverPull!$B:$B,0),MATCH(Calculations!$B14,HaverPull!$B$1:$XZ$1,0))</f>
        <v>987.4</v>
      </c>
      <c r="FJ14">
        <f>INDEX(HaverPull!$B:$XZ,MATCH(Calculations!FJ$9,HaverPull!$B:$B,0),MATCH(Calculations!$B14,HaverPull!$B$1:$XZ$1,0))</f>
        <v>989.5</v>
      </c>
      <c r="FK14">
        <f>INDEX(HaverPull!$B:$XZ,MATCH(Calculations!FK$9,HaverPull!$B:$B,0),MATCH(Calculations!$B14,HaverPull!$B$1:$XZ$1,0))</f>
        <v>911.8</v>
      </c>
      <c r="FL14">
        <f>INDEX(HaverPull!$B:$XZ,MATCH(Calculations!FL$9,HaverPull!$B:$B,0),MATCH(Calculations!$B14,HaverPull!$B$1:$XZ$1,0))</f>
        <v>914.5</v>
      </c>
      <c r="FM14">
        <f>INDEX(HaverPull!$B:$XZ,MATCH(Calculations!FM$9,HaverPull!$B:$B,0),MATCH(Calculations!$B14,HaverPull!$B$1:$XZ$1,0))</f>
        <v>922.9</v>
      </c>
      <c r="FN14">
        <f>INDEX(HaverPull!$B:$XZ,MATCH(Calculations!FN$9,HaverPull!$B:$B,0),MATCH(Calculations!$B14,HaverPull!$B$1:$XZ$1,0))</f>
        <v>917.4</v>
      </c>
      <c r="FO14">
        <f>INDEX(HaverPull!$B:$XZ,MATCH(Calculations!FO$9,HaverPull!$B:$B,0),MATCH(Calculations!$B14,HaverPull!$B$1:$XZ$1,0))</f>
        <v>940.3</v>
      </c>
      <c r="FP14">
        <f>INDEX(HaverPull!$B:$XZ,MATCH(Calculations!FP$9,HaverPull!$B:$B,0),MATCH(Calculations!$B14,HaverPull!$B$1:$XZ$1,0))</f>
        <v>944.7</v>
      </c>
      <c r="FQ14">
        <f>INDEX(HaverPull!$B:$XZ,MATCH(Calculations!FQ$9,HaverPull!$B:$B,0),MATCH(Calculations!$B14,HaverPull!$B$1:$XZ$1,0))</f>
        <v>947.6</v>
      </c>
      <c r="FR14">
        <f>INDEX(HaverPull!$B:$XZ,MATCH(Calculations!FR$9,HaverPull!$B:$B,0),MATCH(Calculations!$B14,HaverPull!$B$1:$XZ$1,0))</f>
        <v>969.4</v>
      </c>
      <c r="FS14">
        <f>INDEX(HaverPull!$B:$XZ,MATCH(Calculations!FS$9,HaverPull!$B:$B,0),MATCH(Calculations!$B14,HaverPull!$B$1:$XZ$1,0))</f>
        <v>1090.5999999999999</v>
      </c>
      <c r="FT14">
        <f>INDEX(HaverPull!$B:$XZ,MATCH(Calculations!FT$9,HaverPull!$B:$B,0),MATCH(Calculations!$B14,HaverPull!$B$1:$XZ$1,0))</f>
        <v>1103.0999999999999</v>
      </c>
      <c r="FU14">
        <f>INDEX(HaverPull!$B:$XZ,MATCH(Calculations!FU$9,HaverPull!$B:$B,0),MATCH(Calculations!$B14,HaverPull!$B$1:$XZ$1,0))</f>
        <v>1106.3</v>
      </c>
      <c r="FV14">
        <f>INDEX(HaverPull!$B:$XZ,MATCH(Calculations!FV$9,HaverPull!$B:$B,0),MATCH(Calculations!$B14,HaverPull!$B$1:$XZ$1,0))</f>
        <v>1117.2</v>
      </c>
      <c r="FW14">
        <f>INDEX(HaverPull!$B:$XZ,MATCH(Calculations!FW$9,HaverPull!$B:$B,0),MATCH(Calculations!$B14,HaverPull!$B$1:$XZ$1,0))</f>
        <v>1142.0999999999999</v>
      </c>
      <c r="FX14">
        <f>INDEX(HaverPull!$B:$XZ,MATCH(Calculations!FX$9,HaverPull!$B:$B,0),MATCH(Calculations!$B14,HaverPull!$B$1:$XZ$1,0))</f>
        <v>1144.9000000000001</v>
      </c>
      <c r="FY14">
        <f>INDEX(HaverPull!$B:$XZ,MATCH(Calculations!FY$9,HaverPull!$B:$B,0),MATCH(Calculations!$B14,HaverPull!$B$1:$XZ$1,0))</f>
        <v>1155.5999999999999</v>
      </c>
      <c r="FZ14">
        <f>INDEX(HaverPull!$B:$XZ,MATCH(Calculations!FZ$9,HaverPull!$B:$B,0),MATCH(Calculations!$B14,HaverPull!$B$1:$XZ$1,0))</f>
        <v>1172.5999999999999</v>
      </c>
      <c r="GA14">
        <f>INDEX(HaverPull!$B:$XZ,MATCH(Calculations!GA$9,HaverPull!$B:$B,0),MATCH(Calculations!$B14,HaverPull!$B$1:$XZ$1,0))</f>
        <v>1187.8</v>
      </c>
      <c r="GB14">
        <f>INDEX(HaverPull!$B:$XZ,MATCH(Calculations!GB$9,HaverPull!$B:$B,0),MATCH(Calculations!$B14,HaverPull!$B$1:$XZ$1,0))</f>
        <v>1201.4000000000001</v>
      </c>
      <c r="GC14">
        <f>INDEX(HaverPull!$B:$XZ,MATCH(Calculations!GC$9,HaverPull!$B:$B,0),MATCH(Calculations!$B14,HaverPull!$B$1:$XZ$1,0))</f>
        <v>1211.8</v>
      </c>
      <c r="GD14">
        <f>INDEX(HaverPull!$B:$XZ,MATCH(Calculations!GD$9,HaverPull!$B:$B,0),MATCH(Calculations!$B14,HaverPull!$B$1:$XZ$1,0))</f>
        <v>1220.2</v>
      </c>
      <c r="GE14">
        <f>INDEX(HaverPull!$B:$XZ,MATCH(Calculations!GE$9,HaverPull!$B:$B,0),MATCH(Calculations!$B14,HaverPull!$B$1:$XZ$1,0))</f>
        <v>1225.9000000000001</v>
      </c>
      <c r="GF14">
        <f>INDEX(HaverPull!$B:$XZ,MATCH(Calculations!GF$9,HaverPull!$B:$B,0),MATCH(Calculations!$B14,HaverPull!$B$1:$XZ$1,0))</f>
        <v>1232.4000000000001</v>
      </c>
      <c r="GG14">
        <f>INDEX(HaverPull!$B:$XZ,MATCH(Calculations!GG$9,HaverPull!$B:$B,0),MATCH(Calculations!$B14,HaverPull!$B$1:$XZ$1,0))</f>
        <v>1243.5999999999999</v>
      </c>
      <c r="GH14">
        <f>INDEX(HaverPull!$B:$XZ,MATCH(Calculations!GH$9,HaverPull!$B:$B,0),MATCH(Calculations!$B14,HaverPull!$B$1:$XZ$1,0))</f>
        <v>1257.5999999999999</v>
      </c>
      <c r="GI14">
        <f>INDEX(HaverPull!$B:$XZ,MATCH(Calculations!GI$9,HaverPull!$B:$B,0),MATCH(Calculations!$B14,HaverPull!$B$1:$XZ$1,0))</f>
        <v>1280.5</v>
      </c>
      <c r="GJ14">
        <f>INDEX(HaverPull!$B:$XZ,MATCH(Calculations!GJ$9,HaverPull!$B:$B,0),MATCH(Calculations!$B14,HaverPull!$B$1:$XZ$1,0))</f>
        <v>1290.5999999999999</v>
      </c>
      <c r="GK14">
        <f>INDEX(HaverPull!$B:$XZ,MATCH(Calculations!GK$9,HaverPull!$B:$B,0),MATCH(Calculations!$B14,HaverPull!$B$1:$XZ$1,0))</f>
        <v>1306</v>
      </c>
      <c r="GL14">
        <f>INDEX(HaverPull!$B:$XZ,MATCH(Calculations!GL$9,HaverPull!$B:$B,0),MATCH(Calculations!$B14,HaverPull!$B$1:$XZ$1,0))</f>
        <v>1317.3</v>
      </c>
      <c r="GM14">
        <f>INDEX(HaverPull!$B:$XZ,MATCH(Calculations!GM$9,HaverPull!$B:$B,0),MATCH(Calculations!$B14,HaverPull!$B$1:$XZ$1,0))</f>
        <v>1343.4</v>
      </c>
      <c r="GN14">
        <f>INDEX(HaverPull!$B:$XZ,MATCH(Calculations!GN$9,HaverPull!$B:$B,0),MATCH(Calculations!$B14,HaverPull!$B$1:$XZ$1,0))</f>
        <v>1356.7</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7" t="s">
        <v>181</v>
      </c>
      <c r="B15" s="8"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600.79999999999995</v>
      </c>
      <c r="CI15">
        <f>INDEX(HaverPull!$B:$XZ,MATCH(Calculations!CI$9,HaverPull!$B:$B,0),MATCH(Calculations!$B15,HaverPull!$B$1:$XZ$1,0))</f>
        <v>580.79999999999995</v>
      </c>
      <c r="CJ15">
        <f>INDEX(HaverPull!$B:$XZ,MATCH(Calculations!CJ$9,HaverPull!$B:$B,0),MATCH(Calculations!$B15,HaverPull!$B$1:$XZ$1,0))</f>
        <v>585.9</v>
      </c>
      <c r="CK15">
        <f>INDEX(HaverPull!$B:$XZ,MATCH(Calculations!CK$9,HaverPull!$B:$B,0),MATCH(Calculations!$B15,HaverPull!$B$1:$XZ$1,0))</f>
        <v>590.20000000000005</v>
      </c>
      <c r="CL15">
        <f>INDEX(HaverPull!$B:$XZ,MATCH(Calculations!CL$9,HaverPull!$B:$B,0),MATCH(Calculations!$B15,HaverPull!$B$1:$XZ$1,0))</f>
        <v>598.70000000000005</v>
      </c>
      <c r="CM15">
        <f>INDEX(HaverPull!$B:$XZ,MATCH(Calculations!CM$9,HaverPull!$B:$B,0),MATCH(Calculations!$B15,HaverPull!$B$1:$XZ$1,0))</f>
        <v>588.9</v>
      </c>
      <c r="CN15">
        <f>INDEX(HaverPull!$B:$XZ,MATCH(Calculations!CN$9,HaverPull!$B:$B,0),MATCH(Calculations!$B15,HaverPull!$B$1:$XZ$1,0))</f>
        <v>607.20000000000005</v>
      </c>
      <c r="CO15">
        <f>INDEX(HaverPull!$B:$XZ,MATCH(Calculations!CO$9,HaverPull!$B:$B,0),MATCH(Calculations!$B15,HaverPull!$B$1:$XZ$1,0))</f>
        <v>616.20000000000005</v>
      </c>
      <c r="CP15">
        <f>INDEX(HaverPull!$B:$XZ,MATCH(Calculations!CP$9,HaverPull!$B:$B,0),MATCH(Calculations!$B15,HaverPull!$B$1:$XZ$1,0))</f>
        <v>638.9</v>
      </c>
      <c r="CQ15">
        <f>INDEX(HaverPull!$B:$XZ,MATCH(Calculations!CQ$9,HaverPull!$B:$B,0),MATCH(Calculations!$B15,HaverPull!$B$1:$XZ$1,0))</f>
        <v>617</v>
      </c>
      <c r="CR15">
        <f>INDEX(HaverPull!$B:$XZ,MATCH(Calculations!CR$9,HaverPull!$B:$B,0),MATCH(Calculations!$B15,HaverPull!$B$1:$XZ$1,0))</f>
        <v>643.5</v>
      </c>
      <c r="CS15">
        <f>INDEX(HaverPull!$B:$XZ,MATCH(Calculations!CS$9,HaverPull!$B:$B,0),MATCH(Calculations!$B15,HaverPull!$B$1:$XZ$1,0))</f>
        <v>659.2</v>
      </c>
      <c r="CT15">
        <f>INDEX(HaverPull!$B:$XZ,MATCH(Calculations!CT$9,HaverPull!$B:$B,0),MATCH(Calculations!$B15,HaverPull!$B$1:$XZ$1,0))</f>
        <v>675.3</v>
      </c>
      <c r="CU15">
        <f>INDEX(HaverPull!$B:$XZ,MATCH(Calculations!CU$9,HaverPull!$B:$B,0),MATCH(Calculations!$B15,HaverPull!$B$1:$XZ$1,0))</f>
        <v>673.7</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724.6</v>
      </c>
      <c r="CZ15">
        <f>INDEX(HaverPull!$B:$XZ,MATCH(Calculations!CZ$9,HaverPull!$B:$B,0),MATCH(Calculations!$B15,HaverPull!$B$1:$XZ$1,0))</f>
        <v>746.8</v>
      </c>
      <c r="DA15">
        <f>INDEX(HaverPull!$B:$XZ,MATCH(Calculations!DA$9,HaverPull!$B:$B,0),MATCH(Calculations!$B15,HaverPull!$B$1:$XZ$1,0))</f>
        <v>752.2</v>
      </c>
      <c r="DB15">
        <f>INDEX(HaverPull!$B:$XZ,MATCH(Calculations!DB$9,HaverPull!$B:$B,0),MATCH(Calculations!$B15,HaverPull!$B$1:$XZ$1,0))</f>
        <v>770</v>
      </c>
      <c r="DC15">
        <f>INDEX(HaverPull!$B:$XZ,MATCH(Calculations!DC$9,HaverPull!$B:$B,0),MATCH(Calculations!$B15,HaverPull!$B$1:$XZ$1,0))</f>
        <v>801.7</v>
      </c>
      <c r="DD15">
        <f>INDEX(HaverPull!$B:$XZ,MATCH(Calculations!DD$9,HaverPull!$B:$B,0),MATCH(Calculations!$B15,HaverPull!$B$1:$XZ$1,0))</f>
        <v>839.6</v>
      </c>
      <c r="DE15">
        <f>INDEX(HaverPull!$B:$XZ,MATCH(Calculations!DE$9,HaverPull!$B:$B,0),MATCH(Calculations!$B15,HaverPull!$B$1:$XZ$1,0))</f>
        <v>843.5</v>
      </c>
      <c r="DF15">
        <f>INDEX(HaverPull!$B:$XZ,MATCH(Calculations!DF$9,HaverPull!$B:$B,0),MATCH(Calculations!$B15,HaverPull!$B$1:$XZ$1,0))</f>
        <v>863.5</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967.8</v>
      </c>
      <c r="DK15">
        <f>INDEX(HaverPull!$B:$XZ,MATCH(Calculations!DK$9,HaverPull!$B:$B,0),MATCH(Calculations!$B15,HaverPull!$B$1:$XZ$1,0))</f>
        <v>996.1</v>
      </c>
      <c r="DL15">
        <f>INDEX(HaverPull!$B:$XZ,MATCH(Calculations!DL$9,HaverPull!$B:$B,0),MATCH(Calculations!$B15,HaverPull!$B$1:$XZ$1,0))</f>
        <v>1022.4</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1077.9000000000001</v>
      </c>
      <c r="DP15">
        <f>INDEX(HaverPull!$B:$XZ,MATCH(Calculations!DP$9,HaverPull!$B:$B,0),MATCH(Calculations!$B15,HaverPull!$B$1:$XZ$1,0))</f>
        <v>1095.2</v>
      </c>
      <c r="DQ15">
        <f>INDEX(HaverPull!$B:$XZ,MATCH(Calculations!DQ$9,HaverPull!$B:$B,0),MATCH(Calculations!$B15,HaverPull!$B$1:$XZ$1,0))</f>
        <v>1120.5999999999999</v>
      </c>
      <c r="DR15">
        <f>INDEX(HaverPull!$B:$XZ,MATCH(Calculations!DR$9,HaverPull!$B:$B,0),MATCH(Calculations!$B15,HaverPull!$B$1:$XZ$1,0))</f>
        <v>1154</v>
      </c>
      <c r="DS15">
        <f>INDEX(HaverPull!$B:$XZ,MATCH(Calculations!DS$9,HaverPull!$B:$B,0),MATCH(Calculations!$B15,HaverPull!$B$1:$XZ$1,0))</f>
        <v>1208.8</v>
      </c>
      <c r="DT15">
        <f>INDEX(HaverPull!$B:$XZ,MATCH(Calculations!DT$9,HaverPull!$B:$B,0),MATCH(Calculations!$B15,HaverPull!$B$1:$XZ$1,0))</f>
        <v>1230.2</v>
      </c>
      <c r="DU15">
        <f>INDEX(HaverPull!$B:$XZ,MATCH(Calculations!DU$9,HaverPull!$B:$B,0),MATCH(Calculations!$B15,HaverPull!$B$1:$XZ$1,0))</f>
        <v>1247.7</v>
      </c>
      <c r="DV15">
        <f>INDEX(HaverPull!$B:$XZ,MATCH(Calculations!DV$9,HaverPull!$B:$B,0),MATCH(Calculations!$B15,HaverPull!$B$1:$XZ$1,0))</f>
        <v>1258.7</v>
      </c>
      <c r="DW15">
        <f>INDEX(HaverPull!$B:$XZ,MATCH(Calculations!DW$9,HaverPull!$B:$B,0),MATCH(Calculations!$B15,HaverPull!$B$1:$XZ$1,0))</f>
        <v>1301.9000000000001</v>
      </c>
      <c r="DX15">
        <f>INDEX(HaverPull!$B:$XZ,MATCH(Calculations!DX$9,HaverPull!$B:$B,0),MATCH(Calculations!$B15,HaverPull!$B$1:$XZ$1,0))</f>
        <v>1308.9000000000001</v>
      </c>
      <c r="DY15">
        <f>INDEX(HaverPull!$B:$XZ,MATCH(Calculations!DY$9,HaverPull!$B:$B,0),MATCH(Calculations!$B15,HaverPull!$B$1:$XZ$1,0))</f>
        <v>1113.5999999999999</v>
      </c>
      <c r="DZ15">
        <f>INDEX(HaverPull!$B:$XZ,MATCH(Calculations!DZ$9,HaverPull!$B:$B,0),MATCH(Calculations!$B15,HaverPull!$B$1:$XZ$1,0))</f>
        <v>1231.8</v>
      </c>
      <c r="EA15">
        <f>INDEX(HaverPull!$B:$XZ,MATCH(Calculations!EA$9,HaverPull!$B:$B,0),MATCH(Calculations!$B15,HaverPull!$B$1:$XZ$1,0))</f>
        <v>1075.0999999999999</v>
      </c>
      <c r="EB15">
        <f>INDEX(HaverPull!$B:$XZ,MATCH(Calculations!EB$9,HaverPull!$B:$B,0),MATCH(Calculations!$B15,HaverPull!$B$1:$XZ$1,0))</f>
        <v>1051</v>
      </c>
      <c r="EC15">
        <f>INDEX(HaverPull!$B:$XZ,MATCH(Calculations!EC$9,HaverPull!$B:$B,0),MATCH(Calculations!$B15,HaverPull!$B$1:$XZ$1,0))</f>
        <v>1044.0999999999999</v>
      </c>
      <c r="ED15">
        <f>INDEX(HaverPull!$B:$XZ,MATCH(Calculations!ED$9,HaverPull!$B:$B,0),MATCH(Calculations!$B15,HaverPull!$B$1:$XZ$1,0))</f>
        <v>1038.4000000000001</v>
      </c>
      <c r="EE15">
        <f>INDEX(HaverPull!$B:$XZ,MATCH(Calculations!EE$9,HaverPull!$B:$B,0),MATCH(Calculations!$B15,HaverPull!$B$1:$XZ$1,0))</f>
        <v>1021.3</v>
      </c>
      <c r="EF15">
        <f>INDEX(HaverPull!$B:$XZ,MATCH(Calculations!EF$9,HaverPull!$B:$B,0),MATCH(Calculations!$B15,HaverPull!$B$1:$XZ$1,0))</f>
        <v>1020.8</v>
      </c>
      <c r="EG15">
        <f>INDEX(HaverPull!$B:$XZ,MATCH(Calculations!EG$9,HaverPull!$B:$B,0),MATCH(Calculations!$B15,HaverPull!$B$1:$XZ$1,0))</f>
        <v>950.6</v>
      </c>
      <c r="EH15">
        <f>INDEX(HaverPull!$B:$XZ,MATCH(Calculations!EH$9,HaverPull!$B:$B,0),MATCH(Calculations!$B15,HaverPull!$B$1:$XZ$1,0))</f>
        <v>1021.3</v>
      </c>
      <c r="EI15">
        <f>INDEX(HaverPull!$B:$XZ,MATCH(Calculations!EI$9,HaverPull!$B:$B,0),MATCH(Calculations!$B15,HaverPull!$B$1:$XZ$1,0))</f>
        <v>1012.2</v>
      </c>
      <c r="EJ15">
        <f>INDEX(HaverPull!$B:$XZ,MATCH(Calculations!EJ$9,HaverPull!$B:$B,0),MATCH(Calculations!$B15,HaverPull!$B$1:$XZ$1,0))</f>
        <v>1026.7</v>
      </c>
      <c r="EK15">
        <f>INDEX(HaverPull!$B:$XZ,MATCH(Calculations!EK$9,HaverPull!$B:$B,0),MATCH(Calculations!$B15,HaverPull!$B$1:$XZ$1,0))</f>
        <v>1064.3</v>
      </c>
      <c r="EL15">
        <f>INDEX(HaverPull!$B:$XZ,MATCH(Calculations!EL$9,HaverPull!$B:$B,0),MATCH(Calculations!$B15,HaverPull!$B$1:$XZ$1,0))</f>
        <v>1091.5</v>
      </c>
      <c r="EM15">
        <f>INDEX(HaverPull!$B:$XZ,MATCH(Calculations!EM$9,HaverPull!$B:$B,0),MATCH(Calculations!$B15,HaverPull!$B$1:$XZ$1,0))</f>
        <v>1172.2</v>
      </c>
      <c r="EN15">
        <f>INDEX(HaverPull!$B:$XZ,MATCH(Calculations!EN$9,HaverPull!$B:$B,0),MATCH(Calculations!$B15,HaverPull!$B$1:$XZ$1,0))</f>
        <v>1196.3</v>
      </c>
      <c r="EO15">
        <f>INDEX(HaverPull!$B:$XZ,MATCH(Calculations!EO$9,HaverPull!$B:$B,0),MATCH(Calculations!$B15,HaverPull!$B$1:$XZ$1,0))</f>
        <v>1225.4000000000001</v>
      </c>
      <c r="EP15">
        <f>INDEX(HaverPull!$B:$XZ,MATCH(Calculations!EP$9,HaverPull!$B:$B,0),MATCH(Calculations!$B15,HaverPull!$B$1:$XZ$1,0))</f>
        <v>1255.7</v>
      </c>
      <c r="EQ15">
        <f>INDEX(HaverPull!$B:$XZ,MATCH(Calculations!EQ$9,HaverPull!$B:$B,0),MATCH(Calculations!$B15,HaverPull!$B$1:$XZ$1,0))</f>
        <v>1320.3</v>
      </c>
      <c r="ER15">
        <f>INDEX(HaverPull!$B:$XZ,MATCH(Calculations!ER$9,HaverPull!$B:$B,0),MATCH(Calculations!$B15,HaverPull!$B$1:$XZ$1,0))</f>
        <v>1351</v>
      </c>
      <c r="ES15">
        <f>INDEX(HaverPull!$B:$XZ,MATCH(Calculations!ES$9,HaverPull!$B:$B,0),MATCH(Calculations!$B15,HaverPull!$B$1:$XZ$1,0))</f>
        <v>1358.5</v>
      </c>
      <c r="ET15">
        <f>INDEX(HaverPull!$B:$XZ,MATCH(Calculations!ET$9,HaverPull!$B:$B,0),MATCH(Calculations!$B15,HaverPull!$B$1:$XZ$1,0))</f>
        <v>1397.3</v>
      </c>
      <c r="EU15">
        <f>INDEX(HaverPull!$B:$XZ,MATCH(Calculations!EU$9,HaverPull!$B:$B,0),MATCH(Calculations!$B15,HaverPull!$B$1:$XZ$1,0))</f>
        <v>1466.3</v>
      </c>
      <c r="EV15">
        <f>INDEX(HaverPull!$B:$XZ,MATCH(Calculations!EV$9,HaverPull!$B:$B,0),MATCH(Calculations!$B15,HaverPull!$B$1:$XZ$1,0))</f>
        <v>1495.6</v>
      </c>
      <c r="EW15">
        <f>INDEX(HaverPull!$B:$XZ,MATCH(Calculations!EW$9,HaverPull!$B:$B,0),MATCH(Calculations!$B15,HaverPull!$B$1:$XZ$1,0))</f>
        <v>1498.6</v>
      </c>
      <c r="EX15">
        <f>INDEX(HaverPull!$B:$XZ,MATCH(Calculations!EX$9,HaverPull!$B:$B,0),MATCH(Calculations!$B15,HaverPull!$B$1:$XZ$1,0))</f>
        <v>1508.3</v>
      </c>
      <c r="EY15">
        <f>INDEX(HaverPull!$B:$XZ,MATCH(Calculations!EY$9,HaverPull!$B:$B,0),MATCH(Calculations!$B15,HaverPull!$B$1:$XZ$1,0))</f>
        <v>1534.8</v>
      </c>
      <c r="EZ15">
        <f>INDEX(HaverPull!$B:$XZ,MATCH(Calculations!EZ$9,HaverPull!$B:$B,0),MATCH(Calculations!$B15,HaverPull!$B$1:$XZ$1,0))</f>
        <v>1552.1</v>
      </c>
      <c r="FA15">
        <f>INDEX(HaverPull!$B:$XZ,MATCH(Calculations!FA$9,HaverPull!$B:$B,0),MATCH(Calculations!$B15,HaverPull!$B$1:$XZ$1,0))</f>
        <v>1497.2</v>
      </c>
      <c r="FB15">
        <f>INDEX(HaverPull!$B:$XZ,MATCH(Calculations!FB$9,HaverPull!$B:$B,0),MATCH(Calculations!$B15,HaverPull!$B$1:$XZ$1,0))</f>
        <v>1444.6</v>
      </c>
      <c r="FC15">
        <f>INDEX(HaverPull!$B:$XZ,MATCH(Calculations!FC$9,HaverPull!$B:$B,0),MATCH(Calculations!$B15,HaverPull!$B$1:$XZ$1,0))</f>
        <v>1202.0999999999999</v>
      </c>
      <c r="FD15">
        <f>INDEX(HaverPull!$B:$XZ,MATCH(Calculations!FD$9,HaverPull!$B:$B,0),MATCH(Calculations!$B15,HaverPull!$B$1:$XZ$1,0))</f>
        <v>1130.8</v>
      </c>
      <c r="FE15">
        <f>INDEX(HaverPull!$B:$XZ,MATCH(Calculations!FE$9,HaverPull!$B:$B,0),MATCH(Calculations!$B15,HaverPull!$B$1:$XZ$1,0))</f>
        <v>1135</v>
      </c>
      <c r="FF15">
        <f>INDEX(HaverPull!$B:$XZ,MATCH(Calculations!FF$9,HaverPull!$B:$B,0),MATCH(Calculations!$B15,HaverPull!$B$1:$XZ$1,0))</f>
        <v>1140.4000000000001</v>
      </c>
      <c r="FG15">
        <f>INDEX(HaverPull!$B:$XZ,MATCH(Calculations!FG$9,HaverPull!$B:$B,0),MATCH(Calculations!$B15,HaverPull!$B$1:$XZ$1,0))</f>
        <v>1191.5</v>
      </c>
      <c r="FH15">
        <f>INDEX(HaverPull!$B:$XZ,MATCH(Calculations!FH$9,HaverPull!$B:$B,0),MATCH(Calculations!$B15,HaverPull!$B$1:$XZ$1,0))</f>
        <v>1212.9000000000001</v>
      </c>
      <c r="FI15">
        <f>INDEX(HaverPull!$B:$XZ,MATCH(Calculations!FI$9,HaverPull!$B:$B,0),MATCH(Calculations!$B15,HaverPull!$B$1:$XZ$1,0))</f>
        <v>1255.9000000000001</v>
      </c>
      <c r="FJ15">
        <f>INDEX(HaverPull!$B:$XZ,MATCH(Calculations!FJ$9,HaverPull!$B:$B,0),MATCH(Calculations!$B15,HaverPull!$B$1:$XZ$1,0))</f>
        <v>1288.8</v>
      </c>
      <c r="FK15">
        <f>INDEX(HaverPull!$B:$XZ,MATCH(Calculations!FK$9,HaverPull!$B:$B,0),MATCH(Calculations!$B15,HaverPull!$B$1:$XZ$1,0))</f>
        <v>1426.1</v>
      </c>
      <c r="FL15">
        <f>INDEX(HaverPull!$B:$XZ,MATCH(Calculations!FL$9,HaverPull!$B:$B,0),MATCH(Calculations!$B15,HaverPull!$B$1:$XZ$1,0))</f>
        <v>1445.4</v>
      </c>
      <c r="FM15">
        <f>INDEX(HaverPull!$B:$XZ,MATCH(Calculations!FM$9,HaverPull!$B:$B,0),MATCH(Calculations!$B15,HaverPull!$B$1:$XZ$1,0))</f>
        <v>1470.9</v>
      </c>
      <c r="FN15">
        <f>INDEX(HaverPull!$B:$XZ,MATCH(Calculations!FN$9,HaverPull!$B:$B,0),MATCH(Calculations!$B15,HaverPull!$B$1:$XZ$1,0))</f>
        <v>1470.4</v>
      </c>
      <c r="FO15">
        <f>INDEX(HaverPull!$B:$XZ,MATCH(Calculations!FO$9,HaverPull!$B:$B,0),MATCH(Calculations!$B15,HaverPull!$B$1:$XZ$1,0))</f>
        <v>1467.8</v>
      </c>
      <c r="FP15">
        <f>INDEX(HaverPull!$B:$XZ,MATCH(Calculations!FP$9,HaverPull!$B:$B,0),MATCH(Calculations!$B15,HaverPull!$B$1:$XZ$1,0))</f>
        <v>1487.1</v>
      </c>
      <c r="FQ15">
        <f>INDEX(HaverPull!$B:$XZ,MATCH(Calculations!FQ$9,HaverPull!$B:$B,0),MATCH(Calculations!$B15,HaverPull!$B$1:$XZ$1,0))</f>
        <v>1509.5</v>
      </c>
      <c r="FR15">
        <f>INDEX(HaverPull!$B:$XZ,MATCH(Calculations!FR$9,HaverPull!$B:$B,0),MATCH(Calculations!$B15,HaverPull!$B$1:$XZ$1,0))</f>
        <v>1571.4</v>
      </c>
      <c r="FS15">
        <f>INDEX(HaverPull!$B:$XZ,MATCH(Calculations!FS$9,HaverPull!$B:$B,0),MATCH(Calculations!$B15,HaverPull!$B$1:$XZ$1,0))</f>
        <v>1649.3</v>
      </c>
      <c r="FT15">
        <f>INDEX(HaverPull!$B:$XZ,MATCH(Calculations!FT$9,HaverPull!$B:$B,0),MATCH(Calculations!$B15,HaverPull!$B$1:$XZ$1,0))</f>
        <v>1681.9</v>
      </c>
      <c r="FU15">
        <f>INDEX(HaverPull!$B:$XZ,MATCH(Calculations!FU$9,HaverPull!$B:$B,0),MATCH(Calculations!$B15,HaverPull!$B$1:$XZ$1,0))</f>
        <v>1674.5</v>
      </c>
      <c r="FV15">
        <f>INDEX(HaverPull!$B:$XZ,MATCH(Calculations!FV$9,HaverPull!$B:$B,0),MATCH(Calculations!$B15,HaverPull!$B$1:$XZ$1,0))</f>
        <v>1697.7</v>
      </c>
      <c r="FW15">
        <f>INDEX(HaverPull!$B:$XZ,MATCH(Calculations!FW$9,HaverPull!$B:$B,0),MATCH(Calculations!$B15,HaverPull!$B$1:$XZ$1,0))</f>
        <v>1748.3</v>
      </c>
      <c r="FX15">
        <f>INDEX(HaverPull!$B:$XZ,MATCH(Calculations!FX$9,HaverPull!$B:$B,0),MATCH(Calculations!$B15,HaverPull!$B$1:$XZ$1,0))</f>
        <v>1761</v>
      </c>
      <c r="FY15">
        <f>INDEX(HaverPull!$B:$XZ,MATCH(Calculations!FY$9,HaverPull!$B:$B,0),MATCH(Calculations!$B15,HaverPull!$B$1:$XZ$1,0))</f>
        <v>1798.1</v>
      </c>
      <c r="FZ15">
        <f>INDEX(HaverPull!$B:$XZ,MATCH(Calculations!FZ$9,HaverPull!$B:$B,0),MATCH(Calculations!$B15,HaverPull!$B$1:$XZ$1,0))</f>
        <v>1834.4</v>
      </c>
      <c r="GA15">
        <f>INDEX(HaverPull!$B:$XZ,MATCH(Calculations!GA$9,HaverPull!$B:$B,0),MATCH(Calculations!$B15,HaverPull!$B$1:$XZ$1,0))</f>
        <v>1900.1</v>
      </c>
      <c r="GB15">
        <f>INDEX(HaverPull!$B:$XZ,MATCH(Calculations!GB$9,HaverPull!$B:$B,0),MATCH(Calculations!$B15,HaverPull!$B$1:$XZ$1,0))</f>
        <v>1940</v>
      </c>
      <c r="GC15">
        <f>INDEX(HaverPull!$B:$XZ,MATCH(Calculations!GC$9,HaverPull!$B:$B,0),MATCH(Calculations!$B15,HaverPull!$B$1:$XZ$1,0))</f>
        <v>1943.7</v>
      </c>
      <c r="GD15">
        <f>INDEX(HaverPull!$B:$XZ,MATCH(Calculations!GD$9,HaverPull!$B:$B,0),MATCH(Calculations!$B15,HaverPull!$B$1:$XZ$1,0))</f>
        <v>1957.1</v>
      </c>
      <c r="GE15">
        <f>INDEX(HaverPull!$B:$XZ,MATCH(Calculations!GE$9,HaverPull!$B:$B,0),MATCH(Calculations!$B15,HaverPull!$B$1:$XZ$1,0))</f>
        <v>1919.9</v>
      </c>
      <c r="GF15">
        <f>INDEX(HaverPull!$B:$XZ,MATCH(Calculations!GF$9,HaverPull!$B:$B,0),MATCH(Calculations!$B15,HaverPull!$B$1:$XZ$1,0))</f>
        <v>1944.2</v>
      </c>
      <c r="GG15">
        <f>INDEX(HaverPull!$B:$XZ,MATCH(Calculations!GG$9,HaverPull!$B:$B,0),MATCH(Calculations!$B15,HaverPull!$B$1:$XZ$1,0))</f>
        <v>1968.7</v>
      </c>
      <c r="GH15">
        <f>INDEX(HaverPull!$B:$XZ,MATCH(Calculations!GH$9,HaverPull!$B:$B,0),MATCH(Calculations!$B15,HaverPull!$B$1:$XZ$1,0))</f>
        <v>1984.3</v>
      </c>
      <c r="GI15">
        <f>INDEX(HaverPull!$B:$XZ,MATCH(Calculations!GI$9,HaverPull!$B:$B,0),MATCH(Calculations!$B15,HaverPull!$B$1:$XZ$1,0))</f>
        <v>2004.9</v>
      </c>
      <c r="GJ15">
        <f>INDEX(HaverPull!$B:$XZ,MATCH(Calculations!GJ$9,HaverPull!$B:$B,0),MATCH(Calculations!$B15,HaverPull!$B$1:$XZ$1,0))</f>
        <v>2014.2</v>
      </c>
      <c r="GK15">
        <f>INDEX(HaverPull!$B:$XZ,MATCH(Calculations!GK$9,HaverPull!$B:$B,0),MATCH(Calculations!$B15,HaverPull!$B$1:$XZ$1,0))</f>
        <v>2048.5</v>
      </c>
      <c r="GL15">
        <f>INDEX(HaverPull!$B:$XZ,MATCH(Calculations!GL$9,HaverPull!$B:$B,0),MATCH(Calculations!$B15,HaverPull!$B$1:$XZ$1,0))</f>
        <v>2070.9</v>
      </c>
      <c r="GM15">
        <f>INDEX(HaverPull!$B:$XZ,MATCH(Calculations!GM$9,HaverPull!$B:$B,0),MATCH(Calculations!$B15,HaverPull!$B$1:$XZ$1,0))</f>
        <v>2029.9</v>
      </c>
      <c r="GN15">
        <f>INDEX(HaverPull!$B:$XZ,MATCH(Calculations!GN$9,HaverPull!$B:$B,0),MATCH(Calculations!$B15,HaverPull!$B$1:$XZ$1,0))</f>
        <v>2046.3</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7" t="s">
        <v>182</v>
      </c>
      <c r="B16" s="8" t="s">
        <v>37</v>
      </c>
      <c r="C16">
        <f>INDEX(HaverPull!$B:$XZ,MATCH(Calculations!C$9,HaverPull!$B:$B,0),MATCH(Calculations!$B16,HaverPull!$B$1:$XZ$1,0))</f>
        <v>83.7</v>
      </c>
      <c r="D16">
        <f>INDEX(HaverPull!$B:$XZ,MATCH(Calculations!D$9,HaverPull!$B:$B,0),MATCH(Calculations!$B16,HaverPull!$B$1:$XZ$1,0))</f>
        <v>85.7</v>
      </c>
      <c r="E16">
        <f>INDEX(HaverPull!$B:$XZ,MATCH(Calculations!E$9,HaverPull!$B:$B,0),MATCH(Calculations!$B16,HaverPull!$B$1:$XZ$1,0))</f>
        <v>87.8</v>
      </c>
      <c r="F16">
        <f>INDEX(HaverPull!$B:$XZ,MATCH(Calculations!F$9,HaverPull!$B:$B,0),MATCH(Calculations!$B16,HaverPull!$B$1:$XZ$1,0))</f>
        <v>89.3</v>
      </c>
      <c r="G16">
        <f>INDEX(HaverPull!$B:$XZ,MATCH(Calculations!G$9,HaverPull!$B:$B,0),MATCH(Calculations!$B16,HaverPull!$B$1:$XZ$1,0))</f>
        <v>92.9</v>
      </c>
      <c r="H16">
        <f>INDEX(HaverPull!$B:$XZ,MATCH(Calculations!H$9,HaverPull!$B:$B,0),MATCH(Calculations!$B16,HaverPull!$B$1:$XZ$1,0))</f>
        <v>94.1</v>
      </c>
      <c r="I16">
        <f>INDEX(HaverPull!$B:$XZ,MATCH(Calculations!I$9,HaverPull!$B:$B,0),MATCH(Calculations!$B16,HaverPull!$B$1:$XZ$1,0))</f>
        <v>97.2</v>
      </c>
      <c r="J16">
        <f>INDEX(HaverPull!$B:$XZ,MATCH(Calculations!J$9,HaverPull!$B:$B,0),MATCH(Calculations!$B16,HaverPull!$B$1:$XZ$1,0))</f>
        <v>99.1</v>
      </c>
      <c r="K16">
        <f>INDEX(HaverPull!$B:$XZ,MATCH(Calculations!K$9,HaverPull!$B:$B,0),MATCH(Calculations!$B16,HaverPull!$B$1:$XZ$1,0))</f>
        <v>98.5</v>
      </c>
      <c r="L16">
        <f>INDEX(HaverPull!$B:$XZ,MATCH(Calculations!L$9,HaverPull!$B:$B,0),MATCH(Calculations!$B16,HaverPull!$B$1:$XZ$1,0))</f>
        <v>100.6</v>
      </c>
      <c r="M16">
        <f>INDEX(HaverPull!$B:$XZ,MATCH(Calculations!M$9,HaverPull!$B:$B,0),MATCH(Calculations!$B16,HaverPull!$B$1:$XZ$1,0))</f>
        <v>101.7</v>
      </c>
      <c r="N16">
        <f>INDEX(HaverPull!$B:$XZ,MATCH(Calculations!N$9,HaverPull!$B:$B,0),MATCH(Calculations!$B16,HaverPull!$B$1:$XZ$1,0))</f>
        <v>104.4</v>
      </c>
      <c r="O16">
        <f>INDEX(HaverPull!$B:$XZ,MATCH(Calculations!O$9,HaverPull!$B:$B,0),MATCH(Calculations!$B16,HaverPull!$B$1:$XZ$1,0))</f>
        <v>108.7</v>
      </c>
      <c r="P16">
        <f>INDEX(HaverPull!$B:$XZ,MATCH(Calculations!P$9,HaverPull!$B:$B,0),MATCH(Calculations!$B16,HaverPull!$B$1:$XZ$1,0))</f>
        <v>110.5</v>
      </c>
      <c r="Q16">
        <f>INDEX(HaverPull!$B:$XZ,MATCH(Calculations!Q$9,HaverPull!$B:$B,0),MATCH(Calculations!$B16,HaverPull!$B$1:$XZ$1,0))</f>
        <v>113.7</v>
      </c>
      <c r="R16">
        <f>INDEX(HaverPull!$B:$XZ,MATCH(Calculations!R$9,HaverPull!$B:$B,0),MATCH(Calculations!$B16,HaverPull!$B$1:$XZ$1,0))</f>
        <v>115.1</v>
      </c>
      <c r="S16">
        <f>INDEX(HaverPull!$B:$XZ,MATCH(Calculations!S$9,HaverPull!$B:$B,0),MATCH(Calculations!$B16,HaverPull!$B$1:$XZ$1,0))</f>
        <v>117.3</v>
      </c>
      <c r="T16">
        <f>INDEX(HaverPull!$B:$XZ,MATCH(Calculations!T$9,HaverPull!$B:$B,0),MATCH(Calculations!$B16,HaverPull!$B$1:$XZ$1,0))</f>
        <v>121.2</v>
      </c>
      <c r="U16">
        <f>INDEX(HaverPull!$B:$XZ,MATCH(Calculations!U$9,HaverPull!$B:$B,0),MATCH(Calculations!$B16,HaverPull!$B$1:$XZ$1,0))</f>
        <v>123.9</v>
      </c>
      <c r="V16">
        <f>INDEX(HaverPull!$B:$XZ,MATCH(Calculations!V$9,HaverPull!$B:$B,0),MATCH(Calculations!$B16,HaverPull!$B$1:$XZ$1,0))</f>
        <v>124.1</v>
      </c>
      <c r="W16">
        <f>INDEX(HaverPull!$B:$XZ,MATCH(Calculations!W$9,HaverPull!$B:$B,0),MATCH(Calculations!$B16,HaverPull!$B$1:$XZ$1,0))</f>
        <v>124.6</v>
      </c>
      <c r="X16">
        <f>INDEX(HaverPull!$B:$XZ,MATCH(Calculations!X$9,HaverPull!$B:$B,0),MATCH(Calculations!$B16,HaverPull!$B$1:$XZ$1,0))</f>
        <v>128.69999999999999</v>
      </c>
      <c r="Y16">
        <f>INDEX(HaverPull!$B:$XZ,MATCH(Calculations!Y$9,HaverPull!$B:$B,0),MATCH(Calculations!$B16,HaverPull!$B$1:$XZ$1,0))</f>
        <v>133.6</v>
      </c>
      <c r="Z16">
        <f>INDEX(HaverPull!$B:$XZ,MATCH(Calculations!Z$9,HaverPull!$B:$B,0),MATCH(Calculations!$B16,HaverPull!$B$1:$XZ$1,0))</f>
        <v>136.19999999999999</v>
      </c>
      <c r="AA16">
        <f>INDEX(HaverPull!$B:$XZ,MATCH(Calculations!AA$9,HaverPull!$B:$B,0),MATCH(Calculations!$B16,HaverPull!$B$1:$XZ$1,0))</f>
        <v>136.5</v>
      </c>
      <c r="AB16">
        <f>INDEX(HaverPull!$B:$XZ,MATCH(Calculations!AB$9,HaverPull!$B:$B,0),MATCH(Calculations!$B16,HaverPull!$B$1:$XZ$1,0))</f>
        <v>140</v>
      </c>
      <c r="AC16">
        <f>INDEX(HaverPull!$B:$XZ,MATCH(Calculations!AC$9,HaverPull!$B:$B,0),MATCH(Calculations!$B16,HaverPull!$B$1:$XZ$1,0))</f>
        <v>142.6</v>
      </c>
      <c r="AD16">
        <f>INDEX(HaverPull!$B:$XZ,MATCH(Calculations!AD$9,HaverPull!$B:$B,0),MATCH(Calculations!$B16,HaverPull!$B$1:$XZ$1,0))</f>
        <v>145.9</v>
      </c>
      <c r="AE16">
        <f>INDEX(HaverPull!$B:$XZ,MATCH(Calculations!AE$9,HaverPull!$B:$B,0),MATCH(Calculations!$B16,HaverPull!$B$1:$XZ$1,0))</f>
        <v>149</v>
      </c>
      <c r="AF16">
        <f>INDEX(HaverPull!$B:$XZ,MATCH(Calculations!AF$9,HaverPull!$B:$B,0),MATCH(Calculations!$B16,HaverPull!$B$1:$XZ$1,0))</f>
        <v>152.19999999999999</v>
      </c>
      <c r="AG16">
        <f>INDEX(HaverPull!$B:$XZ,MATCH(Calculations!AG$9,HaverPull!$B:$B,0),MATCH(Calculations!$B16,HaverPull!$B$1:$XZ$1,0))</f>
        <v>155.1</v>
      </c>
      <c r="AH16">
        <f>INDEX(HaverPull!$B:$XZ,MATCH(Calculations!AH$9,HaverPull!$B:$B,0),MATCH(Calculations!$B16,HaverPull!$B$1:$XZ$1,0))</f>
        <v>154</v>
      </c>
      <c r="AI16">
        <f>INDEX(HaverPull!$B:$XZ,MATCH(Calculations!AI$9,HaverPull!$B:$B,0),MATCH(Calculations!$B16,HaverPull!$B$1:$XZ$1,0))</f>
        <v>158.19999999999999</v>
      </c>
      <c r="AJ16">
        <f>INDEX(HaverPull!$B:$XZ,MATCH(Calculations!AJ$9,HaverPull!$B:$B,0),MATCH(Calculations!$B16,HaverPull!$B$1:$XZ$1,0))</f>
        <v>164.7</v>
      </c>
      <c r="AK16">
        <f>INDEX(HaverPull!$B:$XZ,MATCH(Calculations!AK$9,HaverPull!$B:$B,0),MATCH(Calculations!$B16,HaverPull!$B$1:$XZ$1,0))</f>
        <v>161.4</v>
      </c>
      <c r="AL16">
        <f>INDEX(HaverPull!$B:$XZ,MATCH(Calculations!AL$9,HaverPull!$B:$B,0),MATCH(Calculations!$B16,HaverPull!$B$1:$XZ$1,0))</f>
        <v>163.5</v>
      </c>
      <c r="AM16">
        <f>INDEX(HaverPull!$B:$XZ,MATCH(Calculations!AM$9,HaverPull!$B:$B,0),MATCH(Calculations!$B16,HaverPull!$B$1:$XZ$1,0))</f>
        <v>168.1</v>
      </c>
      <c r="AN16">
        <f>INDEX(HaverPull!$B:$XZ,MATCH(Calculations!AN$9,HaverPull!$B:$B,0),MATCH(Calculations!$B16,HaverPull!$B$1:$XZ$1,0))</f>
        <v>169.7</v>
      </c>
      <c r="AO16">
        <f>INDEX(HaverPull!$B:$XZ,MATCH(Calculations!AO$9,HaverPull!$B:$B,0),MATCH(Calculations!$B16,HaverPull!$B$1:$XZ$1,0))</f>
        <v>172.8</v>
      </c>
      <c r="AP16">
        <f>INDEX(HaverPull!$B:$XZ,MATCH(Calculations!AP$9,HaverPull!$B:$B,0),MATCH(Calculations!$B16,HaverPull!$B$1:$XZ$1,0))</f>
        <v>175.7</v>
      </c>
      <c r="AQ16">
        <f>INDEX(HaverPull!$B:$XZ,MATCH(Calculations!AQ$9,HaverPull!$B:$B,0),MATCH(Calculations!$B16,HaverPull!$B$1:$XZ$1,0))</f>
        <v>180.3</v>
      </c>
      <c r="AR16">
        <f>INDEX(HaverPull!$B:$XZ,MATCH(Calculations!AR$9,HaverPull!$B:$B,0),MATCH(Calculations!$B16,HaverPull!$B$1:$XZ$1,0))</f>
        <v>187.3</v>
      </c>
      <c r="AS16">
        <f>INDEX(HaverPull!$B:$XZ,MATCH(Calculations!AS$9,HaverPull!$B:$B,0),MATCH(Calculations!$B16,HaverPull!$B$1:$XZ$1,0))</f>
        <v>194.2</v>
      </c>
      <c r="AT16">
        <f>INDEX(HaverPull!$B:$XZ,MATCH(Calculations!AT$9,HaverPull!$B:$B,0),MATCH(Calculations!$B16,HaverPull!$B$1:$XZ$1,0))</f>
        <v>200.3</v>
      </c>
      <c r="AU16">
        <f>INDEX(HaverPull!$B:$XZ,MATCH(Calculations!AU$9,HaverPull!$B:$B,0),MATCH(Calculations!$B16,HaverPull!$B$1:$XZ$1,0))</f>
        <v>220.3</v>
      </c>
      <c r="AV16">
        <f>INDEX(HaverPull!$B:$XZ,MATCH(Calculations!AV$9,HaverPull!$B:$B,0),MATCH(Calculations!$B16,HaverPull!$B$1:$XZ$1,0))</f>
        <v>224.8</v>
      </c>
      <c r="AW16">
        <f>INDEX(HaverPull!$B:$XZ,MATCH(Calculations!AW$9,HaverPull!$B:$B,0),MATCH(Calculations!$B16,HaverPull!$B$1:$XZ$1,0))</f>
        <v>226.3</v>
      </c>
      <c r="AX16">
        <f>INDEX(HaverPull!$B:$XZ,MATCH(Calculations!AX$9,HaverPull!$B:$B,0),MATCH(Calculations!$B16,HaverPull!$B$1:$XZ$1,0))</f>
        <v>225.3</v>
      </c>
      <c r="AY16">
        <f>INDEX(HaverPull!$B:$XZ,MATCH(Calculations!AY$9,HaverPull!$B:$B,0),MATCH(Calculations!$B16,HaverPull!$B$1:$XZ$1,0))</f>
        <v>223.4</v>
      </c>
      <c r="AZ16">
        <f>INDEX(HaverPull!$B:$XZ,MATCH(Calculations!AZ$9,HaverPull!$B:$B,0),MATCH(Calculations!$B16,HaverPull!$B$1:$XZ$1,0))</f>
        <v>224.7</v>
      </c>
      <c r="BA16">
        <f>INDEX(HaverPull!$B:$XZ,MATCH(Calculations!BA$9,HaverPull!$B:$B,0),MATCH(Calculations!$B16,HaverPull!$B$1:$XZ$1,0))</f>
        <v>228.7</v>
      </c>
      <c r="BB16">
        <f>INDEX(HaverPull!$B:$XZ,MATCH(Calculations!BB$9,HaverPull!$B:$B,0),MATCH(Calculations!$B16,HaverPull!$B$1:$XZ$1,0))</f>
        <v>226.9</v>
      </c>
      <c r="BC16">
        <f>INDEX(HaverPull!$B:$XZ,MATCH(Calculations!BC$9,HaverPull!$B:$B,0),MATCH(Calculations!$B16,HaverPull!$B$1:$XZ$1,0))</f>
        <v>230.8</v>
      </c>
      <c r="BD16">
        <f>INDEX(HaverPull!$B:$XZ,MATCH(Calculations!BD$9,HaverPull!$B:$B,0),MATCH(Calculations!$B16,HaverPull!$B$1:$XZ$1,0))</f>
        <v>239.7</v>
      </c>
      <c r="BE16">
        <f>INDEX(HaverPull!$B:$XZ,MATCH(Calculations!BE$9,HaverPull!$B:$B,0),MATCH(Calculations!$B16,HaverPull!$B$1:$XZ$1,0))</f>
        <v>245.3</v>
      </c>
      <c r="BF16">
        <f>INDEX(HaverPull!$B:$XZ,MATCH(Calculations!BF$9,HaverPull!$B:$B,0),MATCH(Calculations!$B16,HaverPull!$B$1:$XZ$1,0))</f>
        <v>252.2</v>
      </c>
      <c r="BG16">
        <f>INDEX(HaverPull!$B:$XZ,MATCH(Calculations!BG$9,HaverPull!$B:$B,0),MATCH(Calculations!$B16,HaverPull!$B$1:$XZ$1,0))</f>
        <v>260.39999999999998</v>
      </c>
      <c r="BH16">
        <f>INDEX(HaverPull!$B:$XZ,MATCH(Calculations!BH$9,HaverPull!$B:$B,0),MATCH(Calculations!$B16,HaverPull!$B$1:$XZ$1,0))</f>
        <v>266.8</v>
      </c>
      <c r="BI16">
        <f>INDEX(HaverPull!$B:$XZ,MATCH(Calculations!BI$9,HaverPull!$B:$B,0),MATCH(Calculations!$B16,HaverPull!$B$1:$XZ$1,0))</f>
        <v>271.3</v>
      </c>
      <c r="BJ16">
        <f>INDEX(HaverPull!$B:$XZ,MATCH(Calculations!BJ$9,HaverPull!$B:$B,0),MATCH(Calculations!$B16,HaverPull!$B$1:$XZ$1,0))</f>
        <v>276.39999999999998</v>
      </c>
      <c r="BK16">
        <f>INDEX(HaverPull!$B:$XZ,MATCH(Calculations!BK$9,HaverPull!$B:$B,0),MATCH(Calculations!$B16,HaverPull!$B$1:$XZ$1,0))</f>
        <v>279.89999999999998</v>
      </c>
      <c r="BL16">
        <f>INDEX(HaverPull!$B:$XZ,MATCH(Calculations!BL$9,HaverPull!$B:$B,0),MATCH(Calculations!$B16,HaverPull!$B$1:$XZ$1,0))</f>
        <v>284.7</v>
      </c>
      <c r="BM16">
        <f>INDEX(HaverPull!$B:$XZ,MATCH(Calculations!BM$9,HaverPull!$B:$B,0),MATCH(Calculations!$B16,HaverPull!$B$1:$XZ$1,0))</f>
        <v>290.5</v>
      </c>
      <c r="BN16">
        <f>INDEX(HaverPull!$B:$XZ,MATCH(Calculations!BN$9,HaverPull!$B:$B,0),MATCH(Calculations!$B16,HaverPull!$B$1:$XZ$1,0))</f>
        <v>291.89999999999998</v>
      </c>
      <c r="BO16">
        <f>INDEX(HaverPull!$B:$XZ,MATCH(Calculations!BO$9,HaverPull!$B:$B,0),MATCH(Calculations!$B16,HaverPull!$B$1:$XZ$1,0))</f>
        <v>294.39999999999998</v>
      </c>
      <c r="BP16">
        <f>INDEX(HaverPull!$B:$XZ,MATCH(Calculations!BP$9,HaverPull!$B:$B,0),MATCH(Calculations!$B16,HaverPull!$B$1:$XZ$1,0))</f>
        <v>295.3</v>
      </c>
      <c r="BQ16">
        <f>INDEX(HaverPull!$B:$XZ,MATCH(Calculations!BQ$9,HaverPull!$B:$B,0),MATCH(Calculations!$B16,HaverPull!$B$1:$XZ$1,0))</f>
        <v>300.7</v>
      </c>
      <c r="BR16">
        <f>INDEX(HaverPull!$B:$XZ,MATCH(Calculations!BR$9,HaverPull!$B:$B,0),MATCH(Calculations!$B16,HaverPull!$B$1:$XZ$1,0))</f>
        <v>303.5</v>
      </c>
      <c r="BS16">
        <f>INDEX(HaverPull!$B:$XZ,MATCH(Calculations!BS$9,HaverPull!$B:$B,0),MATCH(Calculations!$B16,HaverPull!$B$1:$XZ$1,0))</f>
        <v>307.8</v>
      </c>
      <c r="BT16">
        <f>INDEX(HaverPull!$B:$XZ,MATCH(Calculations!BT$9,HaverPull!$B:$B,0),MATCH(Calculations!$B16,HaverPull!$B$1:$XZ$1,0))</f>
        <v>313.89999999999998</v>
      </c>
      <c r="BU16">
        <f>INDEX(HaverPull!$B:$XZ,MATCH(Calculations!BU$9,HaverPull!$B:$B,0),MATCH(Calculations!$B16,HaverPull!$B$1:$XZ$1,0))</f>
        <v>321.10000000000002</v>
      </c>
      <c r="BV16">
        <f>INDEX(HaverPull!$B:$XZ,MATCH(Calculations!BV$9,HaverPull!$B:$B,0),MATCH(Calculations!$B16,HaverPull!$B$1:$XZ$1,0))</f>
        <v>326.3</v>
      </c>
      <c r="BW16">
        <f>INDEX(HaverPull!$B:$XZ,MATCH(Calculations!BW$9,HaverPull!$B:$B,0),MATCH(Calculations!$B16,HaverPull!$B$1:$XZ$1,0))</f>
        <v>334.9</v>
      </c>
      <c r="BX16">
        <f>INDEX(HaverPull!$B:$XZ,MATCH(Calculations!BX$9,HaverPull!$B:$B,0),MATCH(Calculations!$B16,HaverPull!$B$1:$XZ$1,0))</f>
        <v>342.7</v>
      </c>
      <c r="BY16">
        <f>INDEX(HaverPull!$B:$XZ,MATCH(Calculations!BY$9,HaverPull!$B:$B,0),MATCH(Calculations!$B16,HaverPull!$B$1:$XZ$1,0))</f>
        <v>348.3</v>
      </c>
      <c r="BZ16">
        <f>INDEX(HaverPull!$B:$XZ,MATCH(Calculations!BZ$9,HaverPull!$B:$B,0),MATCH(Calculations!$B16,HaverPull!$B$1:$XZ$1,0))</f>
        <v>354</v>
      </c>
      <c r="CA16">
        <f>INDEX(HaverPull!$B:$XZ,MATCH(Calculations!CA$9,HaverPull!$B:$B,0),MATCH(Calculations!$B16,HaverPull!$B$1:$XZ$1,0))</f>
        <v>363.1</v>
      </c>
      <c r="CB16">
        <f>INDEX(HaverPull!$B:$XZ,MATCH(Calculations!CB$9,HaverPull!$B:$B,0),MATCH(Calculations!$B16,HaverPull!$B$1:$XZ$1,0))</f>
        <v>370.1</v>
      </c>
      <c r="CC16">
        <f>INDEX(HaverPull!$B:$XZ,MATCH(Calculations!CC$9,HaverPull!$B:$B,0),MATCH(Calculations!$B16,HaverPull!$B$1:$XZ$1,0))</f>
        <v>376.8</v>
      </c>
      <c r="CD16">
        <f>INDEX(HaverPull!$B:$XZ,MATCH(Calculations!CD$9,HaverPull!$B:$B,0),MATCH(Calculations!$B16,HaverPull!$B$1:$XZ$1,0))</f>
        <v>375.8</v>
      </c>
      <c r="CE16">
        <f>INDEX(HaverPull!$B:$XZ,MATCH(Calculations!CE$9,HaverPull!$B:$B,0),MATCH(Calculations!$B16,HaverPull!$B$1:$XZ$1,0))</f>
        <v>392.4</v>
      </c>
      <c r="CF16">
        <f>INDEX(HaverPull!$B:$XZ,MATCH(Calculations!CF$9,HaverPull!$B:$B,0),MATCH(Calculations!$B16,HaverPull!$B$1:$XZ$1,0))</f>
        <v>392.5</v>
      </c>
      <c r="CG16">
        <f>INDEX(HaverPull!$B:$XZ,MATCH(Calculations!CG$9,HaverPull!$B:$B,0),MATCH(Calculations!$B16,HaverPull!$B$1:$XZ$1,0))</f>
        <v>399.8</v>
      </c>
      <c r="CH16">
        <f>INDEX(HaverPull!$B:$XZ,MATCH(Calculations!CH$9,HaverPull!$B:$B,0),MATCH(Calculations!$B16,HaverPull!$B$1:$XZ$1,0))</f>
        <v>407.2</v>
      </c>
      <c r="CI16">
        <f>INDEX(HaverPull!$B:$XZ,MATCH(Calculations!CI$9,HaverPull!$B:$B,0),MATCH(Calculations!$B16,HaverPull!$B$1:$XZ$1,0))</f>
        <v>416.9</v>
      </c>
      <c r="CJ16">
        <f>INDEX(HaverPull!$B:$XZ,MATCH(Calculations!CJ$9,HaverPull!$B:$B,0),MATCH(Calculations!$B16,HaverPull!$B$1:$XZ$1,0))</f>
        <v>424.3</v>
      </c>
      <c r="CK16">
        <f>INDEX(HaverPull!$B:$XZ,MATCH(Calculations!CK$9,HaverPull!$B:$B,0),MATCH(Calculations!$B16,HaverPull!$B$1:$XZ$1,0))</f>
        <v>433.8</v>
      </c>
      <c r="CL16">
        <f>INDEX(HaverPull!$B:$XZ,MATCH(Calculations!CL$9,HaverPull!$B:$B,0),MATCH(Calculations!$B16,HaverPull!$B$1:$XZ$1,0))</f>
        <v>443.4</v>
      </c>
      <c r="CM16">
        <f>INDEX(HaverPull!$B:$XZ,MATCH(Calculations!CM$9,HaverPull!$B:$B,0),MATCH(Calculations!$B16,HaverPull!$B$1:$XZ$1,0))</f>
        <v>447.8</v>
      </c>
      <c r="CN16">
        <f>INDEX(HaverPull!$B:$XZ,MATCH(Calculations!CN$9,HaverPull!$B:$B,0),MATCH(Calculations!$B16,HaverPull!$B$1:$XZ$1,0))</f>
        <v>452</v>
      </c>
      <c r="CO16">
        <f>INDEX(HaverPull!$B:$XZ,MATCH(Calculations!CO$9,HaverPull!$B:$B,0),MATCH(Calculations!$B16,HaverPull!$B$1:$XZ$1,0))</f>
        <v>455.6</v>
      </c>
      <c r="CP16">
        <f>INDEX(HaverPull!$B:$XZ,MATCH(Calculations!CP$9,HaverPull!$B:$B,0),MATCH(Calculations!$B16,HaverPull!$B$1:$XZ$1,0))</f>
        <v>457.7</v>
      </c>
      <c r="CQ16">
        <f>INDEX(HaverPull!$B:$XZ,MATCH(Calculations!CQ$9,HaverPull!$B:$B,0),MATCH(Calculations!$B16,HaverPull!$B$1:$XZ$1,0))</f>
        <v>454.3</v>
      </c>
      <c r="CR16">
        <f>INDEX(HaverPull!$B:$XZ,MATCH(Calculations!CR$9,HaverPull!$B:$B,0),MATCH(Calculations!$B16,HaverPull!$B$1:$XZ$1,0))</f>
        <v>460</v>
      </c>
      <c r="CS16">
        <f>INDEX(HaverPull!$B:$XZ,MATCH(Calculations!CS$9,HaverPull!$B:$B,0),MATCH(Calculations!$B16,HaverPull!$B$1:$XZ$1,0))</f>
        <v>467.2</v>
      </c>
      <c r="CT16">
        <f>INDEX(HaverPull!$B:$XZ,MATCH(Calculations!CT$9,HaverPull!$B:$B,0),MATCH(Calculations!$B16,HaverPull!$B$1:$XZ$1,0))</f>
        <v>484.3</v>
      </c>
      <c r="CU16">
        <f>INDEX(HaverPull!$B:$XZ,MATCH(Calculations!CU$9,HaverPull!$B:$B,0),MATCH(Calculations!$B16,HaverPull!$B$1:$XZ$1,0))</f>
        <v>497.9</v>
      </c>
      <c r="CV16">
        <f>INDEX(HaverPull!$B:$XZ,MATCH(Calculations!CV$9,HaverPull!$B:$B,0),MATCH(Calculations!$B16,HaverPull!$B$1:$XZ$1,0))</f>
        <v>512</v>
      </c>
      <c r="CW16">
        <f>INDEX(HaverPull!$B:$XZ,MATCH(Calculations!CW$9,HaverPull!$B:$B,0),MATCH(Calculations!$B16,HaverPull!$B$1:$XZ$1,0))</f>
        <v>518.6</v>
      </c>
      <c r="CX16">
        <f>INDEX(HaverPull!$B:$XZ,MATCH(Calculations!CX$9,HaverPull!$B:$B,0),MATCH(Calculations!$B16,HaverPull!$B$1:$XZ$1,0))</f>
        <v>522.4</v>
      </c>
      <c r="CY16">
        <f>INDEX(HaverPull!$B:$XZ,MATCH(Calculations!CY$9,HaverPull!$B:$B,0),MATCH(Calculations!$B16,HaverPull!$B$1:$XZ$1,0))</f>
        <v>521.4</v>
      </c>
      <c r="CZ16">
        <f>INDEX(HaverPull!$B:$XZ,MATCH(Calculations!CZ$9,HaverPull!$B:$B,0),MATCH(Calculations!$B16,HaverPull!$B$1:$XZ$1,0))</f>
        <v>519</v>
      </c>
      <c r="DA16">
        <f>INDEX(HaverPull!$B:$XZ,MATCH(Calculations!DA$9,HaverPull!$B:$B,0),MATCH(Calculations!$B16,HaverPull!$B$1:$XZ$1,0))</f>
        <v>523.79999999999995</v>
      </c>
      <c r="DB16">
        <f>INDEX(HaverPull!$B:$XZ,MATCH(Calculations!DB$9,HaverPull!$B:$B,0),MATCH(Calculations!$B16,HaverPull!$B$1:$XZ$1,0))</f>
        <v>528.20000000000005</v>
      </c>
      <c r="DC16">
        <f>INDEX(HaverPull!$B:$XZ,MATCH(Calculations!DC$9,HaverPull!$B:$B,0),MATCH(Calculations!$B16,HaverPull!$B$1:$XZ$1,0))</f>
        <v>534.9</v>
      </c>
      <c r="DD16">
        <f>INDEX(HaverPull!$B:$XZ,MATCH(Calculations!DD$9,HaverPull!$B:$B,0),MATCH(Calculations!$B16,HaverPull!$B$1:$XZ$1,0))</f>
        <v>542.20000000000005</v>
      </c>
      <c r="DE16">
        <f>INDEX(HaverPull!$B:$XZ,MATCH(Calculations!DE$9,HaverPull!$B:$B,0),MATCH(Calculations!$B16,HaverPull!$B$1:$XZ$1,0))</f>
        <v>546.6</v>
      </c>
      <c r="DF16">
        <f>INDEX(HaverPull!$B:$XZ,MATCH(Calculations!DF$9,HaverPull!$B:$B,0),MATCH(Calculations!$B16,HaverPull!$B$1:$XZ$1,0))</f>
        <v>558.29999999999995</v>
      </c>
      <c r="DG16">
        <f>INDEX(HaverPull!$B:$XZ,MATCH(Calculations!DG$9,HaverPull!$B:$B,0),MATCH(Calculations!$B16,HaverPull!$B$1:$XZ$1,0))</f>
        <v>561.29999999999995</v>
      </c>
      <c r="DH16">
        <f>INDEX(HaverPull!$B:$XZ,MATCH(Calculations!DH$9,HaverPull!$B:$B,0),MATCH(Calculations!$B16,HaverPull!$B$1:$XZ$1,0))</f>
        <v>576.70000000000005</v>
      </c>
      <c r="DI16">
        <f>INDEX(HaverPull!$B:$XZ,MATCH(Calculations!DI$9,HaverPull!$B:$B,0),MATCH(Calculations!$B16,HaverPull!$B$1:$XZ$1,0))</f>
        <v>583.1</v>
      </c>
      <c r="DJ16">
        <f>INDEX(HaverPull!$B:$XZ,MATCH(Calculations!DJ$9,HaverPull!$B:$B,0),MATCH(Calculations!$B16,HaverPull!$B$1:$XZ$1,0))</f>
        <v>590</v>
      </c>
      <c r="DK16">
        <f>INDEX(HaverPull!$B:$XZ,MATCH(Calculations!DK$9,HaverPull!$B:$B,0),MATCH(Calculations!$B16,HaverPull!$B$1:$XZ$1,0))</f>
        <v>595.20000000000005</v>
      </c>
      <c r="DL16">
        <f>INDEX(HaverPull!$B:$XZ,MATCH(Calculations!DL$9,HaverPull!$B:$B,0),MATCH(Calculations!$B16,HaverPull!$B$1:$XZ$1,0))</f>
        <v>600.5</v>
      </c>
      <c r="DM16">
        <f>INDEX(HaverPull!$B:$XZ,MATCH(Calculations!DM$9,HaverPull!$B:$B,0),MATCH(Calculations!$B16,HaverPull!$B$1:$XZ$1,0))</f>
        <v>606.20000000000005</v>
      </c>
      <c r="DN16">
        <f>INDEX(HaverPull!$B:$XZ,MATCH(Calculations!DN$9,HaverPull!$B:$B,0),MATCH(Calculations!$B16,HaverPull!$B$1:$XZ$1,0))</f>
        <v>610.4</v>
      </c>
      <c r="DO16">
        <f>INDEX(HaverPull!$B:$XZ,MATCH(Calculations!DO$9,HaverPull!$B:$B,0),MATCH(Calculations!$B16,HaverPull!$B$1:$XZ$1,0))</f>
        <v>615.1</v>
      </c>
      <c r="DP16">
        <f>INDEX(HaverPull!$B:$XZ,MATCH(Calculations!DP$9,HaverPull!$B:$B,0),MATCH(Calculations!$B16,HaverPull!$B$1:$XZ$1,0))</f>
        <v>622</v>
      </c>
      <c r="DQ16">
        <f>INDEX(HaverPull!$B:$XZ,MATCH(Calculations!DQ$9,HaverPull!$B:$B,0),MATCH(Calculations!$B16,HaverPull!$B$1:$XZ$1,0))</f>
        <v>632.6</v>
      </c>
      <c r="DR16">
        <f>INDEX(HaverPull!$B:$XZ,MATCH(Calculations!DR$9,HaverPull!$B:$B,0),MATCH(Calculations!$B16,HaverPull!$B$1:$XZ$1,0))</f>
        <v>643.79999999999995</v>
      </c>
      <c r="DS16">
        <f>INDEX(HaverPull!$B:$XZ,MATCH(Calculations!DS$9,HaverPull!$B:$B,0),MATCH(Calculations!$B16,HaverPull!$B$1:$XZ$1,0))</f>
        <v>653.5</v>
      </c>
      <c r="DT16">
        <f>INDEX(HaverPull!$B:$XZ,MATCH(Calculations!DT$9,HaverPull!$B:$B,0),MATCH(Calculations!$B16,HaverPull!$B$1:$XZ$1,0))</f>
        <v>661.8</v>
      </c>
      <c r="DU16">
        <f>INDEX(HaverPull!$B:$XZ,MATCH(Calculations!DU$9,HaverPull!$B:$B,0),MATCH(Calculations!$B16,HaverPull!$B$1:$XZ$1,0))</f>
        <v>665.4</v>
      </c>
      <c r="DV16">
        <f>INDEX(HaverPull!$B:$XZ,MATCH(Calculations!DV$9,HaverPull!$B:$B,0),MATCH(Calculations!$B16,HaverPull!$B$1:$XZ$1,0))</f>
        <v>670.1</v>
      </c>
      <c r="DW16">
        <f>INDEX(HaverPull!$B:$XZ,MATCH(Calculations!DW$9,HaverPull!$B:$B,0),MATCH(Calculations!$B16,HaverPull!$B$1:$XZ$1,0))</f>
        <v>668.9</v>
      </c>
      <c r="DX16">
        <f>INDEX(HaverPull!$B:$XZ,MATCH(Calculations!DX$9,HaverPull!$B:$B,0),MATCH(Calculations!$B16,HaverPull!$B$1:$XZ$1,0))</f>
        <v>662.1</v>
      </c>
      <c r="DY16">
        <f>INDEX(HaverPull!$B:$XZ,MATCH(Calculations!DY$9,HaverPull!$B:$B,0),MATCH(Calculations!$B16,HaverPull!$B$1:$XZ$1,0))</f>
        <v>654.20000000000005</v>
      </c>
      <c r="DZ16">
        <f>INDEX(HaverPull!$B:$XZ,MATCH(Calculations!DZ$9,HaverPull!$B:$B,0),MATCH(Calculations!$B16,HaverPull!$B$1:$XZ$1,0))</f>
        <v>690.7</v>
      </c>
      <c r="EA16">
        <f>INDEX(HaverPull!$B:$XZ,MATCH(Calculations!EA$9,HaverPull!$B:$B,0),MATCH(Calculations!$B16,HaverPull!$B$1:$XZ$1,0))</f>
        <v>701.5</v>
      </c>
      <c r="EB16">
        <f>INDEX(HaverPull!$B:$XZ,MATCH(Calculations!EB$9,HaverPull!$B:$B,0),MATCH(Calculations!$B16,HaverPull!$B$1:$XZ$1,0))</f>
        <v>711.5</v>
      </c>
      <c r="EC16">
        <f>INDEX(HaverPull!$B:$XZ,MATCH(Calculations!EC$9,HaverPull!$B:$B,0),MATCH(Calculations!$B16,HaverPull!$B$1:$XZ$1,0))</f>
        <v>727.2</v>
      </c>
      <c r="ED16">
        <f>INDEX(HaverPull!$B:$XZ,MATCH(Calculations!ED$9,HaverPull!$B:$B,0),MATCH(Calculations!$B16,HaverPull!$B$1:$XZ$1,0))</f>
        <v>734.5</v>
      </c>
      <c r="EE16">
        <f>INDEX(HaverPull!$B:$XZ,MATCH(Calculations!EE$9,HaverPull!$B:$B,0),MATCH(Calculations!$B16,HaverPull!$B$1:$XZ$1,0))</f>
        <v>741.5</v>
      </c>
      <c r="EF16">
        <f>INDEX(HaverPull!$B:$XZ,MATCH(Calculations!EF$9,HaverPull!$B:$B,0),MATCH(Calculations!$B16,HaverPull!$B$1:$XZ$1,0))</f>
        <v>742.9</v>
      </c>
      <c r="EG16">
        <f>INDEX(HaverPull!$B:$XZ,MATCH(Calculations!EG$9,HaverPull!$B:$B,0),MATCH(Calculations!$B16,HaverPull!$B$1:$XZ$1,0))</f>
        <v>767.1</v>
      </c>
      <c r="EH16">
        <f>INDEX(HaverPull!$B:$XZ,MATCH(Calculations!EH$9,HaverPull!$B:$B,0),MATCH(Calculations!$B16,HaverPull!$B$1:$XZ$1,0))</f>
        <v>774.8</v>
      </c>
      <c r="EI16">
        <f>INDEX(HaverPull!$B:$XZ,MATCH(Calculations!EI$9,HaverPull!$B:$B,0),MATCH(Calculations!$B16,HaverPull!$B$1:$XZ$1,0))</f>
        <v>803.1</v>
      </c>
      <c r="EJ16">
        <f>INDEX(HaverPull!$B:$XZ,MATCH(Calculations!EJ$9,HaverPull!$B:$B,0),MATCH(Calculations!$B16,HaverPull!$B$1:$XZ$1,0))</f>
        <v>816.2</v>
      </c>
      <c r="EK16">
        <f>INDEX(HaverPull!$B:$XZ,MATCH(Calculations!EK$9,HaverPull!$B:$B,0),MATCH(Calculations!$B16,HaverPull!$B$1:$XZ$1,0))</f>
        <v>826</v>
      </c>
      <c r="EL16">
        <f>INDEX(HaverPull!$B:$XZ,MATCH(Calculations!EL$9,HaverPull!$B:$B,0),MATCH(Calculations!$B16,HaverPull!$B$1:$XZ$1,0))</f>
        <v>841.6</v>
      </c>
      <c r="EM16">
        <f>INDEX(HaverPull!$B:$XZ,MATCH(Calculations!EM$9,HaverPull!$B:$B,0),MATCH(Calculations!$B16,HaverPull!$B$1:$XZ$1,0))</f>
        <v>858.3</v>
      </c>
      <c r="EN16">
        <f>INDEX(HaverPull!$B:$XZ,MATCH(Calculations!EN$9,HaverPull!$B:$B,0),MATCH(Calculations!$B16,HaverPull!$B$1:$XZ$1,0))</f>
        <v>876.6</v>
      </c>
      <c r="EO16">
        <f>INDEX(HaverPull!$B:$XZ,MATCH(Calculations!EO$9,HaverPull!$B:$B,0),MATCH(Calculations!$B16,HaverPull!$B$1:$XZ$1,0))</f>
        <v>890.1</v>
      </c>
      <c r="EP16">
        <f>INDEX(HaverPull!$B:$XZ,MATCH(Calculations!EP$9,HaverPull!$B:$B,0),MATCH(Calculations!$B16,HaverPull!$B$1:$XZ$1,0))</f>
        <v>901</v>
      </c>
      <c r="EQ16">
        <f>INDEX(HaverPull!$B:$XZ,MATCH(Calculations!EQ$9,HaverPull!$B:$B,0),MATCH(Calculations!$B16,HaverPull!$B$1:$XZ$1,0))</f>
        <v>926.1</v>
      </c>
      <c r="ER16">
        <f>INDEX(HaverPull!$B:$XZ,MATCH(Calculations!ER$9,HaverPull!$B:$B,0),MATCH(Calculations!$B16,HaverPull!$B$1:$XZ$1,0))</f>
        <v>940.1</v>
      </c>
      <c r="ES16">
        <f>INDEX(HaverPull!$B:$XZ,MATCH(Calculations!ES$9,HaverPull!$B:$B,0),MATCH(Calculations!$B16,HaverPull!$B$1:$XZ$1,0))</f>
        <v>954.2</v>
      </c>
      <c r="ET16">
        <f>INDEX(HaverPull!$B:$XZ,MATCH(Calculations!ET$9,HaverPull!$B:$B,0),MATCH(Calculations!$B16,HaverPull!$B$1:$XZ$1,0))</f>
        <v>961.8</v>
      </c>
      <c r="EU16">
        <f>INDEX(HaverPull!$B:$XZ,MATCH(Calculations!EU$9,HaverPull!$B:$B,0),MATCH(Calculations!$B16,HaverPull!$B$1:$XZ$1,0))</f>
        <v>976.4</v>
      </c>
      <c r="EV16">
        <f>INDEX(HaverPull!$B:$XZ,MATCH(Calculations!EV$9,HaverPull!$B:$B,0),MATCH(Calculations!$B16,HaverPull!$B$1:$XZ$1,0))</f>
        <v>974.9</v>
      </c>
      <c r="EW16">
        <f>INDEX(HaverPull!$B:$XZ,MATCH(Calculations!EW$9,HaverPull!$B:$B,0),MATCH(Calculations!$B16,HaverPull!$B$1:$XZ$1,0))</f>
        <v>979.9</v>
      </c>
      <c r="EX16">
        <f>INDEX(HaverPull!$B:$XZ,MATCH(Calculations!EX$9,HaverPull!$B:$B,0),MATCH(Calculations!$B16,HaverPull!$B$1:$XZ$1,0))</f>
        <v>997.8</v>
      </c>
      <c r="EY16">
        <f>INDEX(HaverPull!$B:$XZ,MATCH(Calculations!EY$9,HaverPull!$B:$B,0),MATCH(Calculations!$B16,HaverPull!$B$1:$XZ$1,0))</f>
        <v>993.8</v>
      </c>
      <c r="EZ16">
        <f>INDEX(HaverPull!$B:$XZ,MATCH(Calculations!EZ$9,HaverPull!$B:$B,0),MATCH(Calculations!$B16,HaverPull!$B$1:$XZ$1,0))</f>
        <v>1003</v>
      </c>
      <c r="FA16">
        <f>INDEX(HaverPull!$B:$XZ,MATCH(Calculations!FA$9,HaverPull!$B:$B,0),MATCH(Calculations!$B16,HaverPull!$B$1:$XZ$1,0))</f>
        <v>1006.5</v>
      </c>
      <c r="FB16">
        <f>INDEX(HaverPull!$B:$XZ,MATCH(Calculations!FB$9,HaverPull!$B:$B,0),MATCH(Calculations!$B16,HaverPull!$B$1:$XZ$1,0))</f>
        <v>985.4</v>
      </c>
      <c r="FC16">
        <f>INDEX(HaverPull!$B:$XZ,MATCH(Calculations!FC$9,HaverPull!$B:$B,0),MATCH(Calculations!$B16,HaverPull!$B$1:$XZ$1,0))</f>
        <v>960.6</v>
      </c>
      <c r="FD16">
        <f>INDEX(HaverPull!$B:$XZ,MATCH(Calculations!FD$9,HaverPull!$B:$B,0),MATCH(Calculations!$B16,HaverPull!$B$1:$XZ$1,0))</f>
        <v>961.8</v>
      </c>
      <c r="FE16">
        <f>INDEX(HaverPull!$B:$XZ,MATCH(Calculations!FE$9,HaverPull!$B:$B,0),MATCH(Calculations!$B16,HaverPull!$B$1:$XZ$1,0))</f>
        <v>961.7</v>
      </c>
      <c r="FF16">
        <f>INDEX(HaverPull!$B:$XZ,MATCH(Calculations!FF$9,HaverPull!$B:$B,0),MATCH(Calculations!$B16,HaverPull!$B$1:$XZ$1,0))</f>
        <v>989.8</v>
      </c>
      <c r="FG16">
        <f>INDEX(HaverPull!$B:$XZ,MATCH(Calculations!FG$9,HaverPull!$B:$B,0),MATCH(Calculations!$B16,HaverPull!$B$1:$XZ$1,0))</f>
        <v>989.9</v>
      </c>
      <c r="FH16">
        <f>INDEX(HaverPull!$B:$XZ,MATCH(Calculations!FH$9,HaverPull!$B:$B,0),MATCH(Calculations!$B16,HaverPull!$B$1:$XZ$1,0))</f>
        <v>1006.6</v>
      </c>
      <c r="FI16">
        <f>INDEX(HaverPull!$B:$XZ,MATCH(Calculations!FI$9,HaverPull!$B:$B,0),MATCH(Calculations!$B16,HaverPull!$B$1:$XZ$1,0))</f>
        <v>1013.1</v>
      </c>
      <c r="FJ16">
        <f>INDEX(HaverPull!$B:$XZ,MATCH(Calculations!FJ$9,HaverPull!$B:$B,0),MATCH(Calculations!$B16,HaverPull!$B$1:$XZ$1,0))</f>
        <v>1019.5</v>
      </c>
      <c r="FK16">
        <f>INDEX(HaverPull!$B:$XZ,MATCH(Calculations!FK$9,HaverPull!$B:$B,0),MATCH(Calculations!$B16,HaverPull!$B$1:$XZ$1,0))</f>
        <v>1032.5999999999999</v>
      </c>
      <c r="FL16">
        <f>INDEX(HaverPull!$B:$XZ,MATCH(Calculations!FL$9,HaverPull!$B:$B,0),MATCH(Calculations!$B16,HaverPull!$B$1:$XZ$1,0))</f>
        <v>1045.5999999999999</v>
      </c>
      <c r="FM16">
        <f>INDEX(HaverPull!$B:$XZ,MATCH(Calculations!FM$9,HaverPull!$B:$B,0),MATCH(Calculations!$B16,HaverPull!$B$1:$XZ$1,0))</f>
        <v>1043.7</v>
      </c>
      <c r="FN16">
        <f>INDEX(HaverPull!$B:$XZ,MATCH(Calculations!FN$9,HaverPull!$B:$B,0),MATCH(Calculations!$B16,HaverPull!$B$1:$XZ$1,0))</f>
        <v>1052.9000000000001</v>
      </c>
      <c r="FO16">
        <f>INDEX(HaverPull!$B:$XZ,MATCH(Calculations!FO$9,HaverPull!$B:$B,0),MATCH(Calculations!$B16,HaverPull!$B$1:$XZ$1,0))</f>
        <v>1072.5</v>
      </c>
      <c r="FP16">
        <f>INDEX(HaverPull!$B:$XZ,MATCH(Calculations!FP$9,HaverPull!$B:$B,0),MATCH(Calculations!$B16,HaverPull!$B$1:$XZ$1,0))</f>
        <v>1075.8</v>
      </c>
      <c r="FQ16">
        <f>INDEX(HaverPull!$B:$XZ,MATCH(Calculations!FQ$9,HaverPull!$B:$B,0),MATCH(Calculations!$B16,HaverPull!$B$1:$XZ$1,0))</f>
        <v>1075</v>
      </c>
      <c r="FR16">
        <f>INDEX(HaverPull!$B:$XZ,MATCH(Calculations!FR$9,HaverPull!$B:$B,0),MATCH(Calculations!$B16,HaverPull!$B$1:$XZ$1,0))</f>
        <v>1089</v>
      </c>
      <c r="FS16">
        <f>INDEX(HaverPull!$B:$XZ,MATCH(Calculations!FS$9,HaverPull!$B:$B,0),MATCH(Calculations!$B16,HaverPull!$B$1:$XZ$1,0))</f>
        <v>1115.2</v>
      </c>
      <c r="FT16">
        <f>INDEX(HaverPull!$B:$XZ,MATCH(Calculations!FT$9,HaverPull!$B:$B,0),MATCH(Calculations!$B16,HaverPull!$B$1:$XZ$1,0))</f>
        <v>1120.7</v>
      </c>
      <c r="FU16">
        <f>INDEX(HaverPull!$B:$XZ,MATCH(Calculations!FU$9,HaverPull!$B:$B,0),MATCH(Calculations!$B16,HaverPull!$B$1:$XZ$1,0))</f>
        <v>1135.0999999999999</v>
      </c>
      <c r="FV16">
        <f>INDEX(HaverPull!$B:$XZ,MATCH(Calculations!FV$9,HaverPull!$B:$B,0),MATCH(Calculations!$B16,HaverPull!$B$1:$XZ$1,0))</f>
        <v>1144.7</v>
      </c>
      <c r="FW16">
        <f>INDEX(HaverPull!$B:$XZ,MATCH(Calculations!FW$9,HaverPull!$B:$B,0),MATCH(Calculations!$B16,HaverPull!$B$1:$XZ$1,0))</f>
        <v>1162.0999999999999</v>
      </c>
      <c r="FX16">
        <f>INDEX(HaverPull!$B:$XZ,MATCH(Calculations!FX$9,HaverPull!$B:$B,0),MATCH(Calculations!$B16,HaverPull!$B$1:$XZ$1,0))</f>
        <v>1180.2</v>
      </c>
      <c r="FY16">
        <f>INDEX(HaverPull!$B:$XZ,MATCH(Calculations!FY$9,HaverPull!$B:$B,0),MATCH(Calculations!$B16,HaverPull!$B$1:$XZ$1,0))</f>
        <v>1190.2</v>
      </c>
      <c r="FZ16">
        <f>INDEX(HaverPull!$B:$XZ,MATCH(Calculations!FZ$9,HaverPull!$B:$B,0),MATCH(Calculations!$B16,HaverPull!$B$1:$XZ$1,0))</f>
        <v>1198.7</v>
      </c>
      <c r="GA16">
        <f>INDEX(HaverPull!$B:$XZ,MATCH(Calculations!GA$9,HaverPull!$B:$B,0),MATCH(Calculations!$B16,HaverPull!$B$1:$XZ$1,0))</f>
        <v>1201.2</v>
      </c>
      <c r="GB16">
        <f>INDEX(HaverPull!$B:$XZ,MATCH(Calculations!GB$9,HaverPull!$B:$B,0),MATCH(Calculations!$B16,HaverPull!$B$1:$XZ$1,0))</f>
        <v>1211.3</v>
      </c>
      <c r="GC16">
        <f>INDEX(HaverPull!$B:$XZ,MATCH(Calculations!GC$9,HaverPull!$B:$B,0),MATCH(Calculations!$B16,HaverPull!$B$1:$XZ$1,0))</f>
        <v>1213.7</v>
      </c>
      <c r="GD16">
        <f>INDEX(HaverPull!$B:$XZ,MATCH(Calculations!GD$9,HaverPull!$B:$B,0),MATCH(Calculations!$B16,HaverPull!$B$1:$XZ$1,0))</f>
        <v>1224.4000000000001</v>
      </c>
      <c r="GE16">
        <f>INDEX(HaverPull!$B:$XZ,MATCH(Calculations!GE$9,HaverPull!$B:$B,0),MATCH(Calculations!$B16,HaverPull!$B$1:$XZ$1,0))</f>
        <v>1228</v>
      </c>
      <c r="GF16">
        <f>INDEX(HaverPull!$B:$XZ,MATCH(Calculations!GF$9,HaverPull!$B:$B,0),MATCH(Calculations!$B16,HaverPull!$B$1:$XZ$1,0))</f>
        <v>1232.0999999999999</v>
      </c>
      <c r="GG16">
        <f>INDEX(HaverPull!$B:$XZ,MATCH(Calculations!GG$9,HaverPull!$B:$B,0),MATCH(Calculations!$B16,HaverPull!$B$1:$XZ$1,0))</f>
        <v>1247.5999999999999</v>
      </c>
      <c r="GH16">
        <f>INDEX(HaverPull!$B:$XZ,MATCH(Calculations!GH$9,HaverPull!$B:$B,0),MATCH(Calculations!$B16,HaverPull!$B$1:$XZ$1,0))</f>
        <v>1259.8</v>
      </c>
      <c r="GI16">
        <f>INDEX(HaverPull!$B:$XZ,MATCH(Calculations!GI$9,HaverPull!$B:$B,0),MATCH(Calculations!$B16,HaverPull!$B$1:$XZ$1,0))</f>
        <v>1266.5</v>
      </c>
      <c r="GJ16">
        <f>INDEX(HaverPull!$B:$XZ,MATCH(Calculations!GJ$9,HaverPull!$B:$B,0),MATCH(Calculations!$B16,HaverPull!$B$1:$XZ$1,0))</f>
        <v>1280.5</v>
      </c>
      <c r="GK16">
        <f>INDEX(HaverPull!$B:$XZ,MATCH(Calculations!GK$9,HaverPull!$B:$B,0),MATCH(Calculations!$B16,HaverPull!$B$1:$XZ$1,0))</f>
        <v>1290.7</v>
      </c>
      <c r="GL16">
        <f>INDEX(HaverPull!$B:$XZ,MATCH(Calculations!GL$9,HaverPull!$B:$B,0),MATCH(Calculations!$B16,HaverPull!$B$1:$XZ$1,0))</f>
        <v>1305.8</v>
      </c>
      <c r="GM16">
        <f>INDEX(HaverPull!$B:$XZ,MATCH(Calculations!GM$9,HaverPull!$B:$B,0),MATCH(Calculations!$B16,HaverPull!$B$1:$XZ$1,0))</f>
        <v>1337.4</v>
      </c>
      <c r="GN16">
        <f>INDEX(HaverPull!$B:$XZ,MATCH(Calculations!GN$9,HaverPull!$B:$B,0),MATCH(Calculations!$B16,HaverPull!$B$1:$XZ$1,0))</f>
        <v>1353</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7" t="s">
        <v>229</v>
      </c>
      <c r="B17" s="8" t="s">
        <v>223</v>
      </c>
      <c r="C17">
        <f>IFERROR(INDEX(HaverPull!$B:$XZ,MATCH(Calculations!C$9,HaverPull!$B:$B,0),MATCH(Calculations!$B17,HaverPull!$B$1:$XZ$1,0)),INDEX(HaverPull!$B:$XZ,MATCH(Calculations!B$9,HaverPull!$B:$B,0),MATCH(Calculations!$B17,HaverPull!$B$1:$XZ$1,0)))</f>
        <v>31.1</v>
      </c>
      <c r="D17">
        <f>IFERROR(INDEX(HaverPull!$B:$XZ,MATCH(Calculations!D$9,HaverPull!$B:$B,0),MATCH(Calculations!$B17,HaverPull!$B$1:$XZ$1,0)),INDEX(HaverPull!$B:$XZ,MATCH(Calculations!C$9,HaverPull!$B:$B,0),MATCH(Calculations!$B17,HaverPull!$B$1:$XZ$1,0)))</f>
        <v>31.2</v>
      </c>
      <c r="E17">
        <f>IFERROR(INDEX(HaverPull!$B:$XZ,MATCH(Calculations!E$9,HaverPull!$B:$B,0),MATCH(Calculations!$B17,HaverPull!$B$1:$XZ$1,0)),INDEX(HaverPull!$B:$XZ,MATCH(Calculations!D$9,HaverPull!$B:$B,0),MATCH(Calculations!$B17,HaverPull!$B$1:$XZ$1,0)))</f>
        <v>32.1</v>
      </c>
      <c r="F17">
        <f>IFERROR(INDEX(HaverPull!$B:$XZ,MATCH(Calculations!F$9,HaverPull!$B:$B,0),MATCH(Calculations!$B17,HaverPull!$B$1:$XZ$1,0)),INDEX(HaverPull!$B:$XZ,MATCH(Calculations!E$9,HaverPull!$B:$B,0),MATCH(Calculations!$B17,HaverPull!$B$1:$XZ$1,0)))</f>
        <v>30.7</v>
      </c>
      <c r="G17">
        <f>IFERROR(INDEX(HaverPull!$B:$XZ,MATCH(Calculations!G$9,HaverPull!$B:$B,0),MATCH(Calculations!$B17,HaverPull!$B$1:$XZ$1,0)),INDEX(HaverPull!$B:$XZ,MATCH(Calculations!F$9,HaverPull!$B:$B,0),MATCH(Calculations!$B17,HaverPull!$B$1:$XZ$1,0)))</f>
        <v>34.4</v>
      </c>
      <c r="H17">
        <f>IFERROR(INDEX(HaverPull!$B:$XZ,MATCH(Calculations!H$9,HaverPull!$B:$B,0),MATCH(Calculations!$B17,HaverPull!$B$1:$XZ$1,0)),INDEX(HaverPull!$B:$XZ,MATCH(Calculations!G$9,HaverPull!$B:$B,0),MATCH(Calculations!$B17,HaverPull!$B$1:$XZ$1,0)))</f>
        <v>35.299999999999997</v>
      </c>
      <c r="I17">
        <f>IFERROR(INDEX(HaverPull!$B:$XZ,MATCH(Calculations!I$9,HaverPull!$B:$B,0),MATCH(Calculations!$B17,HaverPull!$B$1:$XZ$1,0)),INDEX(HaverPull!$B:$XZ,MATCH(Calculations!H$9,HaverPull!$B:$B,0),MATCH(Calculations!$B17,HaverPull!$B$1:$XZ$1,0)))</f>
        <v>34.6</v>
      </c>
      <c r="J17">
        <f>IFERROR(INDEX(HaverPull!$B:$XZ,MATCH(Calculations!J$9,HaverPull!$B:$B,0),MATCH(Calculations!$B17,HaverPull!$B$1:$XZ$1,0)),INDEX(HaverPull!$B:$XZ,MATCH(Calculations!I$9,HaverPull!$B:$B,0),MATCH(Calculations!$B17,HaverPull!$B$1:$XZ$1,0)))</f>
        <v>35</v>
      </c>
      <c r="K17">
        <f>IFERROR(INDEX(HaverPull!$B:$XZ,MATCH(Calculations!K$9,HaverPull!$B:$B,0),MATCH(Calculations!$B17,HaverPull!$B$1:$XZ$1,0)),INDEX(HaverPull!$B:$XZ,MATCH(Calculations!J$9,HaverPull!$B:$B,0),MATCH(Calculations!$B17,HaverPull!$B$1:$XZ$1,0)))</f>
        <v>37.1</v>
      </c>
      <c r="L17">
        <f>IFERROR(INDEX(HaverPull!$B:$XZ,MATCH(Calculations!L$9,HaverPull!$B:$B,0),MATCH(Calculations!$B17,HaverPull!$B$1:$XZ$1,0)),INDEX(HaverPull!$B:$XZ,MATCH(Calculations!K$9,HaverPull!$B:$B,0),MATCH(Calculations!$B17,HaverPull!$B$1:$XZ$1,0)))</f>
        <v>37.5</v>
      </c>
      <c r="M17">
        <f>IFERROR(INDEX(HaverPull!$B:$XZ,MATCH(Calculations!M$9,HaverPull!$B:$B,0),MATCH(Calculations!$B17,HaverPull!$B$1:$XZ$1,0)),INDEX(HaverPull!$B:$XZ,MATCH(Calculations!L$9,HaverPull!$B:$B,0),MATCH(Calculations!$B17,HaverPull!$B$1:$XZ$1,0)))</f>
        <v>38.799999999999997</v>
      </c>
      <c r="N17">
        <f>IFERROR(INDEX(HaverPull!$B:$XZ,MATCH(Calculations!N$9,HaverPull!$B:$B,0),MATCH(Calculations!$B17,HaverPull!$B$1:$XZ$1,0)),INDEX(HaverPull!$B:$XZ,MATCH(Calculations!M$9,HaverPull!$B:$B,0),MATCH(Calculations!$B17,HaverPull!$B$1:$XZ$1,0)))</f>
        <v>43.1</v>
      </c>
      <c r="O17">
        <f>IFERROR(INDEX(HaverPull!$B:$XZ,MATCH(Calculations!O$9,HaverPull!$B:$B,0),MATCH(Calculations!$B17,HaverPull!$B$1:$XZ$1,0)),INDEX(HaverPull!$B:$XZ,MATCH(Calculations!N$9,HaverPull!$B:$B,0),MATCH(Calculations!$B17,HaverPull!$B$1:$XZ$1,0)))</f>
        <v>46</v>
      </c>
      <c r="P17">
        <f>IFERROR(INDEX(HaverPull!$B:$XZ,MATCH(Calculations!P$9,HaverPull!$B:$B,0),MATCH(Calculations!$B17,HaverPull!$B$1:$XZ$1,0)),INDEX(HaverPull!$B:$XZ,MATCH(Calculations!O$9,HaverPull!$B:$B,0),MATCH(Calculations!$B17,HaverPull!$B$1:$XZ$1,0)))</f>
        <v>46</v>
      </c>
      <c r="Q17">
        <f>IFERROR(INDEX(HaverPull!$B:$XZ,MATCH(Calculations!Q$9,HaverPull!$B:$B,0),MATCH(Calculations!$B17,HaverPull!$B$1:$XZ$1,0)),INDEX(HaverPull!$B:$XZ,MATCH(Calculations!P$9,HaverPull!$B:$B,0),MATCH(Calculations!$B17,HaverPull!$B$1:$XZ$1,0)))</f>
        <v>44</v>
      </c>
      <c r="R17">
        <f>IFERROR(INDEX(HaverPull!$B:$XZ,MATCH(Calculations!R$9,HaverPull!$B:$B,0),MATCH(Calculations!$B17,HaverPull!$B$1:$XZ$1,0)),INDEX(HaverPull!$B:$XZ,MATCH(Calculations!Q$9,HaverPull!$B:$B,0),MATCH(Calculations!$B17,HaverPull!$B$1:$XZ$1,0)))</f>
        <v>46.5</v>
      </c>
      <c r="S17">
        <f>IFERROR(INDEX(HaverPull!$B:$XZ,MATCH(Calculations!S$9,HaverPull!$B:$B,0),MATCH(Calculations!$B17,HaverPull!$B$1:$XZ$1,0)),INDEX(HaverPull!$B:$XZ,MATCH(Calculations!R$9,HaverPull!$B:$B,0),MATCH(Calculations!$B17,HaverPull!$B$1:$XZ$1,0)))</f>
        <v>44.6</v>
      </c>
      <c r="T17">
        <f>IFERROR(INDEX(HaverPull!$B:$XZ,MATCH(Calculations!T$9,HaverPull!$B:$B,0),MATCH(Calculations!$B17,HaverPull!$B$1:$XZ$1,0)),INDEX(HaverPull!$B:$XZ,MATCH(Calculations!S$9,HaverPull!$B:$B,0),MATCH(Calculations!$B17,HaverPull!$B$1:$XZ$1,0)))</f>
        <v>46.7</v>
      </c>
      <c r="U17">
        <f>IFERROR(INDEX(HaverPull!$B:$XZ,MATCH(Calculations!U$9,HaverPull!$B:$B,0),MATCH(Calculations!$B17,HaverPull!$B$1:$XZ$1,0)),INDEX(HaverPull!$B:$XZ,MATCH(Calculations!T$9,HaverPull!$B:$B,0),MATCH(Calculations!$B17,HaverPull!$B$1:$XZ$1,0)))</f>
        <v>51.5</v>
      </c>
      <c r="V17">
        <f>IFERROR(INDEX(HaverPull!$B:$XZ,MATCH(Calculations!V$9,HaverPull!$B:$B,0),MATCH(Calculations!$B17,HaverPull!$B$1:$XZ$1,0)),INDEX(HaverPull!$B:$XZ,MATCH(Calculations!U$9,HaverPull!$B:$B,0),MATCH(Calculations!$B17,HaverPull!$B$1:$XZ$1,0)))</f>
        <v>46.2</v>
      </c>
      <c r="W17">
        <f>IFERROR(INDEX(HaverPull!$B:$XZ,MATCH(Calculations!W$9,HaverPull!$B:$B,0),MATCH(Calculations!$B17,HaverPull!$B$1:$XZ$1,0)),INDEX(HaverPull!$B:$XZ,MATCH(Calculations!V$9,HaverPull!$B:$B,0),MATCH(Calculations!$B17,HaverPull!$B$1:$XZ$1,0)))</f>
        <v>38.299999999999997</v>
      </c>
      <c r="X17">
        <f>IFERROR(INDEX(HaverPull!$B:$XZ,MATCH(Calculations!X$9,HaverPull!$B:$B,0),MATCH(Calculations!$B17,HaverPull!$B$1:$XZ$1,0)),INDEX(HaverPull!$B:$XZ,MATCH(Calculations!W$9,HaverPull!$B:$B,0),MATCH(Calculations!$B17,HaverPull!$B$1:$XZ$1,0)))</f>
        <v>41.4</v>
      </c>
      <c r="Y17">
        <f>IFERROR(INDEX(HaverPull!$B:$XZ,MATCH(Calculations!Y$9,HaverPull!$B:$B,0),MATCH(Calculations!$B17,HaverPull!$B$1:$XZ$1,0)),INDEX(HaverPull!$B:$XZ,MATCH(Calculations!X$9,HaverPull!$B:$B,0),MATCH(Calculations!$B17,HaverPull!$B$1:$XZ$1,0)))</f>
        <v>52</v>
      </c>
      <c r="Z17">
        <f>IFERROR(INDEX(HaverPull!$B:$XZ,MATCH(Calculations!Z$9,HaverPull!$B:$B,0),MATCH(Calculations!$B17,HaverPull!$B$1:$XZ$1,0)),INDEX(HaverPull!$B:$XZ,MATCH(Calculations!Y$9,HaverPull!$B:$B,0),MATCH(Calculations!$B17,HaverPull!$B$1:$XZ$1,0)))</f>
        <v>53.3</v>
      </c>
      <c r="AA17">
        <f>IFERROR(INDEX(HaverPull!$B:$XZ,MATCH(Calculations!AA$9,HaverPull!$B:$B,0),MATCH(Calculations!$B17,HaverPull!$B$1:$XZ$1,0)),INDEX(HaverPull!$B:$XZ,MATCH(Calculations!Z$9,HaverPull!$B:$B,0),MATCH(Calculations!$B17,HaverPull!$B$1:$XZ$1,0)))</f>
        <v>60.8</v>
      </c>
      <c r="AB17">
        <f>IFERROR(INDEX(HaverPull!$B:$XZ,MATCH(Calculations!AB$9,HaverPull!$B:$B,0),MATCH(Calculations!$B17,HaverPull!$B$1:$XZ$1,0)),INDEX(HaverPull!$B:$XZ,MATCH(Calculations!AA$9,HaverPull!$B:$B,0),MATCH(Calculations!$B17,HaverPull!$B$1:$XZ$1,0)))</f>
        <v>59.4</v>
      </c>
      <c r="AC17">
        <f>IFERROR(INDEX(HaverPull!$B:$XZ,MATCH(Calculations!AC$9,HaverPull!$B:$B,0),MATCH(Calculations!$B17,HaverPull!$B$1:$XZ$1,0)),INDEX(HaverPull!$B:$XZ,MATCH(Calculations!AB$9,HaverPull!$B:$B,0),MATCH(Calculations!$B17,HaverPull!$B$1:$XZ$1,0)))</f>
        <v>59</v>
      </c>
      <c r="AD17">
        <f>IFERROR(INDEX(HaverPull!$B:$XZ,MATCH(Calculations!AD$9,HaverPull!$B:$B,0),MATCH(Calculations!$B17,HaverPull!$B$1:$XZ$1,0)),INDEX(HaverPull!$B:$XZ,MATCH(Calculations!AC$9,HaverPull!$B:$B,0),MATCH(Calculations!$B17,HaverPull!$B$1:$XZ$1,0)))</f>
        <v>58.5</v>
      </c>
      <c r="AE17">
        <f>IFERROR(INDEX(HaverPull!$B:$XZ,MATCH(Calculations!AE$9,HaverPull!$B:$B,0),MATCH(Calculations!$B17,HaverPull!$B$1:$XZ$1,0)),INDEX(HaverPull!$B:$XZ,MATCH(Calculations!AD$9,HaverPull!$B:$B,0),MATCH(Calculations!$B17,HaverPull!$B$1:$XZ$1,0)))</f>
        <v>62.9</v>
      </c>
      <c r="AF17">
        <f>IFERROR(INDEX(HaverPull!$B:$XZ,MATCH(Calculations!AF$9,HaverPull!$B:$B,0),MATCH(Calculations!$B17,HaverPull!$B$1:$XZ$1,0)),INDEX(HaverPull!$B:$XZ,MATCH(Calculations!AE$9,HaverPull!$B:$B,0),MATCH(Calculations!$B17,HaverPull!$B$1:$XZ$1,0)))</f>
        <v>68.400000000000006</v>
      </c>
      <c r="AG17">
        <f>IFERROR(INDEX(HaverPull!$B:$XZ,MATCH(Calculations!AG$9,HaverPull!$B:$B,0),MATCH(Calculations!$B17,HaverPull!$B$1:$XZ$1,0)),INDEX(HaverPull!$B:$XZ,MATCH(Calculations!AF$9,HaverPull!$B:$B,0),MATCH(Calculations!$B17,HaverPull!$B$1:$XZ$1,0)))</f>
        <v>70.8</v>
      </c>
      <c r="AH17">
        <f>IFERROR(INDEX(HaverPull!$B:$XZ,MATCH(Calculations!AH$9,HaverPull!$B:$B,0),MATCH(Calculations!$B17,HaverPull!$B$1:$XZ$1,0)),INDEX(HaverPull!$B:$XZ,MATCH(Calculations!AG$9,HaverPull!$B:$B,0),MATCH(Calculations!$B17,HaverPull!$B$1:$XZ$1,0)))</f>
        <v>71.8</v>
      </c>
      <c r="AI17">
        <f>IFERROR(INDEX(HaverPull!$B:$XZ,MATCH(Calculations!AI$9,HaverPull!$B:$B,0),MATCH(Calculations!$B17,HaverPull!$B$1:$XZ$1,0)),INDEX(HaverPull!$B:$XZ,MATCH(Calculations!AH$9,HaverPull!$B:$B,0),MATCH(Calculations!$B17,HaverPull!$B$1:$XZ$1,0)))</f>
        <v>66.2</v>
      </c>
      <c r="AJ17">
        <f>IFERROR(INDEX(HaverPull!$B:$XZ,MATCH(Calculations!AJ$9,HaverPull!$B:$B,0),MATCH(Calculations!$B17,HaverPull!$B$1:$XZ$1,0)),INDEX(HaverPull!$B:$XZ,MATCH(Calculations!AI$9,HaverPull!$B:$B,0),MATCH(Calculations!$B17,HaverPull!$B$1:$XZ$1,0)))</f>
        <v>80</v>
      </c>
      <c r="AK17">
        <f>IFERROR(INDEX(HaverPull!$B:$XZ,MATCH(Calculations!AK$9,HaverPull!$B:$B,0),MATCH(Calculations!$B17,HaverPull!$B$1:$XZ$1,0)),INDEX(HaverPull!$B:$XZ,MATCH(Calculations!AJ$9,HaverPull!$B:$B,0),MATCH(Calculations!$B17,HaverPull!$B$1:$XZ$1,0)))</f>
        <v>80.2</v>
      </c>
      <c r="AL17">
        <f>IFERROR(INDEX(HaverPull!$B:$XZ,MATCH(Calculations!AL$9,HaverPull!$B:$B,0),MATCH(Calculations!$B17,HaverPull!$B$1:$XZ$1,0)),INDEX(HaverPull!$B:$XZ,MATCH(Calculations!AK$9,HaverPull!$B:$B,0),MATCH(Calculations!$B17,HaverPull!$B$1:$XZ$1,0)))</f>
        <v>85</v>
      </c>
      <c r="AM17">
        <f>IFERROR(INDEX(HaverPull!$B:$XZ,MATCH(Calculations!AM$9,HaverPull!$B:$B,0),MATCH(Calculations!$B17,HaverPull!$B$1:$XZ$1,0)),INDEX(HaverPull!$B:$XZ,MATCH(Calculations!AL$9,HaverPull!$B:$B,0),MATCH(Calculations!$B17,HaverPull!$B$1:$XZ$1,0)))</f>
        <v>81.900000000000006</v>
      </c>
      <c r="AN17">
        <f>IFERROR(INDEX(HaverPull!$B:$XZ,MATCH(Calculations!AN$9,HaverPull!$B:$B,0),MATCH(Calculations!$B17,HaverPull!$B$1:$XZ$1,0)),INDEX(HaverPull!$B:$XZ,MATCH(Calculations!AM$9,HaverPull!$B:$B,0),MATCH(Calculations!$B17,HaverPull!$B$1:$XZ$1,0)))</f>
        <v>82.1</v>
      </c>
      <c r="AO17">
        <f>IFERROR(INDEX(HaverPull!$B:$XZ,MATCH(Calculations!AO$9,HaverPull!$B:$B,0),MATCH(Calculations!$B17,HaverPull!$B$1:$XZ$1,0)),INDEX(HaverPull!$B:$XZ,MATCH(Calculations!AN$9,HaverPull!$B:$B,0),MATCH(Calculations!$B17,HaverPull!$B$1:$XZ$1,0)))</f>
        <v>81</v>
      </c>
      <c r="AP17">
        <f>IFERROR(INDEX(HaverPull!$B:$XZ,MATCH(Calculations!AP$9,HaverPull!$B:$B,0),MATCH(Calculations!$B17,HaverPull!$B$1:$XZ$1,0)),INDEX(HaverPull!$B:$XZ,MATCH(Calculations!AO$9,HaverPull!$B:$B,0),MATCH(Calculations!$B17,HaverPull!$B$1:$XZ$1,0)))</f>
        <v>77.900000000000006</v>
      </c>
      <c r="AQ17">
        <f>IFERROR(INDEX(HaverPull!$B:$XZ,MATCH(Calculations!AQ$9,HaverPull!$B:$B,0),MATCH(Calculations!$B17,HaverPull!$B$1:$XZ$1,0)),INDEX(HaverPull!$B:$XZ,MATCH(Calculations!AP$9,HaverPull!$B:$B,0),MATCH(Calculations!$B17,HaverPull!$B$1:$XZ$1,0)))</f>
        <v>85.4</v>
      </c>
      <c r="AR17">
        <f>IFERROR(INDEX(HaverPull!$B:$XZ,MATCH(Calculations!AR$9,HaverPull!$B:$B,0),MATCH(Calculations!$B17,HaverPull!$B$1:$XZ$1,0)),INDEX(HaverPull!$B:$XZ,MATCH(Calculations!AQ$9,HaverPull!$B:$B,0),MATCH(Calculations!$B17,HaverPull!$B$1:$XZ$1,0)))</f>
        <v>64.900000000000006</v>
      </c>
      <c r="AS17">
        <f>IFERROR(INDEX(HaverPull!$B:$XZ,MATCH(Calculations!AS$9,HaverPull!$B:$B,0),MATCH(Calculations!$B17,HaverPull!$B$1:$XZ$1,0)),INDEX(HaverPull!$B:$XZ,MATCH(Calculations!AR$9,HaverPull!$B:$B,0),MATCH(Calculations!$B17,HaverPull!$B$1:$XZ$1,0)))</f>
        <v>72.099999999999994</v>
      </c>
      <c r="AT17">
        <f>IFERROR(INDEX(HaverPull!$B:$XZ,MATCH(Calculations!AT$9,HaverPull!$B:$B,0),MATCH(Calculations!$B17,HaverPull!$B$1:$XZ$1,0)),INDEX(HaverPull!$B:$XZ,MATCH(Calculations!AS$9,HaverPull!$B:$B,0),MATCH(Calculations!$B17,HaverPull!$B$1:$XZ$1,0)))</f>
        <v>79.5</v>
      </c>
      <c r="AU17">
        <f>IFERROR(INDEX(HaverPull!$B:$XZ,MATCH(Calculations!AU$9,HaverPull!$B:$B,0),MATCH(Calculations!$B17,HaverPull!$B$1:$XZ$1,0)),INDEX(HaverPull!$B:$XZ,MATCH(Calculations!AT$9,HaverPull!$B:$B,0),MATCH(Calculations!$B17,HaverPull!$B$1:$XZ$1,0)))</f>
        <v>78.099999999999994</v>
      </c>
      <c r="AV17">
        <f>IFERROR(INDEX(HaverPull!$B:$XZ,MATCH(Calculations!AV$9,HaverPull!$B:$B,0),MATCH(Calculations!$B17,HaverPull!$B$1:$XZ$1,0)),INDEX(HaverPull!$B:$XZ,MATCH(Calculations!AU$9,HaverPull!$B:$B,0),MATCH(Calculations!$B17,HaverPull!$B$1:$XZ$1,0)))</f>
        <v>69.099999999999994</v>
      </c>
      <c r="AW17">
        <f>IFERROR(INDEX(HaverPull!$B:$XZ,MATCH(Calculations!AW$9,HaverPull!$B:$B,0),MATCH(Calculations!$B17,HaverPull!$B$1:$XZ$1,0)),INDEX(HaverPull!$B:$XZ,MATCH(Calculations!AV$9,HaverPull!$B:$B,0),MATCH(Calculations!$B17,HaverPull!$B$1:$XZ$1,0)))</f>
        <v>71.599999999999994</v>
      </c>
      <c r="AX17">
        <f>IFERROR(INDEX(HaverPull!$B:$XZ,MATCH(Calculations!AX$9,HaverPull!$B:$B,0),MATCH(Calculations!$B17,HaverPull!$B$1:$XZ$1,0)),INDEX(HaverPull!$B:$XZ,MATCH(Calculations!AW$9,HaverPull!$B:$B,0),MATCH(Calculations!$B17,HaverPull!$B$1:$XZ$1,0)))</f>
        <v>62.4</v>
      </c>
      <c r="AY17">
        <f>IFERROR(INDEX(HaverPull!$B:$XZ,MATCH(Calculations!AY$9,HaverPull!$B:$B,0),MATCH(Calculations!$B17,HaverPull!$B$1:$XZ$1,0)),INDEX(HaverPull!$B:$XZ,MATCH(Calculations!AX$9,HaverPull!$B:$B,0),MATCH(Calculations!$B17,HaverPull!$B$1:$XZ$1,0)))</f>
        <v>50.6</v>
      </c>
      <c r="AZ17">
        <f>IFERROR(INDEX(HaverPull!$B:$XZ,MATCH(Calculations!AZ$9,HaverPull!$B:$B,0),MATCH(Calculations!$B17,HaverPull!$B$1:$XZ$1,0)),INDEX(HaverPull!$B:$XZ,MATCH(Calculations!AY$9,HaverPull!$B:$B,0),MATCH(Calculations!$B17,HaverPull!$B$1:$XZ$1,0)))</f>
        <v>52.7</v>
      </c>
      <c r="BA17">
        <f>IFERROR(INDEX(HaverPull!$B:$XZ,MATCH(Calculations!BA$9,HaverPull!$B:$B,0),MATCH(Calculations!$B17,HaverPull!$B$1:$XZ$1,0)),INDEX(HaverPull!$B:$XZ,MATCH(Calculations!AZ$9,HaverPull!$B:$B,0),MATCH(Calculations!$B17,HaverPull!$B$1:$XZ$1,0)))</f>
        <v>53.2</v>
      </c>
      <c r="BB17">
        <f>IFERROR(INDEX(HaverPull!$B:$XZ,MATCH(Calculations!BB$9,HaverPull!$B:$B,0),MATCH(Calculations!$B17,HaverPull!$B$1:$XZ$1,0)),INDEX(HaverPull!$B:$XZ,MATCH(Calculations!BA$9,HaverPull!$B:$B,0),MATCH(Calculations!$B17,HaverPull!$B$1:$XZ$1,0)))</f>
        <v>48.6</v>
      </c>
      <c r="BC17">
        <f>IFERROR(INDEX(HaverPull!$B:$XZ,MATCH(Calculations!BC$9,HaverPull!$B:$B,0),MATCH(Calculations!$B17,HaverPull!$B$1:$XZ$1,0)),INDEX(HaverPull!$B:$XZ,MATCH(Calculations!BB$9,HaverPull!$B:$B,0),MATCH(Calculations!$B17,HaverPull!$B$1:$XZ$1,0)))</f>
        <v>50.2</v>
      </c>
      <c r="BD17">
        <f>IFERROR(INDEX(HaverPull!$B:$XZ,MATCH(Calculations!BD$9,HaverPull!$B:$B,0),MATCH(Calculations!$B17,HaverPull!$B$1:$XZ$1,0)),INDEX(HaverPull!$B:$XZ,MATCH(Calculations!BC$9,HaverPull!$B:$B,0),MATCH(Calculations!$B17,HaverPull!$B$1:$XZ$1,0)))</f>
        <v>65.3</v>
      </c>
      <c r="BE17">
        <f>IFERROR(INDEX(HaverPull!$B:$XZ,MATCH(Calculations!BE$9,HaverPull!$B:$B,0),MATCH(Calculations!$B17,HaverPull!$B$1:$XZ$1,0)),INDEX(HaverPull!$B:$XZ,MATCH(Calculations!BD$9,HaverPull!$B:$B,0),MATCH(Calculations!$B17,HaverPull!$B$1:$XZ$1,0)))</f>
        <v>74</v>
      </c>
      <c r="BF17">
        <f>IFERROR(INDEX(HaverPull!$B:$XZ,MATCH(Calculations!BF$9,HaverPull!$B:$B,0),MATCH(Calculations!$B17,HaverPull!$B$1:$XZ$1,0)),INDEX(HaverPull!$B:$XZ,MATCH(Calculations!BE$9,HaverPull!$B:$B,0),MATCH(Calculations!$B17,HaverPull!$B$1:$XZ$1,0)))</f>
        <v>76.099999999999994</v>
      </c>
      <c r="BG17">
        <f>IFERROR(INDEX(HaverPull!$B:$XZ,MATCH(Calculations!BG$9,HaverPull!$B:$B,0),MATCH(Calculations!$B17,HaverPull!$B$1:$XZ$1,0)),INDEX(HaverPull!$B:$XZ,MATCH(Calculations!BF$9,HaverPull!$B:$B,0),MATCH(Calculations!$B17,HaverPull!$B$1:$XZ$1,0)))</f>
        <v>88.4</v>
      </c>
      <c r="BH17">
        <f>IFERROR(INDEX(HaverPull!$B:$XZ,MATCH(Calculations!BH$9,HaverPull!$B:$B,0),MATCH(Calculations!$B17,HaverPull!$B$1:$XZ$1,0)),INDEX(HaverPull!$B:$XZ,MATCH(Calculations!BG$9,HaverPull!$B:$B,0),MATCH(Calculations!$B17,HaverPull!$B$1:$XZ$1,0)))</f>
        <v>87.1</v>
      </c>
      <c r="BI17">
        <f>IFERROR(INDEX(HaverPull!$B:$XZ,MATCH(Calculations!BI$9,HaverPull!$B:$B,0),MATCH(Calculations!$B17,HaverPull!$B$1:$XZ$1,0)),INDEX(HaverPull!$B:$XZ,MATCH(Calculations!BH$9,HaverPull!$B:$B,0),MATCH(Calculations!$B17,HaverPull!$B$1:$XZ$1,0)))</f>
        <v>74.7</v>
      </c>
      <c r="BJ17">
        <f>IFERROR(INDEX(HaverPull!$B:$XZ,MATCH(Calculations!BJ$9,HaverPull!$B:$B,0),MATCH(Calculations!$B17,HaverPull!$B$1:$XZ$1,0)),INDEX(HaverPull!$B:$XZ,MATCH(Calculations!BI$9,HaverPull!$B:$B,0),MATCH(Calculations!$B17,HaverPull!$B$1:$XZ$1,0)))</f>
        <v>75.599999999999994</v>
      </c>
      <c r="BK17">
        <f>IFERROR(INDEX(HaverPull!$B:$XZ,MATCH(Calculations!BK$9,HaverPull!$B:$B,0),MATCH(Calculations!$B17,HaverPull!$B$1:$XZ$1,0)),INDEX(HaverPull!$B:$XZ,MATCH(Calculations!BJ$9,HaverPull!$B:$B,0),MATCH(Calculations!$B17,HaverPull!$B$1:$XZ$1,0)))</f>
        <v>80.5</v>
      </c>
      <c r="BL17">
        <f>IFERROR(INDEX(HaverPull!$B:$XZ,MATCH(Calculations!BL$9,HaverPull!$B:$B,0),MATCH(Calculations!$B17,HaverPull!$B$1:$XZ$1,0)),INDEX(HaverPull!$B:$XZ,MATCH(Calculations!BK$9,HaverPull!$B:$B,0),MATCH(Calculations!$B17,HaverPull!$B$1:$XZ$1,0)))</f>
        <v>78.8</v>
      </c>
      <c r="BM17">
        <f>IFERROR(INDEX(HaverPull!$B:$XZ,MATCH(Calculations!BM$9,HaverPull!$B:$B,0),MATCH(Calculations!$B17,HaverPull!$B$1:$XZ$1,0)),INDEX(HaverPull!$B:$XZ,MATCH(Calculations!BL$9,HaverPull!$B:$B,0),MATCH(Calculations!$B17,HaverPull!$B$1:$XZ$1,0)))</f>
        <v>84.7</v>
      </c>
      <c r="BN17">
        <f>IFERROR(INDEX(HaverPull!$B:$XZ,MATCH(Calculations!BN$9,HaverPull!$B:$B,0),MATCH(Calculations!$B17,HaverPull!$B$1:$XZ$1,0)),INDEX(HaverPull!$B:$XZ,MATCH(Calculations!BM$9,HaverPull!$B:$B,0),MATCH(Calculations!$B17,HaverPull!$B$1:$XZ$1,0)))</f>
        <v>82.4</v>
      </c>
      <c r="BO17">
        <f>IFERROR(INDEX(HaverPull!$B:$XZ,MATCH(Calculations!BO$9,HaverPull!$B:$B,0),MATCH(Calculations!$B17,HaverPull!$B$1:$XZ$1,0)),INDEX(HaverPull!$B:$XZ,MATCH(Calculations!BN$9,HaverPull!$B:$B,0),MATCH(Calculations!$B17,HaverPull!$B$1:$XZ$1,0)))</f>
        <v>87.8</v>
      </c>
      <c r="BP17">
        <f>IFERROR(INDEX(HaverPull!$B:$XZ,MATCH(Calculations!BP$9,HaverPull!$B:$B,0),MATCH(Calculations!$B17,HaverPull!$B$1:$XZ$1,0)),INDEX(HaverPull!$B:$XZ,MATCH(Calculations!BO$9,HaverPull!$B:$B,0),MATCH(Calculations!$B17,HaverPull!$B$1:$XZ$1,0)))</f>
        <v>88.4</v>
      </c>
      <c r="BQ17">
        <f>IFERROR(INDEX(HaverPull!$B:$XZ,MATCH(Calculations!BQ$9,HaverPull!$B:$B,0),MATCH(Calculations!$B17,HaverPull!$B$1:$XZ$1,0)),INDEX(HaverPull!$B:$XZ,MATCH(Calculations!BP$9,HaverPull!$B:$B,0),MATCH(Calculations!$B17,HaverPull!$B$1:$XZ$1,0)))</f>
        <v>90</v>
      </c>
      <c r="BR17">
        <f>IFERROR(INDEX(HaverPull!$B:$XZ,MATCH(Calculations!BR$9,HaverPull!$B:$B,0),MATCH(Calculations!$B17,HaverPull!$B$1:$XZ$1,0)),INDEX(HaverPull!$B:$XZ,MATCH(Calculations!BQ$9,HaverPull!$B:$B,0),MATCH(Calculations!$B17,HaverPull!$B$1:$XZ$1,0)))</f>
        <v>101.2</v>
      </c>
      <c r="BS17">
        <f>IFERROR(INDEX(HaverPull!$B:$XZ,MATCH(Calculations!BS$9,HaverPull!$B:$B,0),MATCH(Calculations!$B17,HaverPull!$B$1:$XZ$1,0)),INDEX(HaverPull!$B:$XZ,MATCH(Calculations!BR$9,HaverPull!$B:$B,0),MATCH(Calculations!$B17,HaverPull!$B$1:$XZ$1,0)))</f>
        <v>101.5</v>
      </c>
      <c r="BT17">
        <f>IFERROR(INDEX(HaverPull!$B:$XZ,MATCH(Calculations!BT$9,HaverPull!$B:$B,0),MATCH(Calculations!$B17,HaverPull!$B$1:$XZ$1,0)),INDEX(HaverPull!$B:$XZ,MATCH(Calculations!BS$9,HaverPull!$B:$B,0),MATCH(Calculations!$B17,HaverPull!$B$1:$XZ$1,0)))</f>
        <v>115.1</v>
      </c>
      <c r="BU17">
        <f>IFERROR(INDEX(HaverPull!$B:$XZ,MATCH(Calculations!BU$9,HaverPull!$B:$B,0),MATCH(Calculations!$B17,HaverPull!$B$1:$XZ$1,0)),INDEX(HaverPull!$B:$XZ,MATCH(Calculations!BT$9,HaverPull!$B:$B,0),MATCH(Calculations!$B17,HaverPull!$B$1:$XZ$1,0)))</f>
        <v>119.9</v>
      </c>
      <c r="BV17">
        <f>IFERROR(INDEX(HaverPull!$B:$XZ,MATCH(Calculations!BV$9,HaverPull!$B:$B,0),MATCH(Calculations!$B17,HaverPull!$B$1:$XZ$1,0)),INDEX(HaverPull!$B:$XZ,MATCH(Calculations!BU$9,HaverPull!$B:$B,0),MATCH(Calculations!$B17,HaverPull!$B$1:$XZ$1,0)))</f>
        <v>114.3</v>
      </c>
      <c r="BW17">
        <f>IFERROR(INDEX(HaverPull!$B:$XZ,MATCH(Calculations!BW$9,HaverPull!$B:$B,0),MATCH(Calculations!$B17,HaverPull!$B$1:$XZ$1,0)),INDEX(HaverPull!$B:$XZ,MATCH(Calculations!BV$9,HaverPull!$B:$B,0),MATCH(Calculations!$B17,HaverPull!$B$1:$XZ$1,0)))</f>
        <v>112.6</v>
      </c>
      <c r="BX17">
        <f>IFERROR(INDEX(HaverPull!$B:$XZ,MATCH(Calculations!BX$9,HaverPull!$B:$B,0),MATCH(Calculations!$B17,HaverPull!$B$1:$XZ$1,0)),INDEX(HaverPull!$B:$XZ,MATCH(Calculations!BW$9,HaverPull!$B:$B,0),MATCH(Calculations!$B17,HaverPull!$B$1:$XZ$1,0)))</f>
        <v>120</v>
      </c>
      <c r="BY17">
        <f>IFERROR(INDEX(HaverPull!$B:$XZ,MATCH(Calculations!BY$9,HaverPull!$B:$B,0),MATCH(Calculations!$B17,HaverPull!$B$1:$XZ$1,0)),INDEX(HaverPull!$B:$XZ,MATCH(Calculations!BX$9,HaverPull!$B:$B,0),MATCH(Calculations!$B17,HaverPull!$B$1:$XZ$1,0)))</f>
        <v>129.1</v>
      </c>
      <c r="BZ17">
        <f>IFERROR(INDEX(HaverPull!$B:$XZ,MATCH(Calculations!BZ$9,HaverPull!$B:$B,0),MATCH(Calculations!$B17,HaverPull!$B$1:$XZ$1,0)),INDEX(HaverPull!$B:$XZ,MATCH(Calculations!BY$9,HaverPull!$B:$B,0),MATCH(Calculations!$B17,HaverPull!$B$1:$XZ$1,0)))</f>
        <v>135.4</v>
      </c>
      <c r="CA17">
        <f>IFERROR(INDEX(HaverPull!$B:$XZ,MATCH(Calculations!CA$9,HaverPull!$B:$B,0),MATCH(Calculations!$B17,HaverPull!$B$1:$XZ$1,0)),INDEX(HaverPull!$B:$XZ,MATCH(Calculations!BZ$9,HaverPull!$B:$B,0),MATCH(Calculations!$B17,HaverPull!$B$1:$XZ$1,0)))</f>
        <v>137.19999999999999</v>
      </c>
      <c r="CB17">
        <f>IFERROR(INDEX(HaverPull!$B:$XZ,MATCH(Calculations!CB$9,HaverPull!$B:$B,0),MATCH(Calculations!$B17,HaverPull!$B$1:$XZ$1,0)),INDEX(HaverPull!$B:$XZ,MATCH(Calculations!CA$9,HaverPull!$B:$B,0),MATCH(Calculations!$B17,HaverPull!$B$1:$XZ$1,0)))</f>
        <v>123</v>
      </c>
      <c r="CC17">
        <f>IFERROR(INDEX(HaverPull!$B:$XZ,MATCH(Calculations!CC$9,HaverPull!$B:$B,0),MATCH(Calculations!$B17,HaverPull!$B$1:$XZ$1,0)),INDEX(HaverPull!$B:$XZ,MATCH(Calculations!CB$9,HaverPull!$B:$B,0),MATCH(Calculations!$B17,HaverPull!$B$1:$XZ$1,0)))</f>
        <v>118.9</v>
      </c>
      <c r="CD17">
        <f>IFERROR(INDEX(HaverPull!$B:$XZ,MATCH(Calculations!CD$9,HaverPull!$B:$B,0),MATCH(Calculations!$B17,HaverPull!$B$1:$XZ$1,0)),INDEX(HaverPull!$B:$XZ,MATCH(Calculations!CC$9,HaverPull!$B:$B,0),MATCH(Calculations!$B17,HaverPull!$B$1:$XZ$1,0)))</f>
        <v>118.6</v>
      </c>
      <c r="CE17">
        <f>IFERROR(INDEX(HaverPull!$B:$XZ,MATCH(Calculations!CE$9,HaverPull!$B:$B,0),MATCH(Calculations!$B17,HaverPull!$B$1:$XZ$1,0)),INDEX(HaverPull!$B:$XZ,MATCH(Calculations!CD$9,HaverPull!$B:$B,0),MATCH(Calculations!$B17,HaverPull!$B$1:$XZ$1,0)))</f>
        <v>116.8</v>
      </c>
      <c r="CF17">
        <f>IFERROR(INDEX(HaverPull!$B:$XZ,MATCH(Calculations!CF$9,HaverPull!$B:$B,0),MATCH(Calculations!$B17,HaverPull!$B$1:$XZ$1,0)),INDEX(HaverPull!$B:$XZ,MATCH(Calculations!CE$9,HaverPull!$B:$B,0),MATCH(Calculations!$B17,HaverPull!$B$1:$XZ$1,0)))</f>
        <v>121.7</v>
      </c>
      <c r="CG17">
        <f>IFERROR(INDEX(HaverPull!$B:$XZ,MATCH(Calculations!CG$9,HaverPull!$B:$B,0),MATCH(Calculations!$B17,HaverPull!$B$1:$XZ$1,0)),INDEX(HaverPull!$B:$XZ,MATCH(Calculations!CF$9,HaverPull!$B:$B,0),MATCH(Calculations!$B17,HaverPull!$B$1:$XZ$1,0)))</f>
        <v>125.1</v>
      </c>
      <c r="CH17">
        <f>IFERROR(INDEX(HaverPull!$B:$XZ,MATCH(Calculations!CH$9,HaverPull!$B:$B,0),MATCH(Calculations!$B17,HaverPull!$B$1:$XZ$1,0)),INDEX(HaverPull!$B:$XZ,MATCH(Calculations!CG$9,HaverPull!$B:$B,0),MATCH(Calculations!$B17,HaverPull!$B$1:$XZ$1,0)))</f>
        <v>123.7</v>
      </c>
      <c r="CI17">
        <f>IFERROR(INDEX(HaverPull!$B:$XZ,MATCH(Calculations!CI$9,HaverPull!$B:$B,0),MATCH(Calculations!$B17,HaverPull!$B$1:$XZ$1,0)),INDEX(HaverPull!$B:$XZ,MATCH(Calculations!CH$9,HaverPull!$B:$B,0),MATCH(Calculations!$B17,HaverPull!$B$1:$XZ$1,0)))</f>
        <v>120.2</v>
      </c>
      <c r="CJ17">
        <f>IFERROR(INDEX(HaverPull!$B:$XZ,MATCH(Calculations!CJ$9,HaverPull!$B:$B,0),MATCH(Calculations!$B17,HaverPull!$B$1:$XZ$1,0)),INDEX(HaverPull!$B:$XZ,MATCH(Calculations!CI$9,HaverPull!$B:$B,0),MATCH(Calculations!$B17,HaverPull!$B$1:$XZ$1,0)))</f>
        <v>116</v>
      </c>
      <c r="CK17">
        <f>IFERROR(INDEX(HaverPull!$B:$XZ,MATCH(Calculations!CK$9,HaverPull!$B:$B,0),MATCH(Calculations!$B17,HaverPull!$B$1:$XZ$1,0)),INDEX(HaverPull!$B:$XZ,MATCH(Calculations!CJ$9,HaverPull!$B:$B,0),MATCH(Calculations!$B17,HaverPull!$B$1:$XZ$1,0)))</f>
        <v>116.9</v>
      </c>
      <c r="CL17">
        <f>IFERROR(INDEX(HaverPull!$B:$XZ,MATCH(Calculations!CL$9,HaverPull!$B:$B,0),MATCH(Calculations!$B17,HaverPull!$B$1:$XZ$1,0)),INDEX(HaverPull!$B:$XZ,MATCH(Calculations!CK$9,HaverPull!$B:$B,0),MATCH(Calculations!$B17,HaverPull!$B$1:$XZ$1,0)))</f>
        <v>118.2</v>
      </c>
      <c r="CM17">
        <f>IFERROR(INDEX(HaverPull!$B:$XZ,MATCH(Calculations!CM$9,HaverPull!$B:$B,0),MATCH(Calculations!$B17,HaverPull!$B$1:$XZ$1,0)),INDEX(HaverPull!$B:$XZ,MATCH(Calculations!CL$9,HaverPull!$B:$B,0),MATCH(Calculations!$B17,HaverPull!$B$1:$XZ$1,0)))</f>
        <v>130.4</v>
      </c>
      <c r="CN17">
        <f>IFERROR(INDEX(HaverPull!$B:$XZ,MATCH(Calculations!CN$9,HaverPull!$B:$B,0),MATCH(Calculations!$B17,HaverPull!$B$1:$XZ$1,0)),INDEX(HaverPull!$B:$XZ,MATCH(Calculations!CM$9,HaverPull!$B:$B,0),MATCH(Calculations!$B17,HaverPull!$B$1:$XZ$1,0)))</f>
        <v>132.4</v>
      </c>
      <c r="CO17">
        <f>IFERROR(INDEX(HaverPull!$B:$XZ,MATCH(Calculations!CO$9,HaverPull!$B:$B,0),MATCH(Calculations!$B17,HaverPull!$B$1:$XZ$1,0)),INDEX(HaverPull!$B:$XZ,MATCH(Calculations!CN$9,HaverPull!$B:$B,0),MATCH(Calculations!$B17,HaverPull!$B$1:$XZ$1,0)))</f>
        <v>127.8</v>
      </c>
      <c r="CP17">
        <f>IFERROR(INDEX(HaverPull!$B:$XZ,MATCH(Calculations!CP$9,HaverPull!$B:$B,0),MATCH(Calculations!$B17,HaverPull!$B$1:$XZ$1,0)),INDEX(HaverPull!$B:$XZ,MATCH(Calculations!CO$9,HaverPull!$B:$B,0),MATCH(Calculations!$B17,HaverPull!$B$1:$XZ$1,0)))</f>
        <v>137.1</v>
      </c>
      <c r="CQ17">
        <f>IFERROR(INDEX(HaverPull!$B:$XZ,MATCH(Calculations!CQ$9,HaverPull!$B:$B,0),MATCH(Calculations!$B17,HaverPull!$B$1:$XZ$1,0)),INDEX(HaverPull!$B:$XZ,MATCH(Calculations!CP$9,HaverPull!$B:$B,0),MATCH(Calculations!$B17,HaverPull!$B$1:$XZ$1,0)))</f>
        <v>141.69999999999999</v>
      </c>
      <c r="CR17">
        <f>IFERROR(INDEX(HaverPull!$B:$XZ,MATCH(Calculations!CR$9,HaverPull!$B:$B,0),MATCH(Calculations!$B17,HaverPull!$B$1:$XZ$1,0)),INDEX(HaverPull!$B:$XZ,MATCH(Calculations!CQ$9,HaverPull!$B:$B,0),MATCH(Calculations!$B17,HaverPull!$B$1:$XZ$1,0)))</f>
        <v>154.1</v>
      </c>
      <c r="CS17">
        <f>IFERROR(INDEX(HaverPull!$B:$XZ,MATCH(Calculations!CS$9,HaverPull!$B:$B,0),MATCH(Calculations!$B17,HaverPull!$B$1:$XZ$1,0)),INDEX(HaverPull!$B:$XZ,MATCH(Calculations!CR$9,HaverPull!$B:$B,0),MATCH(Calculations!$B17,HaverPull!$B$1:$XZ$1,0)))</f>
        <v>146.4</v>
      </c>
      <c r="CT17">
        <f>IFERROR(INDEX(HaverPull!$B:$XZ,MATCH(Calculations!CT$9,HaverPull!$B:$B,0),MATCH(Calculations!$B17,HaverPull!$B$1:$XZ$1,0)),INDEX(HaverPull!$B:$XZ,MATCH(Calculations!CS$9,HaverPull!$B:$B,0),MATCH(Calculations!$B17,HaverPull!$B$1:$XZ$1,0)))</f>
        <v>178</v>
      </c>
      <c r="CU17">
        <f>IFERROR(INDEX(HaverPull!$B:$XZ,MATCH(Calculations!CU$9,HaverPull!$B:$B,0),MATCH(Calculations!$B17,HaverPull!$B$1:$XZ$1,0)),INDEX(HaverPull!$B:$XZ,MATCH(Calculations!CT$9,HaverPull!$B:$B,0),MATCH(Calculations!$B17,HaverPull!$B$1:$XZ$1,0)))</f>
        <v>155.9</v>
      </c>
      <c r="CV17">
        <f>IFERROR(INDEX(HaverPull!$B:$XZ,MATCH(Calculations!CV$9,HaverPull!$B:$B,0),MATCH(Calculations!$B17,HaverPull!$B$1:$XZ$1,0)),INDEX(HaverPull!$B:$XZ,MATCH(Calculations!CU$9,HaverPull!$B:$B,0),MATCH(Calculations!$B17,HaverPull!$B$1:$XZ$1,0)))</f>
        <v>164.1</v>
      </c>
      <c r="CW17">
        <f>IFERROR(INDEX(HaverPull!$B:$XZ,MATCH(Calculations!CW$9,HaverPull!$B:$B,0),MATCH(Calculations!$B17,HaverPull!$B$1:$XZ$1,0)),INDEX(HaverPull!$B:$XZ,MATCH(Calculations!CV$9,HaverPull!$B:$B,0),MATCH(Calculations!$B17,HaverPull!$B$1:$XZ$1,0)))</f>
        <v>180.2</v>
      </c>
      <c r="CX17">
        <f>IFERROR(INDEX(HaverPull!$B:$XZ,MATCH(Calculations!CX$9,HaverPull!$B:$B,0),MATCH(Calculations!$B17,HaverPull!$B$1:$XZ$1,0)),INDEX(HaverPull!$B:$XZ,MATCH(Calculations!CW$9,HaverPull!$B:$B,0),MATCH(Calculations!$B17,HaverPull!$B$1:$XZ$1,0)))</f>
        <v>190.4</v>
      </c>
      <c r="CY17">
        <f>IFERROR(INDEX(HaverPull!$B:$XZ,MATCH(Calculations!CY$9,HaverPull!$B:$B,0),MATCH(Calculations!$B17,HaverPull!$B$1:$XZ$1,0)),INDEX(HaverPull!$B:$XZ,MATCH(Calculations!CX$9,HaverPull!$B:$B,0),MATCH(Calculations!$B17,HaverPull!$B$1:$XZ$1,0)))</f>
        <v>194.7</v>
      </c>
      <c r="CZ17">
        <f>IFERROR(INDEX(HaverPull!$B:$XZ,MATCH(Calculations!CZ$9,HaverPull!$B:$B,0),MATCH(Calculations!$B17,HaverPull!$B$1:$XZ$1,0)),INDEX(HaverPull!$B:$XZ,MATCH(Calculations!CY$9,HaverPull!$B:$B,0),MATCH(Calculations!$B17,HaverPull!$B$1:$XZ$1,0)))</f>
        <v>191</v>
      </c>
      <c r="DA17">
        <f>IFERROR(INDEX(HaverPull!$B:$XZ,MATCH(Calculations!DA$9,HaverPull!$B:$B,0),MATCH(Calculations!$B17,HaverPull!$B$1:$XZ$1,0)),INDEX(HaverPull!$B:$XZ,MATCH(Calculations!CZ$9,HaverPull!$B:$B,0),MATCH(Calculations!$B17,HaverPull!$B$1:$XZ$1,0)))</f>
        <v>198</v>
      </c>
      <c r="DB17">
        <f>IFERROR(INDEX(HaverPull!$B:$XZ,MATCH(Calculations!DB$9,HaverPull!$B:$B,0),MATCH(Calculations!$B17,HaverPull!$B$1:$XZ$1,0)),INDEX(HaverPull!$B:$XZ,MATCH(Calculations!DA$9,HaverPull!$B:$B,0),MATCH(Calculations!$B17,HaverPull!$B$1:$XZ$1,0)))</f>
        <v>194</v>
      </c>
      <c r="DC17">
        <f>IFERROR(INDEX(HaverPull!$B:$XZ,MATCH(Calculations!DC$9,HaverPull!$B:$B,0),MATCH(Calculations!$B17,HaverPull!$B$1:$XZ$1,0)),INDEX(HaverPull!$B:$XZ,MATCH(Calculations!DB$9,HaverPull!$B:$B,0),MATCH(Calculations!$B17,HaverPull!$B$1:$XZ$1,0)))</f>
        <v>201.7</v>
      </c>
      <c r="DD17">
        <f>IFERROR(INDEX(HaverPull!$B:$XZ,MATCH(Calculations!DD$9,HaverPull!$B:$B,0),MATCH(Calculations!$B17,HaverPull!$B$1:$XZ$1,0)),INDEX(HaverPull!$B:$XZ,MATCH(Calculations!DC$9,HaverPull!$B:$B,0),MATCH(Calculations!$B17,HaverPull!$B$1:$XZ$1,0)))</f>
        <v>213.4</v>
      </c>
      <c r="DE17">
        <f>IFERROR(INDEX(HaverPull!$B:$XZ,MATCH(Calculations!DE$9,HaverPull!$B:$B,0),MATCH(Calculations!$B17,HaverPull!$B$1:$XZ$1,0)),INDEX(HaverPull!$B:$XZ,MATCH(Calculations!DD$9,HaverPull!$B:$B,0),MATCH(Calculations!$B17,HaverPull!$B$1:$XZ$1,0)))</f>
        <v>213.7</v>
      </c>
      <c r="DF17">
        <f>IFERROR(INDEX(HaverPull!$B:$XZ,MATCH(Calculations!DF$9,HaverPull!$B:$B,0),MATCH(Calculations!$B17,HaverPull!$B$1:$XZ$1,0)),INDEX(HaverPull!$B:$XZ,MATCH(Calculations!DE$9,HaverPull!$B:$B,0),MATCH(Calculations!$B17,HaverPull!$B$1:$XZ$1,0)))</f>
        <v>216.8</v>
      </c>
      <c r="DG17">
        <f>IFERROR(INDEX(HaverPull!$B:$XZ,MATCH(Calculations!DG$9,HaverPull!$B:$B,0),MATCH(Calculations!$B17,HaverPull!$B$1:$XZ$1,0)),INDEX(HaverPull!$B:$XZ,MATCH(Calculations!DF$9,HaverPull!$B:$B,0),MATCH(Calculations!$B17,HaverPull!$B$1:$XZ$1,0)))</f>
        <v>218.2</v>
      </c>
      <c r="DH17">
        <f>IFERROR(INDEX(HaverPull!$B:$XZ,MATCH(Calculations!DH$9,HaverPull!$B:$B,0),MATCH(Calculations!$B17,HaverPull!$B$1:$XZ$1,0)),INDEX(HaverPull!$B:$XZ,MATCH(Calculations!DG$9,HaverPull!$B:$B,0),MATCH(Calculations!$B17,HaverPull!$B$1:$XZ$1,0)))</f>
        <v>222.5</v>
      </c>
      <c r="DI17">
        <f>IFERROR(INDEX(HaverPull!$B:$XZ,MATCH(Calculations!DI$9,HaverPull!$B:$B,0),MATCH(Calculations!$B17,HaverPull!$B$1:$XZ$1,0)),INDEX(HaverPull!$B:$XZ,MATCH(Calculations!DH$9,HaverPull!$B:$B,0),MATCH(Calculations!$B17,HaverPull!$B$1:$XZ$1,0)))</f>
        <v>234.2</v>
      </c>
      <c r="DJ17">
        <f>IFERROR(INDEX(HaverPull!$B:$XZ,MATCH(Calculations!DJ$9,HaverPull!$B:$B,0),MATCH(Calculations!$B17,HaverPull!$B$1:$XZ$1,0)),INDEX(HaverPull!$B:$XZ,MATCH(Calculations!DI$9,HaverPull!$B:$B,0),MATCH(Calculations!$B17,HaverPull!$B$1:$XZ$1,0)))</f>
        <v>224.2</v>
      </c>
      <c r="DK17">
        <f>IFERROR(INDEX(HaverPull!$B:$XZ,MATCH(Calculations!DK$9,HaverPull!$B:$B,0),MATCH(Calculations!$B17,HaverPull!$B$1:$XZ$1,0)),INDEX(HaverPull!$B:$XZ,MATCH(Calculations!DJ$9,HaverPull!$B:$B,0),MATCH(Calculations!$B17,HaverPull!$B$1:$XZ$1,0)))</f>
        <v>222.1</v>
      </c>
      <c r="DL17">
        <f>IFERROR(INDEX(HaverPull!$B:$XZ,MATCH(Calculations!DL$9,HaverPull!$B:$B,0),MATCH(Calculations!$B17,HaverPull!$B$1:$XZ$1,0)),INDEX(HaverPull!$B:$XZ,MATCH(Calculations!DK$9,HaverPull!$B:$B,0),MATCH(Calculations!$B17,HaverPull!$B$1:$XZ$1,0)))</f>
        <v>218.9</v>
      </c>
      <c r="DM17">
        <f>IFERROR(INDEX(HaverPull!$B:$XZ,MATCH(Calculations!DM$9,HaverPull!$B:$B,0),MATCH(Calculations!$B17,HaverPull!$B$1:$XZ$1,0)),INDEX(HaverPull!$B:$XZ,MATCH(Calculations!DL$9,HaverPull!$B:$B,0),MATCH(Calculations!$B17,HaverPull!$B$1:$XZ$1,0)))</f>
        <v>225.5</v>
      </c>
      <c r="DN17">
        <f>IFERROR(INDEX(HaverPull!$B:$XZ,MATCH(Calculations!DN$9,HaverPull!$B:$B,0),MATCH(Calculations!$B17,HaverPull!$B$1:$XZ$1,0)),INDEX(HaverPull!$B:$XZ,MATCH(Calculations!DM$9,HaverPull!$B:$B,0),MATCH(Calculations!$B17,HaverPull!$B$1:$XZ$1,0)))</f>
        <v>220.7</v>
      </c>
      <c r="DO17">
        <f>IFERROR(INDEX(HaverPull!$B:$XZ,MATCH(Calculations!DO$9,HaverPull!$B:$B,0),MATCH(Calculations!$B17,HaverPull!$B$1:$XZ$1,0)),INDEX(HaverPull!$B:$XZ,MATCH(Calculations!DN$9,HaverPull!$B:$B,0),MATCH(Calculations!$B17,HaverPull!$B$1:$XZ$1,0)))</f>
        <v>226.4</v>
      </c>
      <c r="DP17">
        <f>IFERROR(INDEX(HaverPull!$B:$XZ,MATCH(Calculations!DP$9,HaverPull!$B:$B,0),MATCH(Calculations!$B17,HaverPull!$B$1:$XZ$1,0)),INDEX(HaverPull!$B:$XZ,MATCH(Calculations!DO$9,HaverPull!$B:$B,0),MATCH(Calculations!$B17,HaverPull!$B$1:$XZ$1,0)))</f>
        <v>223.5</v>
      </c>
      <c r="DQ17">
        <f>IFERROR(INDEX(HaverPull!$B:$XZ,MATCH(Calculations!DQ$9,HaverPull!$B:$B,0),MATCH(Calculations!$B17,HaverPull!$B$1:$XZ$1,0)),INDEX(HaverPull!$B:$XZ,MATCH(Calculations!DP$9,HaverPull!$B:$B,0),MATCH(Calculations!$B17,HaverPull!$B$1:$XZ$1,0)))</f>
        <v>227.6</v>
      </c>
      <c r="DR17">
        <f>IFERROR(INDEX(HaverPull!$B:$XZ,MATCH(Calculations!DR$9,HaverPull!$B:$B,0),MATCH(Calculations!$B17,HaverPull!$B$1:$XZ$1,0)),INDEX(HaverPull!$B:$XZ,MATCH(Calculations!DQ$9,HaverPull!$B:$B,0),MATCH(Calculations!$B17,HaverPull!$B$1:$XZ$1,0)))</f>
        <v>231.9</v>
      </c>
      <c r="DS17">
        <f>IFERROR(INDEX(HaverPull!$B:$XZ,MATCH(Calculations!DS$9,HaverPull!$B:$B,0),MATCH(Calculations!$B17,HaverPull!$B$1:$XZ$1,0)),INDEX(HaverPull!$B:$XZ,MATCH(Calculations!DR$9,HaverPull!$B:$B,0),MATCH(Calculations!$B17,HaverPull!$B$1:$XZ$1,0)))</f>
        <v>243.3</v>
      </c>
      <c r="DT17">
        <f>IFERROR(INDEX(HaverPull!$B:$XZ,MATCH(Calculations!DT$9,HaverPull!$B:$B,0),MATCH(Calculations!$B17,HaverPull!$B$1:$XZ$1,0)),INDEX(HaverPull!$B:$XZ,MATCH(Calculations!DS$9,HaverPull!$B:$B,0),MATCH(Calculations!$B17,HaverPull!$B$1:$XZ$1,0)))</f>
        <v>241.7</v>
      </c>
      <c r="DU17">
        <f>IFERROR(INDEX(HaverPull!$B:$XZ,MATCH(Calculations!DU$9,HaverPull!$B:$B,0),MATCH(Calculations!$B17,HaverPull!$B$1:$XZ$1,0)),INDEX(HaverPull!$B:$XZ,MATCH(Calculations!DT$9,HaverPull!$B:$B,0),MATCH(Calculations!$B17,HaverPull!$B$1:$XZ$1,0)))</f>
        <v>222.8</v>
      </c>
      <c r="DV17">
        <f>IFERROR(INDEX(HaverPull!$B:$XZ,MATCH(Calculations!DV$9,HaverPull!$B:$B,0),MATCH(Calculations!$B17,HaverPull!$B$1:$XZ$1,0)),INDEX(HaverPull!$B:$XZ,MATCH(Calculations!DU$9,HaverPull!$B:$B,0),MATCH(Calculations!$B17,HaverPull!$B$1:$XZ$1,0)))</f>
        <v>225.9</v>
      </c>
      <c r="DW17">
        <f>IFERROR(INDEX(HaverPull!$B:$XZ,MATCH(Calculations!DW$9,HaverPull!$B:$B,0),MATCH(Calculations!$B17,HaverPull!$B$1:$XZ$1,0)),INDEX(HaverPull!$B:$XZ,MATCH(Calculations!DV$9,HaverPull!$B:$B,0),MATCH(Calculations!$B17,HaverPull!$B$1:$XZ$1,0)))</f>
        <v>188.6</v>
      </c>
      <c r="DX17">
        <f>IFERROR(INDEX(HaverPull!$B:$XZ,MATCH(Calculations!DX$9,HaverPull!$B:$B,0),MATCH(Calculations!$B17,HaverPull!$B$1:$XZ$1,0)),INDEX(HaverPull!$B:$XZ,MATCH(Calculations!DW$9,HaverPull!$B:$B,0),MATCH(Calculations!$B17,HaverPull!$B$1:$XZ$1,0)))</f>
        <v>182.6</v>
      </c>
      <c r="DY17">
        <f>IFERROR(INDEX(HaverPull!$B:$XZ,MATCH(Calculations!DY$9,HaverPull!$B:$B,0),MATCH(Calculations!$B17,HaverPull!$B$1:$XZ$1,0)),INDEX(HaverPull!$B:$XZ,MATCH(Calculations!DX$9,HaverPull!$B:$B,0),MATCH(Calculations!$B17,HaverPull!$B$1:$XZ$1,0)))</f>
        <v>162.80000000000001</v>
      </c>
      <c r="DZ17">
        <f>IFERROR(INDEX(HaverPull!$B:$XZ,MATCH(Calculations!DZ$9,HaverPull!$B:$B,0),MATCH(Calculations!$B17,HaverPull!$B$1:$XZ$1,0)),INDEX(HaverPull!$B:$XZ,MATCH(Calculations!DY$9,HaverPull!$B:$B,0),MATCH(Calculations!$B17,HaverPull!$B$1:$XZ$1,0)))</f>
        <v>146.4</v>
      </c>
      <c r="EA17">
        <f>IFERROR(INDEX(HaverPull!$B:$XZ,MATCH(Calculations!EA$9,HaverPull!$B:$B,0),MATCH(Calculations!$B17,HaverPull!$B$1:$XZ$1,0)),INDEX(HaverPull!$B:$XZ,MATCH(Calculations!DZ$9,HaverPull!$B:$B,0),MATCH(Calculations!$B17,HaverPull!$B$1:$XZ$1,0)))</f>
        <v>147.30000000000001</v>
      </c>
      <c r="EB17">
        <f>IFERROR(INDEX(HaverPull!$B:$XZ,MATCH(Calculations!EB$9,HaverPull!$B:$B,0),MATCH(Calculations!$B17,HaverPull!$B$1:$XZ$1,0)),INDEX(HaverPull!$B:$XZ,MATCH(Calculations!EA$9,HaverPull!$B:$B,0),MATCH(Calculations!$B17,HaverPull!$B$1:$XZ$1,0)))</f>
        <v>153.6</v>
      </c>
      <c r="EC17">
        <f>IFERROR(INDEX(HaverPull!$B:$XZ,MATCH(Calculations!EC$9,HaverPull!$B:$B,0),MATCH(Calculations!$B17,HaverPull!$B$1:$XZ$1,0)),INDEX(HaverPull!$B:$XZ,MATCH(Calculations!EB$9,HaverPull!$B:$B,0),MATCH(Calculations!$B17,HaverPull!$B$1:$XZ$1,0)))</f>
        <v>161.80000000000001</v>
      </c>
      <c r="ED17">
        <f>IFERROR(INDEX(HaverPull!$B:$XZ,MATCH(Calculations!ED$9,HaverPull!$B:$B,0),MATCH(Calculations!$B17,HaverPull!$B$1:$XZ$1,0)),INDEX(HaverPull!$B:$XZ,MATCH(Calculations!EC$9,HaverPull!$B:$B,0),MATCH(Calculations!$B17,HaverPull!$B$1:$XZ$1,0)))</f>
        <v>179.8</v>
      </c>
      <c r="EE17">
        <f>IFERROR(INDEX(HaverPull!$B:$XZ,MATCH(Calculations!EE$9,HaverPull!$B:$B,0),MATCH(Calculations!$B17,HaverPull!$B$1:$XZ$1,0)),INDEX(HaverPull!$B:$XZ,MATCH(Calculations!ED$9,HaverPull!$B:$B,0),MATCH(Calculations!$B17,HaverPull!$B$1:$XZ$1,0)))</f>
        <v>199.9</v>
      </c>
      <c r="EF17">
        <f>IFERROR(INDEX(HaverPull!$B:$XZ,MATCH(Calculations!EF$9,HaverPull!$B:$B,0),MATCH(Calculations!$B17,HaverPull!$B$1:$XZ$1,0)),INDEX(HaverPull!$B:$XZ,MATCH(Calculations!EE$9,HaverPull!$B:$B,0),MATCH(Calculations!$B17,HaverPull!$B$1:$XZ$1,0)))</f>
        <v>196.4</v>
      </c>
      <c r="EG17">
        <f>IFERROR(INDEX(HaverPull!$B:$XZ,MATCH(Calculations!EG$9,HaverPull!$B:$B,0),MATCH(Calculations!$B17,HaverPull!$B$1:$XZ$1,0)),INDEX(HaverPull!$B:$XZ,MATCH(Calculations!EF$9,HaverPull!$B:$B,0),MATCH(Calculations!$B17,HaverPull!$B$1:$XZ$1,0)))</f>
        <v>217.6</v>
      </c>
      <c r="EH17">
        <f>IFERROR(INDEX(HaverPull!$B:$XZ,MATCH(Calculations!EH$9,HaverPull!$B:$B,0),MATCH(Calculations!$B17,HaverPull!$B$1:$XZ$1,0)),INDEX(HaverPull!$B:$XZ,MATCH(Calculations!EG$9,HaverPull!$B:$B,0),MATCH(Calculations!$B17,HaverPull!$B$1:$XZ$1,0)))</f>
        <v>241</v>
      </c>
      <c r="EI17">
        <f>IFERROR(INDEX(HaverPull!$B:$XZ,MATCH(Calculations!EI$9,HaverPull!$B:$B,0),MATCH(Calculations!$B17,HaverPull!$B$1:$XZ$1,0)),INDEX(HaverPull!$B:$XZ,MATCH(Calculations!EH$9,HaverPull!$B:$B,0),MATCH(Calculations!$B17,HaverPull!$B$1:$XZ$1,0)))</f>
        <v>251.4</v>
      </c>
      <c r="EJ17">
        <f>IFERROR(INDEX(HaverPull!$B:$XZ,MATCH(Calculations!EJ$9,HaverPull!$B:$B,0),MATCH(Calculations!$B17,HaverPull!$B$1:$XZ$1,0)),INDEX(HaverPull!$B:$XZ,MATCH(Calculations!EI$9,HaverPull!$B:$B,0),MATCH(Calculations!$B17,HaverPull!$B$1:$XZ$1,0)))</f>
        <v>271.60000000000002</v>
      </c>
      <c r="EK17">
        <f>IFERROR(INDEX(HaverPull!$B:$XZ,MATCH(Calculations!EK$9,HaverPull!$B:$B,0),MATCH(Calculations!$B17,HaverPull!$B$1:$XZ$1,0)),INDEX(HaverPull!$B:$XZ,MATCH(Calculations!EJ$9,HaverPull!$B:$B,0),MATCH(Calculations!$B17,HaverPull!$B$1:$XZ$1,0)))</f>
        <v>292.7</v>
      </c>
      <c r="EL17">
        <f>IFERROR(INDEX(HaverPull!$B:$XZ,MATCH(Calculations!EL$9,HaverPull!$B:$B,0),MATCH(Calculations!$B17,HaverPull!$B$1:$XZ$1,0)),INDEX(HaverPull!$B:$XZ,MATCH(Calculations!EK$9,HaverPull!$B:$B,0),MATCH(Calculations!$B17,HaverPull!$B$1:$XZ$1,0)))</f>
        <v>298.39999999999998</v>
      </c>
      <c r="EM17">
        <f>IFERROR(INDEX(HaverPull!$B:$XZ,MATCH(Calculations!EM$9,HaverPull!$B:$B,0),MATCH(Calculations!$B17,HaverPull!$B$1:$XZ$1,0)),INDEX(HaverPull!$B:$XZ,MATCH(Calculations!EL$9,HaverPull!$B:$B,0),MATCH(Calculations!$B17,HaverPull!$B$1:$XZ$1,0)))</f>
        <v>375.8</v>
      </c>
      <c r="EN17">
        <f>IFERROR(INDEX(HaverPull!$B:$XZ,MATCH(Calculations!EN$9,HaverPull!$B:$B,0),MATCH(Calculations!$B17,HaverPull!$B$1:$XZ$1,0)),INDEX(HaverPull!$B:$XZ,MATCH(Calculations!EM$9,HaverPull!$B:$B,0),MATCH(Calculations!$B17,HaverPull!$B$1:$XZ$1,0)))</f>
        <v>364</v>
      </c>
      <c r="EO17">
        <f>IFERROR(INDEX(HaverPull!$B:$XZ,MATCH(Calculations!EO$9,HaverPull!$B:$B,0),MATCH(Calculations!$B17,HaverPull!$B$1:$XZ$1,0)),INDEX(HaverPull!$B:$XZ,MATCH(Calculations!EN$9,HaverPull!$B:$B,0),MATCH(Calculations!$B17,HaverPull!$B$1:$XZ$1,0)))</f>
        <v>370.3</v>
      </c>
      <c r="EP17">
        <f>IFERROR(INDEX(HaverPull!$B:$XZ,MATCH(Calculations!EP$9,HaverPull!$B:$B,0),MATCH(Calculations!$B17,HaverPull!$B$1:$XZ$1,0)),INDEX(HaverPull!$B:$XZ,MATCH(Calculations!EO$9,HaverPull!$B:$B,0),MATCH(Calculations!$B17,HaverPull!$B$1:$XZ$1,0)))</f>
        <v>409.1</v>
      </c>
      <c r="EQ17">
        <f>IFERROR(INDEX(HaverPull!$B:$XZ,MATCH(Calculations!EQ$9,HaverPull!$B:$B,0),MATCH(Calculations!$B17,HaverPull!$B$1:$XZ$1,0)),INDEX(HaverPull!$B:$XZ,MATCH(Calculations!EP$9,HaverPull!$B:$B,0),MATCH(Calculations!$B17,HaverPull!$B$1:$XZ$1,0)))</f>
        <v>421.7</v>
      </c>
      <c r="ER17">
        <f>IFERROR(INDEX(HaverPull!$B:$XZ,MATCH(Calculations!ER$9,HaverPull!$B:$B,0),MATCH(Calculations!$B17,HaverPull!$B$1:$XZ$1,0)),INDEX(HaverPull!$B:$XZ,MATCH(Calculations!EQ$9,HaverPull!$B:$B,0),MATCH(Calculations!$B17,HaverPull!$B$1:$XZ$1,0)))</f>
        <v>432.9</v>
      </c>
      <c r="ES17">
        <f>IFERROR(INDEX(HaverPull!$B:$XZ,MATCH(Calculations!ES$9,HaverPull!$B:$B,0),MATCH(Calculations!$B17,HaverPull!$B$1:$XZ$1,0)),INDEX(HaverPull!$B:$XZ,MATCH(Calculations!ER$9,HaverPull!$B:$B,0),MATCH(Calculations!$B17,HaverPull!$B$1:$XZ$1,0)))</f>
        <v>451.5</v>
      </c>
      <c r="ET17">
        <f>IFERROR(INDEX(HaverPull!$B:$XZ,MATCH(Calculations!ET$9,HaverPull!$B:$B,0),MATCH(Calculations!$B17,HaverPull!$B$1:$XZ$1,0)),INDEX(HaverPull!$B:$XZ,MATCH(Calculations!ES$9,HaverPull!$B:$B,0),MATCH(Calculations!$B17,HaverPull!$B$1:$XZ$1,0)))</f>
        <v>415.6</v>
      </c>
      <c r="EU17">
        <f>IFERROR(INDEX(HaverPull!$B:$XZ,MATCH(Calculations!EU$9,HaverPull!$B:$B,0),MATCH(Calculations!$B17,HaverPull!$B$1:$XZ$1,0)),INDEX(HaverPull!$B:$XZ,MATCH(Calculations!ET$9,HaverPull!$B:$B,0),MATCH(Calculations!$B17,HaverPull!$B$1:$XZ$1,0)))</f>
        <v>418.9</v>
      </c>
      <c r="EV17">
        <f>IFERROR(INDEX(HaverPull!$B:$XZ,MATCH(Calculations!EV$9,HaverPull!$B:$B,0),MATCH(Calculations!$B17,HaverPull!$B$1:$XZ$1,0)),INDEX(HaverPull!$B:$XZ,MATCH(Calculations!EU$9,HaverPull!$B:$B,0),MATCH(Calculations!$B17,HaverPull!$B$1:$XZ$1,0)))</f>
        <v>413.6</v>
      </c>
      <c r="EW17">
        <f>IFERROR(INDEX(HaverPull!$B:$XZ,MATCH(Calculations!EW$9,HaverPull!$B:$B,0),MATCH(Calculations!$B17,HaverPull!$B$1:$XZ$1,0)),INDEX(HaverPull!$B:$XZ,MATCH(Calculations!EV$9,HaverPull!$B:$B,0),MATCH(Calculations!$B17,HaverPull!$B$1:$XZ$1,0)))</f>
        <v>376.8</v>
      </c>
      <c r="EX17">
        <f>IFERROR(INDEX(HaverPull!$B:$XZ,MATCH(Calculations!EX$9,HaverPull!$B:$B,0),MATCH(Calculations!$B17,HaverPull!$B$1:$XZ$1,0)),INDEX(HaverPull!$B:$XZ,MATCH(Calculations!EW$9,HaverPull!$B:$B,0),MATCH(Calculations!$B17,HaverPull!$B$1:$XZ$1,0)))</f>
        <v>359</v>
      </c>
      <c r="EY17">
        <f>IFERROR(INDEX(HaverPull!$B:$XZ,MATCH(Calculations!EY$9,HaverPull!$B:$B,0),MATCH(Calculations!$B17,HaverPull!$B$1:$XZ$1,0)),INDEX(HaverPull!$B:$XZ,MATCH(Calculations!EX$9,HaverPull!$B:$B,0),MATCH(Calculations!$B17,HaverPull!$B$1:$XZ$1,0)))</f>
        <v>298.2</v>
      </c>
      <c r="EZ17">
        <f>IFERROR(INDEX(HaverPull!$B:$XZ,MATCH(Calculations!EZ$9,HaverPull!$B:$B,0),MATCH(Calculations!$B17,HaverPull!$B$1:$XZ$1,0)),INDEX(HaverPull!$B:$XZ,MATCH(Calculations!EY$9,HaverPull!$B:$B,0),MATCH(Calculations!$B17,HaverPull!$B$1:$XZ$1,0)))</f>
        <v>285.5</v>
      </c>
      <c r="FA17">
        <f>IFERROR(INDEX(HaverPull!$B:$XZ,MATCH(Calculations!FA$9,HaverPull!$B:$B,0),MATCH(Calculations!$B17,HaverPull!$B$1:$XZ$1,0)),INDEX(HaverPull!$B:$XZ,MATCH(Calculations!EZ$9,HaverPull!$B:$B,0),MATCH(Calculations!$B17,HaverPull!$B$1:$XZ$1,0)))</f>
        <v>270.89999999999998</v>
      </c>
      <c r="FB17">
        <f>IFERROR(INDEX(HaverPull!$B:$XZ,MATCH(Calculations!FB$9,HaverPull!$B:$B,0),MATCH(Calculations!$B17,HaverPull!$B$1:$XZ$1,0)),INDEX(HaverPull!$B:$XZ,MATCH(Calculations!FA$9,HaverPull!$B:$B,0),MATCH(Calculations!$B17,HaverPull!$B$1:$XZ$1,0)))</f>
        <v>170</v>
      </c>
      <c r="FC17">
        <f>IFERROR(INDEX(HaverPull!$B:$XZ,MATCH(Calculations!FC$9,HaverPull!$B:$B,0),MATCH(Calculations!$B17,HaverPull!$B$1:$XZ$1,0)),INDEX(HaverPull!$B:$XZ,MATCH(Calculations!FB$9,HaverPull!$B:$B,0),MATCH(Calculations!$B17,HaverPull!$B$1:$XZ$1,0)))</f>
        <v>172.2</v>
      </c>
      <c r="FD17">
        <f>IFERROR(INDEX(HaverPull!$B:$XZ,MATCH(Calculations!FD$9,HaverPull!$B:$B,0),MATCH(Calculations!$B17,HaverPull!$B$1:$XZ$1,0)),INDEX(HaverPull!$B:$XZ,MATCH(Calculations!FC$9,HaverPull!$B:$B,0),MATCH(Calculations!$B17,HaverPull!$B$1:$XZ$1,0)))</f>
        <v>195.6</v>
      </c>
      <c r="FE17">
        <f>IFERROR(INDEX(HaverPull!$B:$XZ,MATCH(Calculations!FE$9,HaverPull!$B:$B,0),MATCH(Calculations!$B17,HaverPull!$B$1:$XZ$1,0)),INDEX(HaverPull!$B:$XZ,MATCH(Calculations!FD$9,HaverPull!$B:$B,0),MATCH(Calculations!$B17,HaverPull!$B$1:$XZ$1,0)))</f>
        <v>206.6</v>
      </c>
      <c r="FF17">
        <f>IFERROR(INDEX(HaverPull!$B:$XZ,MATCH(Calculations!FF$9,HaverPull!$B:$B,0),MATCH(Calculations!$B17,HaverPull!$B$1:$XZ$1,0)),INDEX(HaverPull!$B:$XZ,MATCH(Calculations!FE$9,HaverPull!$B:$B,0),MATCH(Calculations!$B17,HaverPull!$B$1:$XZ$1,0)))</f>
        <v>242.3</v>
      </c>
      <c r="FG17">
        <f>IFERROR(INDEX(HaverPull!$B:$XZ,MATCH(Calculations!FG$9,HaverPull!$B:$B,0),MATCH(Calculations!$B17,HaverPull!$B$1:$XZ$1,0)),INDEX(HaverPull!$B:$XZ,MATCH(Calculations!FF$9,HaverPull!$B:$B,0),MATCH(Calculations!$B17,HaverPull!$B$1:$XZ$1,0)))</f>
        <v>256.60000000000002</v>
      </c>
      <c r="FH17">
        <f>IFERROR(INDEX(HaverPull!$B:$XZ,MATCH(Calculations!FH$9,HaverPull!$B:$B,0),MATCH(Calculations!$B17,HaverPull!$B$1:$XZ$1,0)),INDEX(HaverPull!$B:$XZ,MATCH(Calculations!FG$9,HaverPull!$B:$B,0),MATCH(Calculations!$B17,HaverPull!$B$1:$XZ$1,0)))</f>
        <v>262.5</v>
      </c>
      <c r="FI17">
        <f>IFERROR(INDEX(HaverPull!$B:$XZ,MATCH(Calculations!FI$9,HaverPull!$B:$B,0),MATCH(Calculations!$B17,HaverPull!$B$1:$XZ$1,0)),INDEX(HaverPull!$B:$XZ,MATCH(Calculations!FH$9,HaverPull!$B:$B,0),MATCH(Calculations!$B17,HaverPull!$B$1:$XZ$1,0)))</f>
        <v>279.39999999999998</v>
      </c>
      <c r="FJ17">
        <f>IFERROR(INDEX(HaverPull!$B:$XZ,MATCH(Calculations!FJ$9,HaverPull!$B:$B,0),MATCH(Calculations!$B17,HaverPull!$B$1:$XZ$1,0)),INDEX(HaverPull!$B:$XZ,MATCH(Calculations!FI$9,HaverPull!$B:$B,0),MATCH(Calculations!$B17,HaverPull!$B$1:$XZ$1,0)))</f>
        <v>291.60000000000002</v>
      </c>
      <c r="FK17">
        <f>IFERROR(INDEX(HaverPull!$B:$XZ,MATCH(Calculations!FK$9,HaverPull!$B:$B,0),MATCH(Calculations!$B17,HaverPull!$B$1:$XZ$1,0)),INDEX(HaverPull!$B:$XZ,MATCH(Calculations!FJ$9,HaverPull!$B:$B,0),MATCH(Calculations!$B17,HaverPull!$B$1:$XZ$1,0)))</f>
        <v>285.39999999999998</v>
      </c>
      <c r="FL17">
        <f>IFERROR(INDEX(HaverPull!$B:$XZ,MATCH(Calculations!FL$9,HaverPull!$B:$B,0),MATCH(Calculations!$B17,HaverPull!$B$1:$XZ$1,0)),INDEX(HaverPull!$B:$XZ,MATCH(Calculations!FK$9,HaverPull!$B:$B,0),MATCH(Calculations!$B17,HaverPull!$B$1:$XZ$1,0)))</f>
        <v>285.39999999999998</v>
      </c>
      <c r="FM17">
        <f>IFERROR(INDEX(HaverPull!$B:$XZ,MATCH(Calculations!FM$9,HaverPull!$B:$B,0),MATCH(Calculations!$B17,HaverPull!$B$1:$XZ$1,0)),INDEX(HaverPull!$B:$XZ,MATCH(Calculations!FL$9,HaverPull!$B:$B,0),MATCH(Calculations!$B17,HaverPull!$B$1:$XZ$1,0)))</f>
        <v>256.7</v>
      </c>
      <c r="FN17">
        <f>IFERROR(INDEX(HaverPull!$B:$XZ,MATCH(Calculations!FN$9,HaverPull!$B:$B,0),MATCH(Calculations!$B17,HaverPull!$B$1:$XZ$1,0)),INDEX(HaverPull!$B:$XZ,MATCH(Calculations!FM$9,HaverPull!$B:$B,0),MATCH(Calculations!$B17,HaverPull!$B$1:$XZ$1,0)))</f>
        <v>296.8</v>
      </c>
      <c r="FO17">
        <f>IFERROR(INDEX(HaverPull!$B:$XZ,MATCH(Calculations!FO$9,HaverPull!$B:$B,0),MATCH(Calculations!$B17,HaverPull!$B$1:$XZ$1,0)),INDEX(HaverPull!$B:$XZ,MATCH(Calculations!FN$9,HaverPull!$B:$B,0),MATCH(Calculations!$B17,HaverPull!$B$1:$XZ$1,0)))</f>
        <v>320.10000000000002</v>
      </c>
      <c r="FP17">
        <f>IFERROR(INDEX(HaverPull!$B:$XZ,MATCH(Calculations!FP$9,HaverPull!$B:$B,0),MATCH(Calculations!$B17,HaverPull!$B$1:$XZ$1,0)),INDEX(HaverPull!$B:$XZ,MATCH(Calculations!FO$9,HaverPull!$B:$B,0),MATCH(Calculations!$B17,HaverPull!$B$1:$XZ$1,0)))</f>
        <v>334.5</v>
      </c>
      <c r="FQ17">
        <f>IFERROR(INDEX(HaverPull!$B:$XZ,MATCH(Calculations!FQ$9,HaverPull!$B:$B,0),MATCH(Calculations!$B17,HaverPull!$B$1:$XZ$1,0)),INDEX(HaverPull!$B:$XZ,MATCH(Calculations!FP$9,HaverPull!$B:$B,0),MATCH(Calculations!$B17,HaverPull!$B$1:$XZ$1,0)))</f>
        <v>342</v>
      </c>
      <c r="FR17">
        <f>IFERROR(INDEX(HaverPull!$B:$XZ,MATCH(Calculations!FR$9,HaverPull!$B:$B,0),MATCH(Calculations!$B17,HaverPull!$B$1:$XZ$1,0)),INDEX(HaverPull!$B:$XZ,MATCH(Calculations!FQ$9,HaverPull!$B:$B,0),MATCH(Calculations!$B17,HaverPull!$B$1:$XZ$1,0)))</f>
        <v>342.8</v>
      </c>
      <c r="FS17">
        <f>IFERROR(INDEX(HaverPull!$B:$XZ,MATCH(Calculations!FS$9,HaverPull!$B:$B,0),MATCH(Calculations!$B17,HaverPull!$B$1:$XZ$1,0)),INDEX(HaverPull!$B:$XZ,MATCH(Calculations!FR$9,HaverPull!$B:$B,0),MATCH(Calculations!$B17,HaverPull!$B$1:$XZ$1,0)))</f>
        <v>360.8</v>
      </c>
      <c r="FT17">
        <f>IFERROR(INDEX(HaverPull!$B:$XZ,MATCH(Calculations!FT$9,HaverPull!$B:$B,0),MATCH(Calculations!$B17,HaverPull!$B$1:$XZ$1,0)),INDEX(HaverPull!$B:$XZ,MATCH(Calculations!FS$9,HaverPull!$B:$B,0),MATCH(Calculations!$B17,HaverPull!$B$1:$XZ$1,0)))</f>
        <v>357.3</v>
      </c>
      <c r="FU17">
        <f>IFERROR(INDEX(HaverPull!$B:$XZ,MATCH(Calculations!FU$9,HaverPull!$B:$B,0),MATCH(Calculations!$B17,HaverPull!$B$1:$XZ$1,0)),INDEX(HaverPull!$B:$XZ,MATCH(Calculations!FT$9,HaverPull!$B:$B,0),MATCH(Calculations!$B17,HaverPull!$B$1:$XZ$1,0)))</f>
        <v>364.9</v>
      </c>
      <c r="FV17">
        <f>IFERROR(INDEX(HaverPull!$B:$XZ,MATCH(Calculations!FV$9,HaverPull!$B:$B,0),MATCH(Calculations!$B17,HaverPull!$B$1:$XZ$1,0)),INDEX(HaverPull!$B:$XZ,MATCH(Calculations!FU$9,HaverPull!$B:$B,0),MATCH(Calculations!$B17,HaverPull!$B$1:$XZ$1,0)))</f>
        <v>368.1</v>
      </c>
      <c r="FW17">
        <f>IFERROR(INDEX(HaverPull!$B:$XZ,MATCH(Calculations!FW$9,HaverPull!$B:$B,0),MATCH(Calculations!$B17,HaverPull!$B$1:$XZ$1,0)),INDEX(HaverPull!$B:$XZ,MATCH(Calculations!FV$9,HaverPull!$B:$B,0),MATCH(Calculations!$B17,HaverPull!$B$1:$XZ$1,0)))</f>
        <v>405.7</v>
      </c>
      <c r="FX17">
        <f>IFERROR(INDEX(HaverPull!$B:$XZ,MATCH(Calculations!FX$9,HaverPull!$B:$B,0),MATCH(Calculations!$B17,HaverPull!$B$1:$XZ$1,0)),INDEX(HaverPull!$B:$XZ,MATCH(Calculations!FW$9,HaverPull!$B:$B,0),MATCH(Calculations!$B17,HaverPull!$B$1:$XZ$1,0)))</f>
        <v>425.8</v>
      </c>
      <c r="FY17">
        <f>IFERROR(INDEX(HaverPull!$B:$XZ,MATCH(Calculations!FY$9,HaverPull!$B:$B,0),MATCH(Calculations!$B17,HaverPull!$B$1:$XZ$1,0)),INDEX(HaverPull!$B:$XZ,MATCH(Calculations!FX$9,HaverPull!$B:$B,0),MATCH(Calculations!$B17,HaverPull!$B$1:$XZ$1,0)))</f>
        <v>396.3</v>
      </c>
      <c r="FZ17">
        <f>IFERROR(INDEX(HaverPull!$B:$XZ,MATCH(Calculations!FZ$9,HaverPull!$B:$B,0),MATCH(Calculations!$B17,HaverPull!$B$1:$XZ$1,0)),INDEX(HaverPull!$B:$XZ,MATCH(Calculations!FY$9,HaverPull!$B:$B,0),MATCH(Calculations!$B17,HaverPull!$B$1:$XZ$1,0)))</f>
        <v>401.7</v>
      </c>
      <c r="GA17">
        <f>IFERROR(INDEX(HaverPull!$B:$XZ,MATCH(Calculations!GA$9,HaverPull!$B:$B,0),MATCH(Calculations!$B17,HaverPull!$B$1:$XZ$1,0)),INDEX(HaverPull!$B:$XZ,MATCH(Calculations!FZ$9,HaverPull!$B:$B,0),MATCH(Calculations!$B17,HaverPull!$B$1:$XZ$1,0)))</f>
        <v>417.5</v>
      </c>
      <c r="GB17">
        <f>IFERROR(INDEX(HaverPull!$B:$XZ,MATCH(Calculations!GB$9,HaverPull!$B:$B,0),MATCH(Calculations!$B17,HaverPull!$B$1:$XZ$1,0)),INDEX(HaverPull!$B:$XZ,MATCH(Calculations!GA$9,HaverPull!$B:$B,0),MATCH(Calculations!$B17,HaverPull!$B$1:$XZ$1,0)))</f>
        <v>421.9</v>
      </c>
      <c r="GC17">
        <f>IFERROR(INDEX(HaverPull!$B:$XZ,MATCH(Calculations!GC$9,HaverPull!$B:$B,0),MATCH(Calculations!$B17,HaverPull!$B$1:$XZ$1,0)),INDEX(HaverPull!$B:$XZ,MATCH(Calculations!GB$9,HaverPull!$B:$B,0),MATCH(Calculations!$B17,HaverPull!$B$1:$XZ$1,0)))</f>
        <v>391.5</v>
      </c>
      <c r="GD17">
        <f>IFERROR(INDEX(HaverPull!$B:$XZ,MATCH(Calculations!GD$9,HaverPull!$B:$B,0),MATCH(Calculations!$B17,HaverPull!$B$1:$XZ$1,0)),INDEX(HaverPull!$B:$XZ,MATCH(Calculations!GC$9,HaverPull!$B:$B,0),MATCH(Calculations!$B17,HaverPull!$B$1:$XZ$1,0)))</f>
        <v>358</v>
      </c>
      <c r="GE17">
        <f>IFERROR(INDEX(HaverPull!$B:$XZ,MATCH(Calculations!GE$9,HaverPull!$B:$B,0),MATCH(Calculations!$B17,HaverPull!$B$1:$XZ$1,0)),INDEX(HaverPull!$B:$XZ,MATCH(Calculations!GD$9,HaverPull!$B:$B,0),MATCH(Calculations!$B17,HaverPull!$B$1:$XZ$1,0)))</f>
        <v>384.4</v>
      </c>
      <c r="GF17">
        <f>IFERROR(INDEX(HaverPull!$B:$XZ,MATCH(Calculations!GF$9,HaverPull!$B:$B,0),MATCH(Calculations!$B17,HaverPull!$B$1:$XZ$1,0)),INDEX(HaverPull!$B:$XZ,MATCH(Calculations!GE$9,HaverPull!$B:$B,0),MATCH(Calculations!$B17,HaverPull!$B$1:$XZ$1,0)))</f>
        <v>385.5</v>
      </c>
      <c r="GG17">
        <f>IFERROR(INDEX(HaverPull!$B:$XZ,MATCH(Calculations!GG$9,HaverPull!$B:$B,0),MATCH(Calculations!$B17,HaverPull!$B$1:$XZ$1,0)),INDEX(HaverPull!$B:$XZ,MATCH(Calculations!GF$9,HaverPull!$B:$B,0),MATCH(Calculations!$B17,HaverPull!$B$1:$XZ$1,0)))</f>
        <v>413</v>
      </c>
      <c r="GH17">
        <f>IFERROR(INDEX(HaverPull!$B:$XZ,MATCH(Calculations!GH$9,HaverPull!$B:$B,0),MATCH(Calculations!$B17,HaverPull!$B$1:$XZ$1,0)),INDEX(HaverPull!$B:$XZ,MATCH(Calculations!GG$9,HaverPull!$B:$B,0),MATCH(Calculations!$B17,HaverPull!$B$1:$XZ$1,0)))</f>
        <v>388.5</v>
      </c>
      <c r="GI17">
        <f>IFERROR(INDEX(HaverPull!$B:$XZ,MATCH(Calculations!GI$9,HaverPull!$B:$B,0),MATCH(Calculations!$B17,HaverPull!$B$1:$XZ$1,0)),INDEX(HaverPull!$B:$XZ,MATCH(Calculations!GH$9,HaverPull!$B:$B,0),MATCH(Calculations!$B17,HaverPull!$B$1:$XZ$1,0)))</f>
        <v>348</v>
      </c>
      <c r="GJ17">
        <f>IFERROR(INDEX(HaverPull!$B:$XZ,MATCH(Calculations!GJ$9,HaverPull!$B:$B,0),MATCH(Calculations!$B17,HaverPull!$B$1:$XZ$1,0)),INDEX(HaverPull!$B:$XZ,MATCH(Calculations!GI$9,HaverPull!$B:$B,0),MATCH(Calculations!$B17,HaverPull!$B$1:$XZ$1,0)))</f>
        <v>355.8</v>
      </c>
      <c r="GK17">
        <f>IFERROR(INDEX(HaverPull!$B:$XZ,MATCH(Calculations!GK$9,HaverPull!$B:$B,0),MATCH(Calculations!$B17,HaverPull!$B$1:$XZ$1,0)),INDEX(HaverPull!$B:$XZ,MATCH(Calculations!GJ$9,HaverPull!$B:$B,0),MATCH(Calculations!$B17,HaverPull!$B$1:$XZ$1,0)))</f>
        <v>365.2</v>
      </c>
      <c r="GL17">
        <f>IFERROR(INDEX(HaverPull!$B:$XZ,MATCH(Calculations!GL$9,HaverPull!$B:$B,0),MATCH(Calculations!$B17,HaverPull!$B$1:$XZ$1,0)),INDEX(HaverPull!$B:$XZ,MATCH(Calculations!GK$9,HaverPull!$B:$B,0),MATCH(Calculations!$B17,HaverPull!$B$1:$XZ$1,0)))</f>
        <v>333.8</v>
      </c>
      <c r="GM17">
        <f>IFERROR(INDEX(HaverPull!$B:$XZ,MATCH(Calculations!GM$9,HaverPull!$B:$B,0),MATCH(Calculations!$B17,HaverPull!$B$1:$XZ$1,0)),INDEX(HaverPull!$B:$XZ,MATCH(Calculations!GL$9,HaverPull!$B:$B,0),MATCH(Calculations!$B17,HaverPull!$B$1:$XZ$1,0)))</f>
        <v>212</v>
      </c>
      <c r="GN17">
        <f>IFERROR(INDEX(HaverPull!$B:$XZ,MATCH(Calculations!GN$9,HaverPull!$B:$B,0),MATCH(Calculations!$B17,HaverPull!$B$1:$XZ$1,0)),INDEX(HaverPull!$B:$XZ,MATCH(Calculations!GM$9,HaverPull!$B:$B,0),MATCH(Calculations!$B17,HaverPull!$B$1:$XZ$1,0)))</f>
        <v>212</v>
      </c>
      <c r="GO17">
        <f>IFERROR(INDEX(HaverPull!$B:$XZ,MATCH(Calculations!GO$9,HaverPull!$B:$B,0),MATCH(Calculations!$B17,HaverPull!$B$1:$XZ$1,0)),INDEX(HaverPull!$B:$XZ,MATCH(Calculations!GN$9,HaverPull!$B:$B,0),MATCH(Calculations!$B17,HaverPull!$B$1:$XZ$1,0)))</f>
        <v>212</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7" t="s">
        <v>230</v>
      </c>
      <c r="B18" s="8"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f>IFERROR(INDEX(HaverPull!$B:$XZ,MATCH(Calculations!GM$9,HaverPull!$B:$B,0),MATCH(Calculations!$B18,HaverPull!$B$1:$XZ$1,0)),INDEX(HaverPull!$B:$XZ,MATCH(Calculations!GL$9,HaverPull!$B:$B,0),MATCH(Calculations!$B18,HaverPull!$B$1:$XZ$1,0)))</f>
        <v>89.8</v>
      </c>
      <c r="GN18">
        <f>IFERROR(INDEX(HaverPull!$B:$XZ,MATCH(Calculations!GN$9,HaverPull!$B:$B,0),MATCH(Calculations!$B18,HaverPull!$B$1:$XZ$1,0)),INDEX(HaverPull!$B:$XZ,MATCH(Calculations!GM$9,HaverPull!$B:$B,0),MATCH(Calculations!$B18,HaverPull!$B$1:$XZ$1,0)))</f>
        <v>89.8</v>
      </c>
      <c r="GO18">
        <f>IFERROR(INDEX(HaverPull!$B:$XZ,MATCH(Calculations!GO$9,HaverPull!$B:$B,0),MATCH(Calculations!$B18,HaverPull!$B$1:$XZ$1,0)),INDEX(HaverPull!$B:$XZ,MATCH(Calculations!GN$9,HaverPull!$B:$B,0),MATCH(Calculations!$B18,HaverPull!$B$1:$XZ$1,0)))</f>
        <v>89.8</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7" t="s">
        <v>183</v>
      </c>
      <c r="B19" s="8" t="s">
        <v>8</v>
      </c>
      <c r="C19">
        <f>INDEX(HaverPull!$B:$XZ,MATCH(Calculations!C$9,HaverPull!$B:$B,0),MATCH(Calculations!$B19,HaverPull!$B$1:$XZ$1,0))</f>
        <v>4936.6000000000004</v>
      </c>
      <c r="D19">
        <f>INDEX(HaverPull!$B:$XZ,MATCH(Calculations!D$9,HaverPull!$B:$B,0),MATCH(Calculations!$B19,HaverPull!$B$1:$XZ$1,0))</f>
        <v>4943.6000000000004</v>
      </c>
      <c r="E19">
        <f>INDEX(HaverPull!$B:$XZ,MATCH(Calculations!E$9,HaverPull!$B:$B,0),MATCH(Calculations!$B19,HaverPull!$B$1:$XZ$1,0))</f>
        <v>4989.2</v>
      </c>
      <c r="F19">
        <f>INDEX(HaverPull!$B:$XZ,MATCH(Calculations!F$9,HaverPull!$B:$B,0),MATCH(Calculations!$B19,HaverPull!$B$1:$XZ$1,0))</f>
        <v>4935.7</v>
      </c>
      <c r="G19">
        <f>INDEX(HaverPull!$B:$XZ,MATCH(Calculations!G$9,HaverPull!$B:$B,0),MATCH(Calculations!$B19,HaverPull!$B$1:$XZ$1,0))</f>
        <v>5069.7</v>
      </c>
      <c r="H19">
        <f>INDEX(HaverPull!$B:$XZ,MATCH(Calculations!H$9,HaverPull!$B:$B,0),MATCH(Calculations!$B19,HaverPull!$B$1:$XZ$1,0))</f>
        <v>5097.2</v>
      </c>
      <c r="I19">
        <f>INDEX(HaverPull!$B:$XZ,MATCH(Calculations!I$9,HaverPull!$B:$B,0),MATCH(Calculations!$B19,HaverPull!$B$1:$XZ$1,0))</f>
        <v>5139.1000000000004</v>
      </c>
      <c r="J19">
        <f>INDEX(HaverPull!$B:$XZ,MATCH(Calculations!J$9,HaverPull!$B:$B,0),MATCH(Calculations!$B19,HaverPull!$B$1:$XZ$1,0))</f>
        <v>5151.2</v>
      </c>
      <c r="K19">
        <f>INDEX(HaverPull!$B:$XZ,MATCH(Calculations!K$9,HaverPull!$B:$B,0),MATCH(Calculations!$B19,HaverPull!$B$1:$XZ$1,0))</f>
        <v>5246</v>
      </c>
      <c r="L19">
        <f>INDEX(HaverPull!$B:$XZ,MATCH(Calculations!L$9,HaverPull!$B:$B,0),MATCH(Calculations!$B19,HaverPull!$B$1:$XZ$1,0))</f>
        <v>5365</v>
      </c>
      <c r="M19">
        <f>INDEX(HaverPull!$B:$XZ,MATCH(Calculations!M$9,HaverPull!$B:$B,0),MATCH(Calculations!$B19,HaverPull!$B$1:$XZ$1,0))</f>
        <v>5415.7</v>
      </c>
      <c r="N19">
        <f>INDEX(HaverPull!$B:$XZ,MATCH(Calculations!N$9,HaverPull!$B:$B,0),MATCH(Calculations!$B19,HaverPull!$B$1:$XZ$1,0))</f>
        <v>5506.4</v>
      </c>
      <c r="O19">
        <f>INDEX(HaverPull!$B:$XZ,MATCH(Calculations!O$9,HaverPull!$B:$B,0),MATCH(Calculations!$B19,HaverPull!$B$1:$XZ$1,0))</f>
        <v>5642.7</v>
      </c>
      <c r="P19">
        <f>INDEX(HaverPull!$B:$XZ,MATCH(Calculations!P$9,HaverPull!$B:$B,0),MATCH(Calculations!$B19,HaverPull!$B$1:$XZ$1,0))</f>
        <v>5704.1</v>
      </c>
      <c r="Q19">
        <f>INDEX(HaverPull!$B:$XZ,MATCH(Calculations!Q$9,HaverPull!$B:$B,0),MATCH(Calculations!$B19,HaverPull!$B$1:$XZ$1,0))</f>
        <v>5674.1</v>
      </c>
      <c r="R19">
        <f>INDEX(HaverPull!$B:$XZ,MATCH(Calculations!R$9,HaverPull!$B:$B,0),MATCH(Calculations!$B19,HaverPull!$B$1:$XZ$1,0))</f>
        <v>5728</v>
      </c>
      <c r="S19">
        <f>INDEX(HaverPull!$B:$XZ,MATCH(Calculations!S$9,HaverPull!$B:$B,0),MATCH(Calculations!$B19,HaverPull!$B$1:$XZ$1,0))</f>
        <v>5678.7</v>
      </c>
      <c r="T19">
        <f>INDEX(HaverPull!$B:$XZ,MATCH(Calculations!T$9,HaverPull!$B:$B,0),MATCH(Calculations!$B19,HaverPull!$B$1:$XZ$1,0))</f>
        <v>5692.2</v>
      </c>
      <c r="U19">
        <f>INDEX(HaverPull!$B:$XZ,MATCH(Calculations!U$9,HaverPull!$B:$B,0),MATCH(Calculations!$B19,HaverPull!$B$1:$XZ$1,0))</f>
        <v>5638.4</v>
      </c>
      <c r="V19">
        <f>INDEX(HaverPull!$B:$XZ,MATCH(Calculations!V$9,HaverPull!$B:$B,0),MATCH(Calculations!$B19,HaverPull!$B$1:$XZ$1,0))</f>
        <v>5616.5</v>
      </c>
      <c r="W19">
        <f>INDEX(HaverPull!$B:$XZ,MATCH(Calculations!W$9,HaverPull!$B:$B,0),MATCH(Calculations!$B19,HaverPull!$B$1:$XZ$1,0))</f>
        <v>5548.2</v>
      </c>
      <c r="X19">
        <f>INDEX(HaverPull!$B:$XZ,MATCH(Calculations!X$9,HaverPull!$B:$B,0),MATCH(Calculations!$B19,HaverPull!$B$1:$XZ$1,0))</f>
        <v>5587.8</v>
      </c>
      <c r="Y19">
        <f>INDEX(HaverPull!$B:$XZ,MATCH(Calculations!Y$9,HaverPull!$B:$B,0),MATCH(Calculations!$B19,HaverPull!$B$1:$XZ$1,0))</f>
        <v>5683.4</v>
      </c>
      <c r="Z19">
        <f>INDEX(HaverPull!$B:$XZ,MATCH(Calculations!Z$9,HaverPull!$B:$B,0),MATCH(Calculations!$B19,HaverPull!$B$1:$XZ$1,0))</f>
        <v>5760</v>
      </c>
      <c r="AA19">
        <f>INDEX(HaverPull!$B:$XZ,MATCH(Calculations!AA$9,HaverPull!$B:$B,0),MATCH(Calculations!$B19,HaverPull!$B$1:$XZ$1,0))</f>
        <v>5889.5</v>
      </c>
      <c r="AB19">
        <f>INDEX(HaverPull!$B:$XZ,MATCH(Calculations!AB$9,HaverPull!$B:$B,0),MATCH(Calculations!$B19,HaverPull!$B$1:$XZ$1,0))</f>
        <v>5932.7</v>
      </c>
      <c r="AC19">
        <f>INDEX(HaverPull!$B:$XZ,MATCH(Calculations!AC$9,HaverPull!$B:$B,0),MATCH(Calculations!$B19,HaverPull!$B$1:$XZ$1,0))</f>
        <v>5965.3</v>
      </c>
      <c r="AD19">
        <f>INDEX(HaverPull!$B:$XZ,MATCH(Calculations!AD$9,HaverPull!$B:$B,0),MATCH(Calculations!$B19,HaverPull!$B$1:$XZ$1,0))</f>
        <v>6008.5</v>
      </c>
      <c r="AE19">
        <f>INDEX(HaverPull!$B:$XZ,MATCH(Calculations!AE$9,HaverPull!$B:$B,0),MATCH(Calculations!$B19,HaverPull!$B$1:$XZ$1,0))</f>
        <v>6079.5</v>
      </c>
      <c r="AF19">
        <f>INDEX(HaverPull!$B:$XZ,MATCH(Calculations!AF$9,HaverPull!$B:$B,0),MATCH(Calculations!$B19,HaverPull!$B$1:$XZ$1,0))</f>
        <v>6197.7</v>
      </c>
      <c r="AG19">
        <f>INDEX(HaverPull!$B:$XZ,MATCH(Calculations!AG$9,HaverPull!$B:$B,0),MATCH(Calculations!$B19,HaverPull!$B$1:$XZ$1,0))</f>
        <v>6309.5</v>
      </c>
      <c r="AH19">
        <f>INDEX(HaverPull!$B:$XZ,MATCH(Calculations!AH$9,HaverPull!$B:$B,0),MATCH(Calculations!$B19,HaverPull!$B$1:$XZ$1,0))</f>
        <v>6309.7</v>
      </c>
      <c r="AI19">
        <f>INDEX(HaverPull!$B:$XZ,MATCH(Calculations!AI$9,HaverPull!$B:$B,0),MATCH(Calculations!$B19,HaverPull!$B$1:$XZ$1,0))</f>
        <v>6329.8</v>
      </c>
      <c r="AJ19">
        <f>INDEX(HaverPull!$B:$XZ,MATCH(Calculations!AJ$9,HaverPull!$B:$B,0),MATCH(Calculations!$B19,HaverPull!$B$1:$XZ$1,0))</f>
        <v>6574.4</v>
      </c>
      <c r="AK19">
        <f>INDEX(HaverPull!$B:$XZ,MATCH(Calculations!AK$9,HaverPull!$B:$B,0),MATCH(Calculations!$B19,HaverPull!$B$1:$XZ$1,0))</f>
        <v>6640.5</v>
      </c>
      <c r="AL19">
        <f>INDEX(HaverPull!$B:$XZ,MATCH(Calculations!AL$9,HaverPull!$B:$B,0),MATCH(Calculations!$B19,HaverPull!$B$1:$XZ$1,0))</f>
        <v>6729.8</v>
      </c>
      <c r="AM19">
        <f>INDEX(HaverPull!$B:$XZ,MATCH(Calculations!AM$9,HaverPull!$B:$B,0),MATCH(Calculations!$B19,HaverPull!$B$1:$XZ$1,0))</f>
        <v>6741.9</v>
      </c>
      <c r="AN19">
        <f>INDEX(HaverPull!$B:$XZ,MATCH(Calculations!AN$9,HaverPull!$B:$B,0),MATCH(Calculations!$B19,HaverPull!$B$1:$XZ$1,0))</f>
        <v>6749.1</v>
      </c>
      <c r="AO19">
        <f>INDEX(HaverPull!$B:$XZ,MATCH(Calculations!AO$9,HaverPull!$B:$B,0),MATCH(Calculations!$B19,HaverPull!$B$1:$XZ$1,0))</f>
        <v>6799.2</v>
      </c>
      <c r="AP19">
        <f>INDEX(HaverPull!$B:$XZ,MATCH(Calculations!AP$9,HaverPull!$B:$B,0),MATCH(Calculations!$B19,HaverPull!$B$1:$XZ$1,0))</f>
        <v>6816.2</v>
      </c>
      <c r="AQ19">
        <f>INDEX(HaverPull!$B:$XZ,MATCH(Calculations!AQ$9,HaverPull!$B:$B,0),MATCH(Calculations!$B19,HaverPull!$B$1:$XZ$1,0))</f>
        <v>6837.6</v>
      </c>
      <c r="AR19">
        <f>INDEX(HaverPull!$B:$XZ,MATCH(Calculations!AR$9,HaverPull!$B:$B,0),MATCH(Calculations!$B19,HaverPull!$B$1:$XZ$1,0))</f>
        <v>6696.8</v>
      </c>
      <c r="AS19">
        <f>INDEX(HaverPull!$B:$XZ,MATCH(Calculations!AS$9,HaverPull!$B:$B,0),MATCH(Calculations!$B19,HaverPull!$B$1:$XZ$1,0))</f>
        <v>6688.8</v>
      </c>
      <c r="AT19">
        <f>INDEX(HaverPull!$B:$XZ,MATCH(Calculations!AT$9,HaverPull!$B:$B,0),MATCH(Calculations!$B19,HaverPull!$B$1:$XZ$1,0))</f>
        <v>6813.5</v>
      </c>
      <c r="AU19">
        <f>INDEX(HaverPull!$B:$XZ,MATCH(Calculations!AU$9,HaverPull!$B:$B,0),MATCH(Calculations!$B19,HaverPull!$B$1:$XZ$1,0))</f>
        <v>6947</v>
      </c>
      <c r="AV19">
        <f>INDEX(HaverPull!$B:$XZ,MATCH(Calculations!AV$9,HaverPull!$B:$B,0),MATCH(Calculations!$B19,HaverPull!$B$1:$XZ$1,0))</f>
        <v>6895.6</v>
      </c>
      <c r="AW19">
        <f>INDEX(HaverPull!$B:$XZ,MATCH(Calculations!AW$9,HaverPull!$B:$B,0),MATCH(Calculations!$B19,HaverPull!$B$1:$XZ$1,0))</f>
        <v>6978.1</v>
      </c>
      <c r="AX19">
        <f>INDEX(HaverPull!$B:$XZ,MATCH(Calculations!AX$9,HaverPull!$B:$B,0),MATCH(Calculations!$B19,HaverPull!$B$1:$XZ$1,0))</f>
        <v>6902.1</v>
      </c>
      <c r="AY19">
        <f>INDEX(HaverPull!$B:$XZ,MATCH(Calculations!AY$9,HaverPull!$B:$B,0),MATCH(Calculations!$B19,HaverPull!$B$1:$XZ$1,0))</f>
        <v>6794.9</v>
      </c>
      <c r="AZ19">
        <f>INDEX(HaverPull!$B:$XZ,MATCH(Calculations!AZ$9,HaverPull!$B:$B,0),MATCH(Calculations!$B19,HaverPull!$B$1:$XZ$1,0))</f>
        <v>6825.9</v>
      </c>
      <c r="BA19">
        <f>INDEX(HaverPull!$B:$XZ,MATCH(Calculations!BA$9,HaverPull!$B:$B,0),MATCH(Calculations!$B19,HaverPull!$B$1:$XZ$1,0))</f>
        <v>6799.8</v>
      </c>
      <c r="BB19">
        <f>INDEX(HaverPull!$B:$XZ,MATCH(Calculations!BB$9,HaverPull!$B:$B,0),MATCH(Calculations!$B19,HaverPull!$B$1:$XZ$1,0))</f>
        <v>6802.5</v>
      </c>
      <c r="BC19">
        <f>INDEX(HaverPull!$B:$XZ,MATCH(Calculations!BC$9,HaverPull!$B:$B,0),MATCH(Calculations!$B19,HaverPull!$B$1:$XZ$1,0))</f>
        <v>6892.1</v>
      </c>
      <c r="BD19">
        <f>INDEX(HaverPull!$B:$XZ,MATCH(Calculations!BD$9,HaverPull!$B:$B,0),MATCH(Calculations!$B19,HaverPull!$B$1:$XZ$1,0))</f>
        <v>7049</v>
      </c>
      <c r="BE19">
        <f>INDEX(HaverPull!$B:$XZ,MATCH(Calculations!BE$9,HaverPull!$B:$B,0),MATCH(Calculations!$B19,HaverPull!$B$1:$XZ$1,0))</f>
        <v>7189.9</v>
      </c>
      <c r="BF19">
        <f>INDEX(HaverPull!$B:$XZ,MATCH(Calculations!BF$9,HaverPull!$B:$B,0),MATCH(Calculations!$B19,HaverPull!$B$1:$XZ$1,0))</f>
        <v>7339.9</v>
      </c>
      <c r="BG19">
        <f>INDEX(HaverPull!$B:$XZ,MATCH(Calculations!BG$9,HaverPull!$B:$B,0),MATCH(Calculations!$B19,HaverPull!$B$1:$XZ$1,0))</f>
        <v>7483.4</v>
      </c>
      <c r="BH19">
        <f>INDEX(HaverPull!$B:$XZ,MATCH(Calculations!BH$9,HaverPull!$B:$B,0),MATCH(Calculations!$B19,HaverPull!$B$1:$XZ$1,0))</f>
        <v>7612.7</v>
      </c>
      <c r="BI19">
        <f>INDEX(HaverPull!$B:$XZ,MATCH(Calculations!BI$9,HaverPull!$B:$B,0),MATCH(Calculations!$B19,HaverPull!$B$1:$XZ$1,0))</f>
        <v>7686.1</v>
      </c>
      <c r="BJ19">
        <f>INDEX(HaverPull!$B:$XZ,MATCH(Calculations!BJ$9,HaverPull!$B:$B,0),MATCH(Calculations!$B19,HaverPull!$B$1:$XZ$1,0))</f>
        <v>7749.2</v>
      </c>
      <c r="BK19">
        <f>INDEX(HaverPull!$B:$XZ,MATCH(Calculations!BK$9,HaverPull!$B:$B,0),MATCH(Calculations!$B19,HaverPull!$B$1:$XZ$1,0))</f>
        <v>7824.2</v>
      </c>
      <c r="BL19">
        <f>INDEX(HaverPull!$B:$XZ,MATCH(Calculations!BL$9,HaverPull!$B:$B,0),MATCH(Calculations!$B19,HaverPull!$B$1:$XZ$1,0))</f>
        <v>7893.1</v>
      </c>
      <c r="BM19">
        <f>INDEX(HaverPull!$B:$XZ,MATCH(Calculations!BM$9,HaverPull!$B:$B,0),MATCH(Calculations!$B19,HaverPull!$B$1:$XZ$1,0))</f>
        <v>8013.7</v>
      </c>
      <c r="BN19">
        <f>INDEX(HaverPull!$B:$XZ,MATCH(Calculations!BN$9,HaverPull!$B:$B,0),MATCH(Calculations!$B19,HaverPull!$B$1:$XZ$1,0))</f>
        <v>8073.2</v>
      </c>
      <c r="BO19">
        <f>INDEX(HaverPull!$B:$XZ,MATCH(Calculations!BO$9,HaverPull!$B:$B,0),MATCH(Calculations!$B19,HaverPull!$B$1:$XZ$1,0))</f>
        <v>8148.6</v>
      </c>
      <c r="BP19">
        <f>INDEX(HaverPull!$B:$XZ,MATCH(Calculations!BP$9,HaverPull!$B:$B,0),MATCH(Calculations!$B19,HaverPull!$B$1:$XZ$1,0))</f>
        <v>8185.3</v>
      </c>
      <c r="BQ19">
        <f>INDEX(HaverPull!$B:$XZ,MATCH(Calculations!BQ$9,HaverPull!$B:$B,0),MATCH(Calculations!$B19,HaverPull!$B$1:$XZ$1,0))</f>
        <v>8263.6</v>
      </c>
      <c r="BR19">
        <f>INDEX(HaverPull!$B:$XZ,MATCH(Calculations!BR$9,HaverPull!$B:$B,0),MATCH(Calculations!$B19,HaverPull!$B$1:$XZ$1,0))</f>
        <v>8308</v>
      </c>
      <c r="BS19">
        <f>INDEX(HaverPull!$B:$XZ,MATCH(Calculations!BS$9,HaverPull!$B:$B,0),MATCH(Calculations!$B19,HaverPull!$B$1:$XZ$1,0))</f>
        <v>8369.9</v>
      </c>
      <c r="BT19">
        <f>INDEX(HaverPull!$B:$XZ,MATCH(Calculations!BT$9,HaverPull!$B:$B,0),MATCH(Calculations!$B19,HaverPull!$B$1:$XZ$1,0))</f>
        <v>8460.2000000000007</v>
      </c>
      <c r="BU19">
        <f>INDEX(HaverPull!$B:$XZ,MATCH(Calculations!BU$9,HaverPull!$B:$B,0),MATCH(Calculations!$B19,HaverPull!$B$1:$XZ$1,0))</f>
        <v>8533.6</v>
      </c>
      <c r="BV19">
        <f>INDEX(HaverPull!$B:$XZ,MATCH(Calculations!BV$9,HaverPull!$B:$B,0),MATCH(Calculations!$B19,HaverPull!$B$1:$XZ$1,0))</f>
        <v>8680.2000000000007</v>
      </c>
      <c r="BW19">
        <f>INDEX(HaverPull!$B:$XZ,MATCH(Calculations!BW$9,HaverPull!$B:$B,0),MATCH(Calculations!$B19,HaverPull!$B$1:$XZ$1,0))</f>
        <v>8725</v>
      </c>
      <c r="BX19">
        <f>INDEX(HaverPull!$B:$XZ,MATCH(Calculations!BX$9,HaverPull!$B:$B,0),MATCH(Calculations!$B19,HaverPull!$B$1:$XZ$1,0))</f>
        <v>8839.6</v>
      </c>
      <c r="BY19">
        <f>INDEX(HaverPull!$B:$XZ,MATCH(Calculations!BY$9,HaverPull!$B:$B,0),MATCH(Calculations!$B19,HaverPull!$B$1:$XZ$1,0))</f>
        <v>8891.4</v>
      </c>
      <c r="BZ19">
        <f>INDEX(HaverPull!$B:$XZ,MATCH(Calculations!BZ$9,HaverPull!$B:$B,0),MATCH(Calculations!$B19,HaverPull!$B$1:$XZ$1,0))</f>
        <v>9009.9</v>
      </c>
      <c r="CA19">
        <f>INDEX(HaverPull!$B:$XZ,MATCH(Calculations!CA$9,HaverPull!$B:$B,0),MATCH(Calculations!$B19,HaverPull!$B$1:$XZ$1,0))</f>
        <v>9101.5</v>
      </c>
      <c r="CB19">
        <f>INDEX(HaverPull!$B:$XZ,MATCH(Calculations!CB$9,HaverPull!$B:$B,0),MATCH(Calculations!$B19,HaverPull!$B$1:$XZ$1,0))</f>
        <v>9171</v>
      </c>
      <c r="CC19">
        <f>INDEX(HaverPull!$B:$XZ,MATCH(Calculations!CC$9,HaverPull!$B:$B,0),MATCH(Calculations!$B19,HaverPull!$B$1:$XZ$1,0))</f>
        <v>9238.9</v>
      </c>
      <c r="CD19">
        <f>INDEX(HaverPull!$B:$XZ,MATCH(Calculations!CD$9,HaverPull!$B:$B,0),MATCH(Calculations!$B19,HaverPull!$B$1:$XZ$1,0))</f>
        <v>9257.1</v>
      </c>
      <c r="CE19">
        <f>INDEX(HaverPull!$B:$XZ,MATCH(Calculations!CE$9,HaverPull!$B:$B,0),MATCH(Calculations!$B19,HaverPull!$B$1:$XZ$1,0))</f>
        <v>9358.2999999999993</v>
      </c>
      <c r="CF19">
        <f>INDEX(HaverPull!$B:$XZ,MATCH(Calculations!CF$9,HaverPull!$B:$B,0),MATCH(Calculations!$B19,HaverPull!$B$1:$XZ$1,0))</f>
        <v>9392.2999999999993</v>
      </c>
      <c r="CG19">
        <f>INDEX(HaverPull!$B:$XZ,MATCH(Calculations!CG$9,HaverPull!$B:$B,0),MATCH(Calculations!$B19,HaverPull!$B$1:$XZ$1,0))</f>
        <v>9398.5</v>
      </c>
      <c r="CH19">
        <f>INDEX(HaverPull!$B:$XZ,MATCH(Calculations!CH$9,HaverPull!$B:$B,0),MATCH(Calculations!$B19,HaverPull!$B$1:$XZ$1,0))</f>
        <v>9312.9</v>
      </c>
      <c r="CI19">
        <f>INDEX(HaverPull!$B:$XZ,MATCH(Calculations!CI$9,HaverPull!$B:$B,0),MATCH(Calculations!$B19,HaverPull!$B$1:$XZ$1,0))</f>
        <v>9269.4</v>
      </c>
      <c r="CJ19">
        <f>INDEX(HaverPull!$B:$XZ,MATCH(Calculations!CJ$9,HaverPull!$B:$B,0),MATCH(Calculations!$B19,HaverPull!$B$1:$XZ$1,0))</f>
        <v>9341.6</v>
      </c>
      <c r="CK19">
        <f>INDEX(HaverPull!$B:$XZ,MATCH(Calculations!CK$9,HaverPull!$B:$B,0),MATCH(Calculations!$B19,HaverPull!$B$1:$XZ$1,0))</f>
        <v>9388.7999999999993</v>
      </c>
      <c r="CL19">
        <f>INDEX(HaverPull!$B:$XZ,MATCH(Calculations!CL$9,HaverPull!$B:$B,0),MATCH(Calculations!$B19,HaverPull!$B$1:$XZ$1,0))</f>
        <v>9421.6</v>
      </c>
      <c r="CM19">
        <f>INDEX(HaverPull!$B:$XZ,MATCH(Calculations!CM$9,HaverPull!$B:$B,0),MATCH(Calculations!$B19,HaverPull!$B$1:$XZ$1,0))</f>
        <v>9534.2999999999993</v>
      </c>
      <c r="CN19">
        <f>INDEX(HaverPull!$B:$XZ,MATCH(Calculations!CN$9,HaverPull!$B:$B,0),MATCH(Calculations!$B19,HaverPull!$B$1:$XZ$1,0))</f>
        <v>9637.7000000000007</v>
      </c>
      <c r="CO19">
        <f>INDEX(HaverPull!$B:$XZ,MATCH(Calculations!CO$9,HaverPull!$B:$B,0),MATCH(Calculations!$B19,HaverPull!$B$1:$XZ$1,0))</f>
        <v>9733</v>
      </c>
      <c r="CP19">
        <f>INDEX(HaverPull!$B:$XZ,MATCH(Calculations!CP$9,HaverPull!$B:$B,0),MATCH(Calculations!$B19,HaverPull!$B$1:$XZ$1,0))</f>
        <v>9834.5</v>
      </c>
      <c r="CQ19">
        <f>INDEX(HaverPull!$B:$XZ,MATCH(Calculations!CQ$9,HaverPull!$B:$B,0),MATCH(Calculations!$B19,HaverPull!$B$1:$XZ$1,0))</f>
        <v>9851</v>
      </c>
      <c r="CR19">
        <f>INDEX(HaverPull!$B:$XZ,MATCH(Calculations!CR$9,HaverPull!$B:$B,0),MATCH(Calculations!$B19,HaverPull!$B$1:$XZ$1,0))</f>
        <v>9908.2999999999993</v>
      </c>
      <c r="CS19">
        <f>INDEX(HaverPull!$B:$XZ,MATCH(Calculations!CS$9,HaverPull!$B:$B,0),MATCH(Calculations!$B19,HaverPull!$B$1:$XZ$1,0))</f>
        <v>9955.6</v>
      </c>
      <c r="CT19">
        <f>INDEX(HaverPull!$B:$XZ,MATCH(Calculations!CT$9,HaverPull!$B:$B,0),MATCH(Calculations!$B19,HaverPull!$B$1:$XZ$1,0))</f>
        <v>10091</v>
      </c>
      <c r="CU19">
        <f>INDEX(HaverPull!$B:$XZ,MATCH(Calculations!CU$9,HaverPull!$B:$B,0),MATCH(Calculations!$B19,HaverPull!$B$1:$XZ$1,0))</f>
        <v>10189</v>
      </c>
      <c r="CV19">
        <f>INDEX(HaverPull!$B:$XZ,MATCH(Calculations!CV$9,HaverPull!$B:$B,0),MATCH(Calculations!$B19,HaverPull!$B$1:$XZ$1,0))</f>
        <v>10327</v>
      </c>
      <c r="CW19">
        <f>INDEX(HaverPull!$B:$XZ,MATCH(Calculations!CW$9,HaverPull!$B:$B,0),MATCH(Calculations!$B19,HaverPull!$B$1:$XZ$1,0))</f>
        <v>10387.4</v>
      </c>
      <c r="CX19">
        <f>INDEX(HaverPull!$B:$XZ,MATCH(Calculations!CX$9,HaverPull!$B:$B,0),MATCH(Calculations!$B19,HaverPull!$B$1:$XZ$1,0))</f>
        <v>10506.4</v>
      </c>
      <c r="CY19">
        <f>INDEX(HaverPull!$B:$XZ,MATCH(Calculations!CY$9,HaverPull!$B:$B,0),MATCH(Calculations!$B19,HaverPull!$B$1:$XZ$1,0))</f>
        <v>10543.6</v>
      </c>
      <c r="CZ19">
        <f>INDEX(HaverPull!$B:$XZ,MATCH(Calculations!CZ$9,HaverPull!$B:$B,0),MATCH(Calculations!$B19,HaverPull!$B$1:$XZ$1,0))</f>
        <v>10575.1</v>
      </c>
      <c r="DA19">
        <f>INDEX(HaverPull!$B:$XZ,MATCH(Calculations!DA$9,HaverPull!$B:$B,0),MATCH(Calculations!$B19,HaverPull!$B$1:$XZ$1,0))</f>
        <v>10665.1</v>
      </c>
      <c r="DB19">
        <f>INDEX(HaverPull!$B:$XZ,MATCH(Calculations!DB$9,HaverPull!$B:$B,0),MATCH(Calculations!$B19,HaverPull!$B$1:$XZ$1,0))</f>
        <v>10737.5</v>
      </c>
      <c r="DC19">
        <f>INDEX(HaverPull!$B:$XZ,MATCH(Calculations!DC$9,HaverPull!$B:$B,0),MATCH(Calculations!$B19,HaverPull!$B$1:$XZ$1,0))</f>
        <v>10817.9</v>
      </c>
      <c r="DD19">
        <f>INDEX(HaverPull!$B:$XZ,MATCH(Calculations!DD$9,HaverPull!$B:$B,0),MATCH(Calculations!$B19,HaverPull!$B$1:$XZ$1,0))</f>
        <v>10998.3</v>
      </c>
      <c r="DE19">
        <f>INDEX(HaverPull!$B:$XZ,MATCH(Calculations!DE$9,HaverPull!$B:$B,0),MATCH(Calculations!$B19,HaverPull!$B$1:$XZ$1,0))</f>
        <v>11097</v>
      </c>
      <c r="DF19">
        <f>INDEX(HaverPull!$B:$XZ,MATCH(Calculations!DF$9,HaverPull!$B:$B,0),MATCH(Calculations!$B19,HaverPull!$B$1:$XZ$1,0))</f>
        <v>11212.2</v>
      </c>
      <c r="DG19">
        <f>INDEX(HaverPull!$B:$XZ,MATCH(Calculations!DG$9,HaverPull!$B:$B,0),MATCH(Calculations!$B19,HaverPull!$B$1:$XZ$1,0))</f>
        <v>11284.6</v>
      </c>
      <c r="DH19">
        <f>INDEX(HaverPull!$B:$XZ,MATCH(Calculations!DH$9,HaverPull!$B:$B,0),MATCH(Calculations!$B19,HaverPull!$B$1:$XZ$1,0))</f>
        <v>11472.1</v>
      </c>
      <c r="DI19">
        <f>INDEX(HaverPull!$B:$XZ,MATCH(Calculations!DI$9,HaverPull!$B:$B,0),MATCH(Calculations!$B19,HaverPull!$B$1:$XZ$1,0))</f>
        <v>11615.6</v>
      </c>
      <c r="DJ19">
        <f>INDEX(HaverPull!$B:$XZ,MATCH(Calculations!DJ$9,HaverPull!$B:$B,0),MATCH(Calculations!$B19,HaverPull!$B$1:$XZ$1,0))</f>
        <v>11715.4</v>
      </c>
      <c r="DK19">
        <f>INDEX(HaverPull!$B:$XZ,MATCH(Calculations!DK$9,HaverPull!$B:$B,0),MATCH(Calculations!$B19,HaverPull!$B$1:$XZ$1,0))</f>
        <v>11832.5</v>
      </c>
      <c r="DL19">
        <f>INDEX(HaverPull!$B:$XZ,MATCH(Calculations!DL$9,HaverPull!$B:$B,0),MATCH(Calculations!$B19,HaverPull!$B$1:$XZ$1,0))</f>
        <v>11942</v>
      </c>
      <c r="DM19">
        <f>INDEX(HaverPull!$B:$XZ,MATCH(Calculations!DM$9,HaverPull!$B:$B,0),MATCH(Calculations!$B19,HaverPull!$B$1:$XZ$1,0))</f>
        <v>12091.6</v>
      </c>
      <c r="DN19">
        <f>INDEX(HaverPull!$B:$XZ,MATCH(Calculations!DN$9,HaverPull!$B:$B,0),MATCH(Calculations!$B19,HaverPull!$B$1:$XZ$1,0))</f>
        <v>12287</v>
      </c>
      <c r="DO19">
        <f>INDEX(HaverPull!$B:$XZ,MATCH(Calculations!DO$9,HaverPull!$B:$B,0),MATCH(Calculations!$B19,HaverPull!$B$1:$XZ$1,0))</f>
        <v>12403.3</v>
      </c>
      <c r="DP19">
        <f>INDEX(HaverPull!$B:$XZ,MATCH(Calculations!DP$9,HaverPull!$B:$B,0),MATCH(Calculations!$B19,HaverPull!$B$1:$XZ$1,0))</f>
        <v>12498.7</v>
      </c>
      <c r="DQ19">
        <f>INDEX(HaverPull!$B:$XZ,MATCH(Calculations!DQ$9,HaverPull!$B:$B,0),MATCH(Calculations!$B19,HaverPull!$B$1:$XZ$1,0))</f>
        <v>12662.4</v>
      </c>
      <c r="DR19">
        <f>INDEX(HaverPull!$B:$XZ,MATCH(Calculations!DR$9,HaverPull!$B:$B,0),MATCH(Calculations!$B19,HaverPull!$B$1:$XZ$1,0))</f>
        <v>12877.6</v>
      </c>
      <c r="DS19">
        <f>INDEX(HaverPull!$B:$XZ,MATCH(Calculations!DS$9,HaverPull!$B:$B,0),MATCH(Calculations!$B19,HaverPull!$B$1:$XZ$1,0))</f>
        <v>12924.2</v>
      </c>
      <c r="DT19">
        <f>INDEX(HaverPull!$B:$XZ,MATCH(Calculations!DT$9,HaverPull!$B:$B,0),MATCH(Calculations!$B19,HaverPull!$B$1:$XZ$1,0))</f>
        <v>13160.8</v>
      </c>
      <c r="DU19">
        <f>INDEX(HaverPull!$B:$XZ,MATCH(Calculations!DU$9,HaverPull!$B:$B,0),MATCH(Calculations!$B19,HaverPull!$B$1:$XZ$1,0))</f>
        <v>13178.4</v>
      </c>
      <c r="DV19">
        <f>INDEX(HaverPull!$B:$XZ,MATCH(Calculations!DV$9,HaverPull!$B:$B,0),MATCH(Calculations!$B19,HaverPull!$B$1:$XZ$1,0))</f>
        <v>13260.5</v>
      </c>
      <c r="DW19">
        <f>INDEX(HaverPull!$B:$XZ,MATCH(Calculations!DW$9,HaverPull!$B:$B,0),MATCH(Calculations!$B19,HaverPull!$B$1:$XZ$1,0))</f>
        <v>13222.7</v>
      </c>
      <c r="DX19">
        <f>INDEX(HaverPull!$B:$XZ,MATCH(Calculations!DX$9,HaverPull!$B:$B,0),MATCH(Calculations!$B19,HaverPull!$B$1:$XZ$1,0))</f>
        <v>13300</v>
      </c>
      <c r="DY19">
        <f>INDEX(HaverPull!$B:$XZ,MATCH(Calculations!DY$9,HaverPull!$B:$B,0),MATCH(Calculations!$B19,HaverPull!$B$1:$XZ$1,0))</f>
        <v>13244.8</v>
      </c>
      <c r="DZ19">
        <f>INDEX(HaverPull!$B:$XZ,MATCH(Calculations!DZ$9,HaverPull!$B:$B,0),MATCH(Calculations!$B19,HaverPull!$B$1:$XZ$1,0))</f>
        <v>13280.9</v>
      </c>
      <c r="EA19">
        <f>INDEX(HaverPull!$B:$XZ,MATCH(Calculations!EA$9,HaverPull!$B:$B,0),MATCH(Calculations!$B19,HaverPull!$B$1:$XZ$1,0))</f>
        <v>13397</v>
      </c>
      <c r="EB19">
        <f>INDEX(HaverPull!$B:$XZ,MATCH(Calculations!EB$9,HaverPull!$B:$B,0),MATCH(Calculations!$B19,HaverPull!$B$1:$XZ$1,0))</f>
        <v>13478.2</v>
      </c>
      <c r="EC19">
        <f>INDEX(HaverPull!$B:$XZ,MATCH(Calculations!EC$9,HaverPull!$B:$B,0),MATCH(Calculations!$B19,HaverPull!$B$1:$XZ$1,0))</f>
        <v>13538.1</v>
      </c>
      <c r="ED19">
        <f>INDEX(HaverPull!$B:$XZ,MATCH(Calculations!ED$9,HaverPull!$B:$B,0),MATCH(Calculations!$B19,HaverPull!$B$1:$XZ$1,0))</f>
        <v>13559</v>
      </c>
      <c r="EE19">
        <f>INDEX(HaverPull!$B:$XZ,MATCH(Calculations!EE$9,HaverPull!$B:$B,0),MATCH(Calculations!$B19,HaverPull!$B$1:$XZ$1,0))</f>
        <v>13634.3</v>
      </c>
      <c r="EF19">
        <f>INDEX(HaverPull!$B:$XZ,MATCH(Calculations!EF$9,HaverPull!$B:$B,0),MATCH(Calculations!$B19,HaverPull!$B$1:$XZ$1,0))</f>
        <v>13751.5</v>
      </c>
      <c r="EG19">
        <f>INDEX(HaverPull!$B:$XZ,MATCH(Calculations!EG$9,HaverPull!$B:$B,0),MATCH(Calculations!$B19,HaverPull!$B$1:$XZ$1,0))</f>
        <v>13985.1</v>
      </c>
      <c r="EH19">
        <f>INDEX(HaverPull!$B:$XZ,MATCH(Calculations!EH$9,HaverPull!$B:$B,0),MATCH(Calculations!$B19,HaverPull!$B$1:$XZ$1,0))</f>
        <v>14145.6</v>
      </c>
      <c r="EI19">
        <f>INDEX(HaverPull!$B:$XZ,MATCH(Calculations!EI$9,HaverPull!$B:$B,0),MATCH(Calculations!$B19,HaverPull!$B$1:$XZ$1,0))</f>
        <v>14221.1</v>
      </c>
      <c r="EJ19">
        <f>INDEX(HaverPull!$B:$XZ,MATCH(Calculations!EJ$9,HaverPull!$B:$B,0),MATCH(Calculations!$B19,HaverPull!$B$1:$XZ$1,0))</f>
        <v>14329.5</v>
      </c>
      <c r="EK19">
        <f>INDEX(HaverPull!$B:$XZ,MATCH(Calculations!EK$9,HaverPull!$B:$B,0),MATCH(Calculations!$B19,HaverPull!$B$1:$XZ$1,0))</f>
        <v>14465</v>
      </c>
      <c r="EL19">
        <f>INDEX(HaverPull!$B:$XZ,MATCH(Calculations!EL$9,HaverPull!$B:$B,0),MATCH(Calculations!$B19,HaverPull!$B$1:$XZ$1,0))</f>
        <v>14609.9</v>
      </c>
      <c r="EM19">
        <f>INDEX(HaverPull!$B:$XZ,MATCH(Calculations!EM$9,HaverPull!$B:$B,0),MATCH(Calculations!$B19,HaverPull!$B$1:$XZ$1,0))</f>
        <v>14771.6</v>
      </c>
      <c r="EN19">
        <f>INDEX(HaverPull!$B:$XZ,MATCH(Calculations!EN$9,HaverPull!$B:$B,0),MATCH(Calculations!$B19,HaverPull!$B$1:$XZ$1,0))</f>
        <v>14839.8</v>
      </c>
      <c r="EO19">
        <f>INDEX(HaverPull!$B:$XZ,MATCH(Calculations!EO$9,HaverPull!$B:$B,0),MATCH(Calculations!$B19,HaverPull!$B$1:$XZ$1,0))</f>
        <v>14972.1</v>
      </c>
      <c r="EP19">
        <f>INDEX(HaverPull!$B:$XZ,MATCH(Calculations!EP$9,HaverPull!$B:$B,0),MATCH(Calculations!$B19,HaverPull!$B$1:$XZ$1,0))</f>
        <v>15066.6</v>
      </c>
      <c r="EQ19">
        <f>INDEX(HaverPull!$B:$XZ,MATCH(Calculations!EQ$9,HaverPull!$B:$B,0),MATCH(Calculations!$B19,HaverPull!$B$1:$XZ$1,0))</f>
        <v>15267</v>
      </c>
      <c r="ER19">
        <f>INDEX(HaverPull!$B:$XZ,MATCH(Calculations!ER$9,HaverPull!$B:$B,0),MATCH(Calculations!$B19,HaverPull!$B$1:$XZ$1,0))</f>
        <v>15302.7</v>
      </c>
      <c r="ES19">
        <f>INDEX(HaverPull!$B:$XZ,MATCH(Calculations!ES$9,HaverPull!$B:$B,0),MATCH(Calculations!$B19,HaverPull!$B$1:$XZ$1,0))</f>
        <v>15326.4</v>
      </c>
      <c r="ET19">
        <f>INDEX(HaverPull!$B:$XZ,MATCH(Calculations!ET$9,HaverPull!$B:$B,0),MATCH(Calculations!$B19,HaverPull!$B$1:$XZ$1,0))</f>
        <v>15456.9</v>
      </c>
      <c r="EU19">
        <f>INDEX(HaverPull!$B:$XZ,MATCH(Calculations!EU$9,HaverPull!$B:$B,0),MATCH(Calculations!$B19,HaverPull!$B$1:$XZ$1,0))</f>
        <v>15493.3</v>
      </c>
      <c r="EV19">
        <f>INDEX(HaverPull!$B:$XZ,MATCH(Calculations!EV$9,HaverPull!$B:$B,0),MATCH(Calculations!$B19,HaverPull!$B$1:$XZ$1,0))</f>
        <v>15582.1</v>
      </c>
      <c r="EW19">
        <f>INDEX(HaverPull!$B:$XZ,MATCH(Calculations!EW$9,HaverPull!$B:$B,0),MATCH(Calculations!$B19,HaverPull!$B$1:$XZ$1,0))</f>
        <v>15666.7</v>
      </c>
      <c r="EX19">
        <f>INDEX(HaverPull!$B:$XZ,MATCH(Calculations!EX$9,HaverPull!$B:$B,0),MATCH(Calculations!$B19,HaverPull!$B$1:$XZ$1,0))</f>
        <v>15762</v>
      </c>
      <c r="EY19">
        <f>INDEX(HaverPull!$B:$XZ,MATCH(Calculations!EY$9,HaverPull!$B:$B,0),MATCH(Calculations!$B19,HaverPull!$B$1:$XZ$1,0))</f>
        <v>15671.4</v>
      </c>
      <c r="EZ19">
        <f>INDEX(HaverPull!$B:$XZ,MATCH(Calculations!EZ$9,HaverPull!$B:$B,0),MATCH(Calculations!$B19,HaverPull!$B$1:$XZ$1,0))</f>
        <v>15752.3</v>
      </c>
      <c r="FA19">
        <f>INDEX(HaverPull!$B:$XZ,MATCH(Calculations!FA$9,HaverPull!$B:$B,0),MATCH(Calculations!$B19,HaverPull!$B$1:$XZ$1,0))</f>
        <v>15667</v>
      </c>
      <c r="FB19">
        <f>INDEX(HaverPull!$B:$XZ,MATCH(Calculations!FB$9,HaverPull!$B:$B,0),MATCH(Calculations!$B19,HaverPull!$B$1:$XZ$1,0))</f>
        <v>15328</v>
      </c>
      <c r="FC19">
        <f>INDEX(HaverPull!$B:$XZ,MATCH(Calculations!FC$9,HaverPull!$B:$B,0),MATCH(Calculations!$B19,HaverPull!$B$1:$XZ$1,0))</f>
        <v>15155.9</v>
      </c>
      <c r="FD19">
        <f>INDEX(HaverPull!$B:$XZ,MATCH(Calculations!FD$9,HaverPull!$B:$B,0),MATCH(Calculations!$B19,HaverPull!$B$1:$XZ$1,0))</f>
        <v>15134.1</v>
      </c>
      <c r="FE19">
        <f>INDEX(HaverPull!$B:$XZ,MATCH(Calculations!FE$9,HaverPull!$B:$B,0),MATCH(Calculations!$B19,HaverPull!$B$1:$XZ$1,0))</f>
        <v>15189.2</v>
      </c>
      <c r="FF19">
        <f>INDEX(HaverPull!$B:$XZ,MATCH(Calculations!FF$9,HaverPull!$B:$B,0),MATCH(Calculations!$B19,HaverPull!$B$1:$XZ$1,0))</f>
        <v>15356.1</v>
      </c>
      <c r="FG19">
        <f>INDEX(HaverPull!$B:$XZ,MATCH(Calculations!FG$9,HaverPull!$B:$B,0),MATCH(Calculations!$B19,HaverPull!$B$1:$XZ$1,0))</f>
        <v>15415.1</v>
      </c>
      <c r="FH19">
        <f>INDEX(HaverPull!$B:$XZ,MATCH(Calculations!FH$9,HaverPull!$B:$B,0),MATCH(Calculations!$B19,HaverPull!$B$1:$XZ$1,0))</f>
        <v>15557.3</v>
      </c>
      <c r="FI19">
        <f>INDEX(HaverPull!$B:$XZ,MATCH(Calculations!FI$9,HaverPull!$B:$B,0),MATCH(Calculations!$B19,HaverPull!$B$1:$XZ$1,0))</f>
        <v>15672</v>
      </c>
      <c r="FJ19">
        <f>INDEX(HaverPull!$B:$XZ,MATCH(Calculations!FJ$9,HaverPull!$B:$B,0),MATCH(Calculations!$B19,HaverPull!$B$1:$XZ$1,0))</f>
        <v>15750.6</v>
      </c>
      <c r="FK19">
        <f>INDEX(HaverPull!$B:$XZ,MATCH(Calculations!FK$9,HaverPull!$B:$B,0),MATCH(Calculations!$B19,HaverPull!$B$1:$XZ$1,0))</f>
        <v>15712.8</v>
      </c>
      <c r="FL19">
        <f>INDEX(HaverPull!$B:$XZ,MATCH(Calculations!FL$9,HaverPull!$B:$B,0),MATCH(Calculations!$B19,HaverPull!$B$1:$XZ$1,0))</f>
        <v>15825.1</v>
      </c>
      <c r="FM19">
        <f>INDEX(HaverPull!$B:$XZ,MATCH(Calculations!FM$9,HaverPull!$B:$B,0),MATCH(Calculations!$B19,HaverPull!$B$1:$XZ$1,0))</f>
        <v>15820.7</v>
      </c>
      <c r="FN19">
        <f>INDEX(HaverPull!$B:$XZ,MATCH(Calculations!FN$9,HaverPull!$B:$B,0),MATCH(Calculations!$B19,HaverPull!$B$1:$XZ$1,0))</f>
        <v>16004.1</v>
      </c>
      <c r="FO19">
        <f>INDEX(HaverPull!$B:$XZ,MATCH(Calculations!FO$9,HaverPull!$B:$B,0),MATCH(Calculations!$B19,HaverPull!$B$1:$XZ$1,0))</f>
        <v>16129.4</v>
      </c>
      <c r="FP19">
        <f>INDEX(HaverPull!$B:$XZ,MATCH(Calculations!FP$9,HaverPull!$B:$B,0),MATCH(Calculations!$B19,HaverPull!$B$1:$XZ$1,0))</f>
        <v>16198.8</v>
      </c>
      <c r="FQ19">
        <f>INDEX(HaverPull!$B:$XZ,MATCH(Calculations!FQ$9,HaverPull!$B:$B,0),MATCH(Calculations!$B19,HaverPull!$B$1:$XZ$1,0))</f>
        <v>16220.7</v>
      </c>
      <c r="FR19">
        <f>INDEX(HaverPull!$B:$XZ,MATCH(Calculations!FR$9,HaverPull!$B:$B,0),MATCH(Calculations!$B19,HaverPull!$B$1:$XZ$1,0))</f>
        <v>16239.1</v>
      </c>
      <c r="FS19">
        <f>INDEX(HaverPull!$B:$XZ,MATCH(Calculations!FS$9,HaverPull!$B:$B,0),MATCH(Calculations!$B19,HaverPull!$B$1:$XZ$1,0))</f>
        <v>16383</v>
      </c>
      <c r="FT19">
        <f>INDEX(HaverPull!$B:$XZ,MATCH(Calculations!FT$9,HaverPull!$B:$B,0),MATCH(Calculations!$B19,HaverPull!$B$1:$XZ$1,0))</f>
        <v>16403.2</v>
      </c>
      <c r="FU19">
        <f>INDEX(HaverPull!$B:$XZ,MATCH(Calculations!FU$9,HaverPull!$B:$B,0),MATCH(Calculations!$B19,HaverPull!$B$1:$XZ$1,0))</f>
        <v>16531.7</v>
      </c>
      <c r="FV19">
        <f>INDEX(HaverPull!$B:$XZ,MATCH(Calculations!FV$9,HaverPull!$B:$B,0),MATCH(Calculations!$B19,HaverPull!$B$1:$XZ$1,0))</f>
        <v>16663.599999999999</v>
      </c>
      <c r="FW19">
        <f>INDEX(HaverPull!$B:$XZ,MATCH(Calculations!FW$9,HaverPull!$B:$B,0),MATCH(Calculations!$B19,HaverPull!$B$1:$XZ$1,0))</f>
        <v>16621.7</v>
      </c>
      <c r="FX19">
        <f>INDEX(HaverPull!$B:$XZ,MATCH(Calculations!FX$9,HaverPull!$B:$B,0),MATCH(Calculations!$B19,HaverPull!$B$1:$XZ$1,0))</f>
        <v>16830.099999999999</v>
      </c>
      <c r="FY19">
        <f>INDEX(HaverPull!$B:$XZ,MATCH(Calculations!FY$9,HaverPull!$B:$B,0),MATCH(Calculations!$B19,HaverPull!$B$1:$XZ$1,0))</f>
        <v>17033.599999999999</v>
      </c>
      <c r="FZ19">
        <f>INDEX(HaverPull!$B:$XZ,MATCH(Calculations!FZ$9,HaverPull!$B:$B,0),MATCH(Calculations!$B19,HaverPull!$B$1:$XZ$1,0))</f>
        <v>17113.900000000001</v>
      </c>
      <c r="GA19">
        <f>INDEX(HaverPull!$B:$XZ,MATCH(Calculations!GA$9,HaverPull!$B:$B,0),MATCH(Calculations!$B19,HaverPull!$B$1:$XZ$1,0))</f>
        <v>17254.7</v>
      </c>
      <c r="GB19">
        <f>INDEX(HaverPull!$B:$XZ,MATCH(Calculations!GB$9,HaverPull!$B:$B,0),MATCH(Calculations!$B19,HaverPull!$B$1:$XZ$1,0))</f>
        <v>17397</v>
      </c>
      <c r="GC19">
        <f>INDEX(HaverPull!$B:$XZ,MATCH(Calculations!GC$9,HaverPull!$B:$B,0),MATCH(Calculations!$B19,HaverPull!$B$1:$XZ$1,0))</f>
        <v>17438.8</v>
      </c>
      <c r="GD19">
        <f>INDEX(HaverPull!$B:$XZ,MATCH(Calculations!GD$9,HaverPull!$B:$B,0),MATCH(Calculations!$B19,HaverPull!$B$1:$XZ$1,0))</f>
        <v>17456.2</v>
      </c>
      <c r="GE19">
        <f>INDEX(HaverPull!$B:$XZ,MATCH(Calculations!GE$9,HaverPull!$B:$B,0),MATCH(Calculations!$B19,HaverPull!$B$1:$XZ$1,0))</f>
        <v>17523.400000000001</v>
      </c>
      <c r="GF19">
        <f>INDEX(HaverPull!$B:$XZ,MATCH(Calculations!GF$9,HaverPull!$B:$B,0),MATCH(Calculations!$B19,HaverPull!$B$1:$XZ$1,0))</f>
        <v>17622.5</v>
      </c>
      <c r="GG19">
        <f>INDEX(HaverPull!$B:$XZ,MATCH(Calculations!GG$9,HaverPull!$B:$B,0),MATCH(Calculations!$B19,HaverPull!$B$1:$XZ$1,0))</f>
        <v>17706.7</v>
      </c>
      <c r="GH19">
        <f>INDEX(HaverPull!$B:$XZ,MATCH(Calculations!GH$9,HaverPull!$B:$B,0),MATCH(Calculations!$B19,HaverPull!$B$1:$XZ$1,0))</f>
        <v>17784.2</v>
      </c>
      <c r="GI19">
        <f>INDEX(HaverPull!$B:$XZ,MATCH(Calculations!GI$9,HaverPull!$B:$B,0),MATCH(Calculations!$B19,HaverPull!$B$1:$XZ$1,0))</f>
        <v>17863</v>
      </c>
      <c r="GJ19">
        <f>INDEX(HaverPull!$B:$XZ,MATCH(Calculations!GJ$9,HaverPull!$B:$B,0),MATCH(Calculations!$B19,HaverPull!$B$1:$XZ$1,0))</f>
        <v>17995.2</v>
      </c>
      <c r="GK19">
        <f>INDEX(HaverPull!$B:$XZ,MATCH(Calculations!GK$9,HaverPull!$B:$B,0),MATCH(Calculations!$B19,HaverPull!$B$1:$XZ$1,0))</f>
        <v>18120.8</v>
      </c>
      <c r="GL19">
        <f>INDEX(HaverPull!$B:$XZ,MATCH(Calculations!GL$9,HaverPull!$B:$B,0),MATCH(Calculations!$B19,HaverPull!$B$1:$XZ$1,0))</f>
        <v>18223.8</v>
      </c>
      <c r="GM19">
        <f>INDEX(HaverPull!$B:$XZ,MATCH(Calculations!GM$9,HaverPull!$B:$B,0),MATCH(Calculations!$B19,HaverPull!$B$1:$XZ$1,0))</f>
        <v>18324</v>
      </c>
      <c r="GN19">
        <f>INDEX(HaverPull!$B:$XZ,MATCH(Calculations!GN$9,HaverPull!$B:$B,0),MATCH(Calculations!$B19,HaverPull!$B$1:$XZ$1,0))</f>
        <v>18507.2</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7" t="s">
        <v>199</v>
      </c>
      <c r="B20" s="8" t="s">
        <v>197</v>
      </c>
      <c r="C20">
        <f>INDEX(HaverPull!$B:$XZ,MATCH(Calculations!C$9,HaverPull!$B:$B,0),MATCH(Calculations!$B20,HaverPull!$B$1:$XZ$1,0))</f>
        <v>4772.5</v>
      </c>
      <c r="D20">
        <f>INDEX(HaverPull!$B:$XZ,MATCH(Calculations!D$9,HaverPull!$B:$B,0),MATCH(Calculations!$B20,HaverPull!$B$1:$XZ$1,0))</f>
        <v>4772.5</v>
      </c>
      <c r="E20">
        <f>INDEX(HaverPull!$B:$XZ,MATCH(Calculations!E$9,HaverPull!$B:$B,0),MATCH(Calculations!$B20,HaverPull!$B$1:$XZ$1,0))</f>
        <v>4808.3</v>
      </c>
      <c r="F20">
        <f>INDEX(HaverPull!$B:$XZ,MATCH(Calculations!F$9,HaverPull!$B:$B,0),MATCH(Calculations!$B20,HaverPull!$B$1:$XZ$1,0))</f>
        <v>4843</v>
      </c>
      <c r="G20">
        <f>INDEX(HaverPull!$B:$XZ,MATCH(Calculations!G$9,HaverPull!$B:$B,0),MATCH(Calculations!$B20,HaverPull!$B$1:$XZ$1,0))</f>
        <v>4877.3999999999996</v>
      </c>
      <c r="H20">
        <f>INDEX(HaverPull!$B:$XZ,MATCH(Calculations!H$9,HaverPull!$B:$B,0),MATCH(Calculations!$B20,HaverPull!$B$1:$XZ$1,0))</f>
        <v>4911.2</v>
      </c>
      <c r="I20">
        <f>INDEX(HaverPull!$B:$XZ,MATCH(Calculations!I$9,HaverPull!$B:$B,0),MATCH(Calculations!$B20,HaverPull!$B$1:$XZ$1,0))</f>
        <v>4944.8</v>
      </c>
      <c r="J20">
        <f>INDEX(HaverPull!$B:$XZ,MATCH(Calculations!J$9,HaverPull!$B:$B,0),MATCH(Calculations!$B20,HaverPull!$B$1:$XZ$1,0))</f>
        <v>4978.7</v>
      </c>
      <c r="K20">
        <f>INDEX(HaverPull!$B:$XZ,MATCH(Calculations!K$9,HaverPull!$B:$B,0),MATCH(Calculations!$B20,HaverPull!$B$1:$XZ$1,0))</f>
        <v>5013.8999999999996</v>
      </c>
      <c r="L20">
        <f>INDEX(HaverPull!$B:$XZ,MATCH(Calculations!L$9,HaverPull!$B:$B,0),MATCH(Calculations!$B20,HaverPull!$B$1:$XZ$1,0))</f>
        <v>5049.2</v>
      </c>
      <c r="M20">
        <f>INDEX(HaverPull!$B:$XZ,MATCH(Calculations!M$9,HaverPull!$B:$B,0),MATCH(Calculations!$B20,HaverPull!$B$1:$XZ$1,0))</f>
        <v>5085.5</v>
      </c>
      <c r="N20">
        <f>INDEX(HaverPull!$B:$XZ,MATCH(Calculations!N$9,HaverPull!$B:$B,0),MATCH(Calculations!$B20,HaverPull!$B$1:$XZ$1,0))</f>
        <v>5123.2</v>
      </c>
      <c r="O20">
        <f>INDEX(HaverPull!$B:$XZ,MATCH(Calculations!O$9,HaverPull!$B:$B,0),MATCH(Calculations!$B20,HaverPull!$B$1:$XZ$1,0))</f>
        <v>5162.8999999999996</v>
      </c>
      <c r="P20">
        <f>INDEX(HaverPull!$B:$XZ,MATCH(Calculations!P$9,HaverPull!$B:$B,0),MATCH(Calculations!$B20,HaverPull!$B$1:$XZ$1,0))</f>
        <v>5205.3999999999996</v>
      </c>
      <c r="Q20">
        <f>INDEX(HaverPull!$B:$XZ,MATCH(Calculations!Q$9,HaverPull!$B:$B,0),MATCH(Calculations!$B20,HaverPull!$B$1:$XZ$1,0))</f>
        <v>5249.7</v>
      </c>
      <c r="R20">
        <f>INDEX(HaverPull!$B:$XZ,MATCH(Calculations!R$9,HaverPull!$B:$B,0),MATCH(Calculations!$B20,HaverPull!$B$1:$XZ$1,0))</f>
        <v>5295.8</v>
      </c>
      <c r="S20">
        <f>INDEX(HaverPull!$B:$XZ,MATCH(Calculations!S$9,HaverPull!$B:$B,0),MATCH(Calculations!$B20,HaverPull!$B$1:$XZ$1,0))</f>
        <v>5344.1</v>
      </c>
      <c r="T20">
        <f>INDEX(HaverPull!$B:$XZ,MATCH(Calculations!T$9,HaverPull!$B:$B,0),MATCH(Calculations!$B20,HaverPull!$B$1:$XZ$1,0))</f>
        <v>5394.5</v>
      </c>
      <c r="U20">
        <f>INDEX(HaverPull!$B:$XZ,MATCH(Calculations!U$9,HaverPull!$B:$B,0),MATCH(Calculations!$B20,HaverPull!$B$1:$XZ$1,0))</f>
        <v>5445.5</v>
      </c>
      <c r="V20">
        <f>INDEX(HaverPull!$B:$XZ,MATCH(Calculations!V$9,HaverPull!$B:$B,0),MATCH(Calculations!$B20,HaverPull!$B$1:$XZ$1,0))</f>
        <v>5496.7</v>
      </c>
      <c r="W20">
        <f>INDEX(HaverPull!$B:$XZ,MATCH(Calculations!W$9,HaverPull!$B:$B,0),MATCH(Calculations!$B20,HaverPull!$B$1:$XZ$1,0))</f>
        <v>5546.5</v>
      </c>
      <c r="X20">
        <f>INDEX(HaverPull!$B:$XZ,MATCH(Calculations!X$9,HaverPull!$B:$B,0),MATCH(Calculations!$B20,HaverPull!$B$1:$XZ$1,0))</f>
        <v>5594.7</v>
      </c>
      <c r="Y20">
        <f>INDEX(HaverPull!$B:$XZ,MATCH(Calculations!Y$9,HaverPull!$B:$B,0),MATCH(Calculations!$B20,HaverPull!$B$1:$XZ$1,0))</f>
        <v>5642.1</v>
      </c>
      <c r="Z20">
        <f>INDEX(HaverPull!$B:$XZ,MATCH(Calculations!Z$9,HaverPull!$B:$B,0),MATCH(Calculations!$B20,HaverPull!$B$1:$XZ$1,0))</f>
        <v>5688.8</v>
      </c>
      <c r="AA20">
        <f>INDEX(HaverPull!$B:$XZ,MATCH(Calculations!AA$9,HaverPull!$B:$B,0),MATCH(Calculations!$B20,HaverPull!$B$1:$XZ$1,0))</f>
        <v>5734.1</v>
      </c>
      <c r="AB20">
        <f>INDEX(HaverPull!$B:$XZ,MATCH(Calculations!AB$9,HaverPull!$B:$B,0),MATCH(Calculations!$B20,HaverPull!$B$1:$XZ$1,0))</f>
        <v>5779.1</v>
      </c>
      <c r="AC20">
        <f>INDEX(HaverPull!$B:$XZ,MATCH(Calculations!AC$9,HaverPull!$B:$B,0),MATCH(Calculations!$B20,HaverPull!$B$1:$XZ$1,0))</f>
        <v>5824.1</v>
      </c>
      <c r="AD20">
        <f>INDEX(HaverPull!$B:$XZ,MATCH(Calculations!AD$9,HaverPull!$B:$B,0),MATCH(Calculations!$B20,HaverPull!$B$1:$XZ$1,0))</f>
        <v>5869.5</v>
      </c>
      <c r="AE20">
        <f>INDEX(HaverPull!$B:$XZ,MATCH(Calculations!AE$9,HaverPull!$B:$B,0),MATCH(Calculations!$B20,HaverPull!$B$1:$XZ$1,0))</f>
        <v>5916.7</v>
      </c>
      <c r="AF20">
        <f>INDEX(HaverPull!$B:$XZ,MATCH(Calculations!AF$9,HaverPull!$B:$B,0),MATCH(Calculations!$B20,HaverPull!$B$1:$XZ$1,0))</f>
        <v>5964.7</v>
      </c>
      <c r="AG20">
        <f>INDEX(HaverPull!$B:$XZ,MATCH(Calculations!AG$9,HaverPull!$B:$B,0),MATCH(Calculations!$B20,HaverPull!$B$1:$XZ$1,0))</f>
        <v>6013.7</v>
      </c>
      <c r="AH20">
        <f>INDEX(HaverPull!$B:$XZ,MATCH(Calculations!AH$9,HaverPull!$B:$B,0),MATCH(Calculations!$B20,HaverPull!$B$1:$XZ$1,0))</f>
        <v>6063.6</v>
      </c>
      <c r="AI20">
        <f>INDEX(HaverPull!$B:$XZ,MATCH(Calculations!AI$9,HaverPull!$B:$B,0),MATCH(Calculations!$B20,HaverPull!$B$1:$XZ$1,0))</f>
        <v>6114.6</v>
      </c>
      <c r="AJ20">
        <f>INDEX(HaverPull!$B:$XZ,MATCH(Calculations!AJ$9,HaverPull!$B:$B,0),MATCH(Calculations!$B20,HaverPull!$B$1:$XZ$1,0))</f>
        <v>6168.3</v>
      </c>
      <c r="AK20">
        <f>INDEX(HaverPull!$B:$XZ,MATCH(Calculations!AK$9,HaverPull!$B:$B,0),MATCH(Calculations!$B20,HaverPull!$B$1:$XZ$1,0))</f>
        <v>6222.3</v>
      </c>
      <c r="AL20">
        <f>INDEX(HaverPull!$B:$XZ,MATCH(Calculations!AL$9,HaverPull!$B:$B,0),MATCH(Calculations!$B20,HaverPull!$B$1:$XZ$1,0))</f>
        <v>6276</v>
      </c>
      <c r="AM20">
        <f>INDEX(HaverPull!$B:$XZ,MATCH(Calculations!AM$9,HaverPull!$B:$B,0),MATCH(Calculations!$B20,HaverPull!$B$1:$XZ$1,0))</f>
        <v>6328.6</v>
      </c>
      <c r="AN20">
        <f>INDEX(HaverPull!$B:$XZ,MATCH(Calculations!AN$9,HaverPull!$B:$B,0),MATCH(Calculations!$B20,HaverPull!$B$1:$XZ$1,0))</f>
        <v>6379</v>
      </c>
      <c r="AO20">
        <f>INDEX(HaverPull!$B:$XZ,MATCH(Calculations!AO$9,HaverPull!$B:$B,0),MATCH(Calculations!$B20,HaverPull!$B$1:$XZ$1,0))</f>
        <v>6427.3</v>
      </c>
      <c r="AP20">
        <f>INDEX(HaverPull!$B:$XZ,MATCH(Calculations!AP$9,HaverPull!$B:$B,0),MATCH(Calculations!$B20,HaverPull!$B$1:$XZ$1,0))</f>
        <v>6472.9</v>
      </c>
      <c r="AQ20">
        <f>INDEX(HaverPull!$B:$XZ,MATCH(Calculations!AQ$9,HaverPull!$B:$B,0),MATCH(Calculations!$B20,HaverPull!$B$1:$XZ$1,0))</f>
        <v>6513.9</v>
      </c>
      <c r="AR20">
        <f>INDEX(HaverPull!$B:$XZ,MATCH(Calculations!AR$9,HaverPull!$B:$B,0),MATCH(Calculations!$B20,HaverPull!$B$1:$XZ$1,0))</f>
        <v>6549</v>
      </c>
      <c r="AS20">
        <f>INDEX(HaverPull!$B:$XZ,MATCH(Calculations!AS$9,HaverPull!$B:$B,0),MATCH(Calculations!$B20,HaverPull!$B$1:$XZ$1,0))</f>
        <v>6582.7</v>
      </c>
      <c r="AT20">
        <f>INDEX(HaverPull!$B:$XZ,MATCH(Calculations!AT$9,HaverPull!$B:$B,0),MATCH(Calculations!$B20,HaverPull!$B$1:$XZ$1,0))</f>
        <v>6616.7</v>
      </c>
      <c r="AU20">
        <f>INDEX(HaverPull!$B:$XZ,MATCH(Calculations!AU$9,HaverPull!$B:$B,0),MATCH(Calculations!$B20,HaverPull!$B$1:$XZ$1,0))</f>
        <v>6652.9</v>
      </c>
      <c r="AV20">
        <f>INDEX(HaverPull!$B:$XZ,MATCH(Calculations!AV$9,HaverPull!$B:$B,0),MATCH(Calculations!$B20,HaverPull!$B$1:$XZ$1,0))</f>
        <v>6694.6</v>
      </c>
      <c r="AW20">
        <f>INDEX(HaverPull!$B:$XZ,MATCH(Calculations!AW$9,HaverPull!$B:$B,0),MATCH(Calculations!$B20,HaverPull!$B$1:$XZ$1,0))</f>
        <v>6739.5</v>
      </c>
      <c r="AX20">
        <f>INDEX(HaverPull!$B:$XZ,MATCH(Calculations!AX$9,HaverPull!$B:$B,0),MATCH(Calculations!$B20,HaverPull!$B$1:$XZ$1,0))</f>
        <v>6787.7</v>
      </c>
      <c r="AY20">
        <f>INDEX(HaverPull!$B:$XZ,MATCH(Calculations!AY$9,HaverPull!$B:$B,0),MATCH(Calculations!$B20,HaverPull!$B$1:$XZ$1,0))</f>
        <v>6842.8</v>
      </c>
      <c r="AZ20">
        <f>INDEX(HaverPull!$B:$XZ,MATCH(Calculations!AZ$9,HaverPull!$B:$B,0),MATCH(Calculations!$B20,HaverPull!$B$1:$XZ$1,0))</f>
        <v>6899.7</v>
      </c>
      <c r="BA20">
        <f>INDEX(HaverPull!$B:$XZ,MATCH(Calculations!BA$9,HaverPull!$B:$B,0),MATCH(Calculations!$B20,HaverPull!$B$1:$XZ$1,0))</f>
        <v>6958.4</v>
      </c>
      <c r="BB20">
        <f>INDEX(HaverPull!$B:$XZ,MATCH(Calculations!BB$9,HaverPull!$B:$B,0),MATCH(Calculations!$B20,HaverPull!$B$1:$XZ$1,0))</f>
        <v>7018.2</v>
      </c>
      <c r="BC20">
        <f>INDEX(HaverPull!$B:$XZ,MATCH(Calculations!BC$9,HaverPull!$B:$B,0),MATCH(Calculations!$B20,HaverPull!$B$1:$XZ$1,0))</f>
        <v>7075.6</v>
      </c>
      <c r="BD20">
        <f>INDEX(HaverPull!$B:$XZ,MATCH(Calculations!BD$9,HaverPull!$B:$B,0),MATCH(Calculations!$B20,HaverPull!$B$1:$XZ$1,0))</f>
        <v>7133.1</v>
      </c>
      <c r="BE20">
        <f>INDEX(HaverPull!$B:$XZ,MATCH(Calculations!BE$9,HaverPull!$B:$B,0),MATCH(Calculations!$B20,HaverPull!$B$1:$XZ$1,0))</f>
        <v>7191.6</v>
      </c>
      <c r="BF20">
        <f>INDEX(HaverPull!$B:$XZ,MATCH(Calculations!BF$9,HaverPull!$B:$B,0),MATCH(Calculations!$B20,HaverPull!$B$1:$XZ$1,0))</f>
        <v>7251.4</v>
      </c>
      <c r="BG20">
        <f>INDEX(HaverPull!$B:$XZ,MATCH(Calculations!BG$9,HaverPull!$B:$B,0),MATCH(Calculations!$B20,HaverPull!$B$1:$XZ$1,0))</f>
        <v>7313.7</v>
      </c>
      <c r="BH20">
        <f>INDEX(HaverPull!$B:$XZ,MATCH(Calculations!BH$9,HaverPull!$B:$B,0),MATCH(Calculations!$B20,HaverPull!$B$1:$XZ$1,0))</f>
        <v>7379</v>
      </c>
      <c r="BI20">
        <f>INDEX(HaverPull!$B:$XZ,MATCH(Calculations!BI$9,HaverPull!$B:$B,0),MATCH(Calculations!$B20,HaverPull!$B$1:$XZ$1,0))</f>
        <v>7446</v>
      </c>
      <c r="BJ20">
        <f>INDEX(HaverPull!$B:$XZ,MATCH(Calculations!BJ$9,HaverPull!$B:$B,0),MATCH(Calculations!$B20,HaverPull!$B$1:$XZ$1,0))</f>
        <v>7514.7</v>
      </c>
      <c r="BK20">
        <f>INDEX(HaverPull!$B:$XZ,MATCH(Calculations!BK$9,HaverPull!$B:$B,0),MATCH(Calculations!$B20,HaverPull!$B$1:$XZ$1,0))</f>
        <v>7585.2</v>
      </c>
      <c r="BL20">
        <f>INDEX(HaverPull!$B:$XZ,MATCH(Calculations!BL$9,HaverPull!$B:$B,0),MATCH(Calculations!$B20,HaverPull!$B$1:$XZ$1,0))</f>
        <v>7656.9</v>
      </c>
      <c r="BM20">
        <f>INDEX(HaverPull!$B:$XZ,MATCH(Calculations!BM$9,HaverPull!$B:$B,0),MATCH(Calculations!$B20,HaverPull!$B$1:$XZ$1,0))</f>
        <v>7729.1</v>
      </c>
      <c r="BN20">
        <f>INDEX(HaverPull!$B:$XZ,MATCH(Calculations!BN$9,HaverPull!$B:$B,0),MATCH(Calculations!$B20,HaverPull!$B$1:$XZ$1,0))</f>
        <v>7801.6</v>
      </c>
      <c r="BO20">
        <f>INDEX(HaverPull!$B:$XZ,MATCH(Calculations!BO$9,HaverPull!$B:$B,0),MATCH(Calculations!$B20,HaverPull!$B$1:$XZ$1,0))</f>
        <v>7872.8</v>
      </c>
      <c r="BP20">
        <f>INDEX(HaverPull!$B:$XZ,MATCH(Calculations!BP$9,HaverPull!$B:$B,0),MATCH(Calculations!$B20,HaverPull!$B$1:$XZ$1,0))</f>
        <v>7943.5</v>
      </c>
      <c r="BQ20">
        <f>INDEX(HaverPull!$B:$XZ,MATCH(Calculations!BQ$9,HaverPull!$B:$B,0),MATCH(Calculations!$B20,HaverPull!$B$1:$XZ$1,0))</f>
        <v>8013.9</v>
      </c>
      <c r="BR20">
        <f>INDEX(HaverPull!$B:$XZ,MATCH(Calculations!BR$9,HaverPull!$B:$B,0),MATCH(Calculations!$B20,HaverPull!$B$1:$XZ$1,0))</f>
        <v>8083.9</v>
      </c>
      <c r="BS20">
        <f>INDEX(HaverPull!$B:$XZ,MATCH(Calculations!BS$9,HaverPull!$B:$B,0),MATCH(Calculations!$B20,HaverPull!$B$1:$XZ$1,0))</f>
        <v>8153.2</v>
      </c>
      <c r="BT20">
        <f>INDEX(HaverPull!$B:$XZ,MATCH(Calculations!BT$9,HaverPull!$B:$B,0),MATCH(Calculations!$B20,HaverPull!$B$1:$XZ$1,0))</f>
        <v>8222.2000000000007</v>
      </c>
      <c r="BU20">
        <f>INDEX(HaverPull!$B:$XZ,MATCH(Calculations!BU$9,HaverPull!$B:$B,0),MATCH(Calculations!$B20,HaverPull!$B$1:$XZ$1,0))</f>
        <v>8290.9</v>
      </c>
      <c r="BV20">
        <f>INDEX(HaverPull!$B:$XZ,MATCH(Calculations!BV$9,HaverPull!$B:$B,0),MATCH(Calculations!$B20,HaverPull!$B$1:$XZ$1,0))</f>
        <v>8359.2000000000007</v>
      </c>
      <c r="BW20">
        <f>INDEX(HaverPull!$B:$XZ,MATCH(Calculations!BW$9,HaverPull!$B:$B,0),MATCH(Calculations!$B20,HaverPull!$B$1:$XZ$1,0))</f>
        <v>8427.6</v>
      </c>
      <c r="BX20">
        <f>INDEX(HaverPull!$B:$XZ,MATCH(Calculations!BX$9,HaverPull!$B:$B,0),MATCH(Calculations!$B20,HaverPull!$B$1:$XZ$1,0))</f>
        <v>8495.7999999999993</v>
      </c>
      <c r="BY20">
        <f>INDEX(HaverPull!$B:$XZ,MATCH(Calculations!BY$9,HaverPull!$B:$B,0),MATCH(Calculations!$B20,HaverPull!$B$1:$XZ$1,0))</f>
        <v>8563.7000000000007</v>
      </c>
      <c r="BZ20">
        <f>INDEX(HaverPull!$B:$XZ,MATCH(Calculations!BZ$9,HaverPull!$B:$B,0),MATCH(Calculations!$B20,HaverPull!$B$1:$XZ$1,0))</f>
        <v>8631.5</v>
      </c>
      <c r="CA20">
        <f>INDEX(HaverPull!$B:$XZ,MATCH(Calculations!CA$9,HaverPull!$B:$B,0),MATCH(Calculations!$B20,HaverPull!$B$1:$XZ$1,0))</f>
        <v>8699.1</v>
      </c>
      <c r="CB20">
        <f>INDEX(HaverPull!$B:$XZ,MATCH(Calculations!CB$9,HaverPull!$B:$B,0),MATCH(Calculations!$B20,HaverPull!$B$1:$XZ$1,0))</f>
        <v>8766.7999999999993</v>
      </c>
      <c r="CC20">
        <f>INDEX(HaverPull!$B:$XZ,MATCH(Calculations!CC$9,HaverPull!$B:$B,0),MATCH(Calculations!$B20,HaverPull!$B$1:$XZ$1,0))</f>
        <v>8834</v>
      </c>
      <c r="CD20">
        <f>INDEX(HaverPull!$B:$XZ,MATCH(Calculations!CD$9,HaverPull!$B:$B,0),MATCH(Calculations!$B20,HaverPull!$B$1:$XZ$1,0))</f>
        <v>8900.6</v>
      </c>
      <c r="CE20">
        <f>INDEX(HaverPull!$B:$XZ,MATCH(Calculations!CE$9,HaverPull!$B:$B,0),MATCH(Calculations!$B20,HaverPull!$B$1:$XZ$1,0))</f>
        <v>8966.4</v>
      </c>
      <c r="CF20">
        <f>INDEX(HaverPull!$B:$XZ,MATCH(Calculations!CF$9,HaverPull!$B:$B,0),MATCH(Calculations!$B20,HaverPull!$B$1:$XZ$1,0))</f>
        <v>9030.9</v>
      </c>
      <c r="CG20">
        <f>INDEX(HaverPull!$B:$XZ,MATCH(Calculations!CG$9,HaverPull!$B:$B,0),MATCH(Calculations!$B20,HaverPull!$B$1:$XZ$1,0))</f>
        <v>9094.5</v>
      </c>
      <c r="CH20">
        <f>INDEX(HaverPull!$B:$XZ,MATCH(Calculations!CH$9,HaverPull!$B:$B,0),MATCH(Calculations!$B20,HaverPull!$B$1:$XZ$1,0))</f>
        <v>9157</v>
      </c>
      <c r="CI20">
        <f>INDEX(HaverPull!$B:$XZ,MATCH(Calculations!CI$9,HaverPull!$B:$B,0),MATCH(Calculations!$B20,HaverPull!$B$1:$XZ$1,0))</f>
        <v>9217.9</v>
      </c>
      <c r="CJ20">
        <f>INDEX(HaverPull!$B:$XZ,MATCH(Calculations!CJ$9,HaverPull!$B:$B,0),MATCH(Calculations!$B20,HaverPull!$B$1:$XZ$1,0))</f>
        <v>9277.2000000000007</v>
      </c>
      <c r="CK20">
        <f>INDEX(HaverPull!$B:$XZ,MATCH(Calculations!CK$9,HaverPull!$B:$B,0),MATCH(Calculations!$B20,HaverPull!$B$1:$XZ$1,0))</f>
        <v>9335.7999999999993</v>
      </c>
      <c r="CL20">
        <f>INDEX(HaverPull!$B:$XZ,MATCH(Calculations!CL$9,HaverPull!$B:$B,0),MATCH(Calculations!$B20,HaverPull!$B$1:$XZ$1,0))</f>
        <v>9394</v>
      </c>
      <c r="CM20">
        <f>INDEX(HaverPull!$B:$XZ,MATCH(Calculations!CM$9,HaverPull!$B:$B,0),MATCH(Calculations!$B20,HaverPull!$B$1:$XZ$1,0))</f>
        <v>9452.2000000000007</v>
      </c>
      <c r="CN20">
        <f>INDEX(HaverPull!$B:$XZ,MATCH(Calculations!CN$9,HaverPull!$B:$B,0),MATCH(Calculations!$B20,HaverPull!$B$1:$XZ$1,0))</f>
        <v>9510.4</v>
      </c>
      <c r="CO20">
        <f>INDEX(HaverPull!$B:$XZ,MATCH(Calculations!CO$9,HaverPull!$B:$B,0),MATCH(Calculations!$B20,HaverPull!$B$1:$XZ$1,0))</f>
        <v>9569</v>
      </c>
      <c r="CP20">
        <f>INDEX(HaverPull!$B:$XZ,MATCH(Calculations!CP$9,HaverPull!$B:$B,0),MATCH(Calculations!$B20,HaverPull!$B$1:$XZ$1,0))</f>
        <v>9628.4</v>
      </c>
      <c r="CQ20">
        <f>INDEX(HaverPull!$B:$XZ,MATCH(Calculations!CQ$9,HaverPull!$B:$B,0),MATCH(Calculations!$B20,HaverPull!$B$1:$XZ$1,0))</f>
        <v>9689.2999999999993</v>
      </c>
      <c r="CR20">
        <f>INDEX(HaverPull!$B:$XZ,MATCH(Calculations!CR$9,HaverPull!$B:$B,0),MATCH(Calculations!$B20,HaverPull!$B$1:$XZ$1,0))</f>
        <v>9751.4</v>
      </c>
      <c r="CS20">
        <f>INDEX(HaverPull!$B:$XZ,MATCH(Calculations!CS$9,HaverPull!$B:$B,0),MATCH(Calculations!$B20,HaverPull!$B$1:$XZ$1,0))</f>
        <v>9814.7000000000007</v>
      </c>
      <c r="CT20">
        <f>INDEX(HaverPull!$B:$XZ,MATCH(Calculations!CT$9,HaverPull!$B:$B,0),MATCH(Calculations!$B20,HaverPull!$B$1:$XZ$1,0))</f>
        <v>9879</v>
      </c>
      <c r="CU20">
        <f>INDEX(HaverPull!$B:$XZ,MATCH(Calculations!CU$9,HaverPull!$B:$B,0),MATCH(Calculations!$B20,HaverPull!$B$1:$XZ$1,0))</f>
        <v>9944.6</v>
      </c>
      <c r="CV20">
        <f>INDEX(HaverPull!$B:$XZ,MATCH(Calculations!CV$9,HaverPull!$B:$B,0),MATCH(Calculations!$B20,HaverPull!$B$1:$XZ$1,0))</f>
        <v>10010.9</v>
      </c>
      <c r="CW20">
        <f>INDEX(HaverPull!$B:$XZ,MATCH(Calculations!CW$9,HaverPull!$B:$B,0),MATCH(Calculations!$B20,HaverPull!$B$1:$XZ$1,0))</f>
        <v>10078.299999999999</v>
      </c>
      <c r="CX20">
        <f>INDEX(HaverPull!$B:$XZ,MATCH(Calculations!CX$9,HaverPull!$B:$B,0),MATCH(Calculations!$B20,HaverPull!$B$1:$XZ$1,0))</f>
        <v>10146.700000000001</v>
      </c>
      <c r="CY20">
        <f>INDEX(HaverPull!$B:$XZ,MATCH(Calculations!CY$9,HaverPull!$B:$B,0),MATCH(Calculations!$B20,HaverPull!$B$1:$XZ$1,0))</f>
        <v>10216.1</v>
      </c>
      <c r="CZ20">
        <f>INDEX(HaverPull!$B:$XZ,MATCH(Calculations!CZ$9,HaverPull!$B:$B,0),MATCH(Calculations!$B20,HaverPull!$B$1:$XZ$1,0))</f>
        <v>10285.4</v>
      </c>
      <c r="DA20">
        <f>INDEX(HaverPull!$B:$XZ,MATCH(Calculations!DA$9,HaverPull!$B:$B,0),MATCH(Calculations!$B20,HaverPull!$B$1:$XZ$1,0))</f>
        <v>10356.6</v>
      </c>
      <c r="DB20">
        <f>INDEX(HaverPull!$B:$XZ,MATCH(Calculations!DB$9,HaverPull!$B:$B,0),MATCH(Calculations!$B20,HaverPull!$B$1:$XZ$1,0))</f>
        <v>10430.1</v>
      </c>
      <c r="DC20">
        <f>INDEX(HaverPull!$B:$XZ,MATCH(Calculations!DC$9,HaverPull!$B:$B,0),MATCH(Calculations!$B20,HaverPull!$B$1:$XZ$1,0))</f>
        <v>10506.9</v>
      </c>
      <c r="DD20">
        <f>INDEX(HaverPull!$B:$XZ,MATCH(Calculations!DD$9,HaverPull!$B:$B,0),MATCH(Calculations!$B20,HaverPull!$B$1:$XZ$1,0))</f>
        <v>10587.2</v>
      </c>
      <c r="DE20">
        <f>INDEX(HaverPull!$B:$XZ,MATCH(Calculations!DE$9,HaverPull!$B:$B,0),MATCH(Calculations!$B20,HaverPull!$B$1:$XZ$1,0))</f>
        <v>10671.4</v>
      </c>
      <c r="DF20">
        <f>INDEX(HaverPull!$B:$XZ,MATCH(Calculations!DF$9,HaverPull!$B:$B,0),MATCH(Calculations!$B20,HaverPull!$B$1:$XZ$1,0))</f>
        <v>10760</v>
      </c>
      <c r="DG20">
        <f>INDEX(HaverPull!$B:$XZ,MATCH(Calculations!DG$9,HaverPull!$B:$B,0),MATCH(Calculations!$B20,HaverPull!$B$1:$XZ$1,0))</f>
        <v>10854.4</v>
      </c>
      <c r="DH20">
        <f>INDEX(HaverPull!$B:$XZ,MATCH(Calculations!DH$9,HaverPull!$B:$B,0),MATCH(Calculations!$B20,HaverPull!$B$1:$XZ$1,0))</f>
        <v>10954.5</v>
      </c>
      <c r="DI20">
        <f>INDEX(HaverPull!$B:$XZ,MATCH(Calculations!DI$9,HaverPull!$B:$B,0),MATCH(Calculations!$B20,HaverPull!$B$1:$XZ$1,0))</f>
        <v>11058.8</v>
      </c>
      <c r="DJ20">
        <f>INDEX(HaverPull!$B:$XZ,MATCH(Calculations!DJ$9,HaverPull!$B:$B,0),MATCH(Calculations!$B20,HaverPull!$B$1:$XZ$1,0))</f>
        <v>11167</v>
      </c>
      <c r="DK20">
        <f>INDEX(HaverPull!$B:$XZ,MATCH(Calculations!DK$9,HaverPull!$B:$B,0),MATCH(Calculations!$B20,HaverPull!$B$1:$XZ$1,0))</f>
        <v>11278.6</v>
      </c>
      <c r="DL20">
        <f>INDEX(HaverPull!$B:$XZ,MATCH(Calculations!DL$9,HaverPull!$B:$B,0),MATCH(Calculations!$B20,HaverPull!$B$1:$XZ$1,0))</f>
        <v>11393.4</v>
      </c>
      <c r="DM20">
        <f>INDEX(HaverPull!$B:$XZ,MATCH(Calculations!DM$9,HaverPull!$B:$B,0),MATCH(Calculations!$B20,HaverPull!$B$1:$XZ$1,0))</f>
        <v>11511</v>
      </c>
      <c r="DN20">
        <f>INDEX(HaverPull!$B:$XZ,MATCH(Calculations!DN$9,HaverPull!$B:$B,0),MATCH(Calculations!$B20,HaverPull!$B$1:$XZ$1,0))</f>
        <v>11630.8</v>
      </c>
      <c r="DO20">
        <f>INDEX(HaverPull!$B:$XZ,MATCH(Calculations!DO$9,HaverPull!$B:$B,0),MATCH(Calculations!$B20,HaverPull!$B$1:$XZ$1,0))</f>
        <v>11751.7</v>
      </c>
      <c r="DP20">
        <f>INDEX(HaverPull!$B:$XZ,MATCH(Calculations!DP$9,HaverPull!$B:$B,0),MATCH(Calculations!$B20,HaverPull!$B$1:$XZ$1,0))</f>
        <v>11875.9</v>
      </c>
      <c r="DQ20">
        <f>INDEX(HaverPull!$B:$XZ,MATCH(Calculations!DQ$9,HaverPull!$B:$B,0),MATCH(Calculations!$B20,HaverPull!$B$1:$XZ$1,0))</f>
        <v>12001.2</v>
      </c>
      <c r="DR20">
        <f>INDEX(HaverPull!$B:$XZ,MATCH(Calculations!DR$9,HaverPull!$B:$B,0),MATCH(Calculations!$B20,HaverPull!$B$1:$XZ$1,0))</f>
        <v>12127</v>
      </c>
      <c r="DS20">
        <f>INDEX(HaverPull!$B:$XZ,MATCH(Calculations!DS$9,HaverPull!$B:$B,0),MATCH(Calculations!$B20,HaverPull!$B$1:$XZ$1,0))</f>
        <v>12252.2</v>
      </c>
      <c r="DT20">
        <f>INDEX(HaverPull!$B:$XZ,MATCH(Calculations!DT$9,HaverPull!$B:$B,0),MATCH(Calculations!$B20,HaverPull!$B$1:$XZ$1,0))</f>
        <v>12377.5</v>
      </c>
      <c r="DU20">
        <f>INDEX(HaverPull!$B:$XZ,MATCH(Calculations!DU$9,HaverPull!$B:$B,0),MATCH(Calculations!$B20,HaverPull!$B$1:$XZ$1,0))</f>
        <v>12500.7</v>
      </c>
      <c r="DV20">
        <f>INDEX(HaverPull!$B:$XZ,MATCH(Calculations!DV$9,HaverPull!$B:$B,0),MATCH(Calculations!$B20,HaverPull!$B$1:$XZ$1,0))</f>
        <v>12620.8</v>
      </c>
      <c r="DW20">
        <f>INDEX(HaverPull!$B:$XZ,MATCH(Calculations!DW$9,HaverPull!$B:$B,0),MATCH(Calculations!$B20,HaverPull!$B$1:$XZ$1,0))</f>
        <v>12734.8</v>
      </c>
      <c r="DX20">
        <f>INDEX(HaverPull!$B:$XZ,MATCH(Calculations!DX$9,HaverPull!$B:$B,0),MATCH(Calculations!$B20,HaverPull!$B$1:$XZ$1,0))</f>
        <v>12842.4</v>
      </c>
      <c r="DY20">
        <f>INDEX(HaverPull!$B:$XZ,MATCH(Calculations!DY$9,HaverPull!$B:$B,0),MATCH(Calculations!$B20,HaverPull!$B$1:$XZ$1,0))</f>
        <v>12945.4</v>
      </c>
      <c r="DZ20">
        <f>INDEX(HaverPull!$B:$XZ,MATCH(Calculations!DZ$9,HaverPull!$B:$B,0),MATCH(Calculations!$B20,HaverPull!$B$1:$XZ$1,0))</f>
        <v>13044.1</v>
      </c>
      <c r="EA20">
        <f>INDEX(HaverPull!$B:$XZ,MATCH(Calculations!EA$9,HaverPull!$B:$B,0),MATCH(Calculations!$B20,HaverPull!$B$1:$XZ$1,0))</f>
        <v>13137.5</v>
      </c>
      <c r="EB20">
        <f>INDEX(HaverPull!$B:$XZ,MATCH(Calculations!EB$9,HaverPull!$B:$B,0),MATCH(Calculations!$B20,HaverPull!$B$1:$XZ$1,0))</f>
        <v>13227</v>
      </c>
      <c r="EC20">
        <f>INDEX(HaverPull!$B:$XZ,MATCH(Calculations!EC$9,HaverPull!$B:$B,0),MATCH(Calculations!$B20,HaverPull!$B$1:$XZ$1,0))</f>
        <v>13314</v>
      </c>
      <c r="ED20">
        <f>INDEX(HaverPull!$B:$XZ,MATCH(Calculations!ED$9,HaverPull!$B:$B,0),MATCH(Calculations!$B20,HaverPull!$B$1:$XZ$1,0))</f>
        <v>13399.2</v>
      </c>
      <c r="EE20">
        <f>INDEX(HaverPull!$B:$XZ,MATCH(Calculations!EE$9,HaverPull!$B:$B,0),MATCH(Calculations!$B20,HaverPull!$B$1:$XZ$1,0))</f>
        <v>13485.4</v>
      </c>
      <c r="EF20">
        <f>INDEX(HaverPull!$B:$XZ,MATCH(Calculations!EF$9,HaverPull!$B:$B,0),MATCH(Calculations!$B20,HaverPull!$B$1:$XZ$1,0))</f>
        <v>13570.6</v>
      </c>
      <c r="EG20">
        <f>INDEX(HaverPull!$B:$XZ,MATCH(Calculations!EG$9,HaverPull!$B:$B,0),MATCH(Calculations!$B20,HaverPull!$B$1:$XZ$1,0))</f>
        <v>13655.5</v>
      </c>
      <c r="EH20">
        <f>INDEX(HaverPull!$B:$XZ,MATCH(Calculations!EH$9,HaverPull!$B:$B,0),MATCH(Calculations!$B20,HaverPull!$B$1:$XZ$1,0))</f>
        <v>13740.6</v>
      </c>
      <c r="EI20">
        <f>INDEX(HaverPull!$B:$XZ,MATCH(Calculations!EI$9,HaverPull!$B:$B,0),MATCH(Calculations!$B20,HaverPull!$B$1:$XZ$1,0))</f>
        <v>13826.7</v>
      </c>
      <c r="EJ20">
        <f>INDEX(HaverPull!$B:$XZ,MATCH(Calculations!EJ$9,HaverPull!$B:$B,0),MATCH(Calculations!$B20,HaverPull!$B$1:$XZ$1,0))</f>
        <v>13915.2</v>
      </c>
      <c r="EK20">
        <f>INDEX(HaverPull!$B:$XZ,MATCH(Calculations!EK$9,HaverPull!$B:$B,0),MATCH(Calculations!$B20,HaverPull!$B$1:$XZ$1,0))</f>
        <v>14003.9</v>
      </c>
      <c r="EL20">
        <f>INDEX(HaverPull!$B:$XZ,MATCH(Calculations!EL$9,HaverPull!$B:$B,0),MATCH(Calculations!$B20,HaverPull!$B$1:$XZ$1,0))</f>
        <v>14092</v>
      </c>
      <c r="EM20">
        <f>INDEX(HaverPull!$B:$XZ,MATCH(Calculations!EM$9,HaverPull!$B:$B,0),MATCH(Calculations!$B20,HaverPull!$B$1:$XZ$1,0))</f>
        <v>14179.6</v>
      </c>
      <c r="EN20">
        <f>INDEX(HaverPull!$B:$XZ,MATCH(Calculations!EN$9,HaverPull!$B:$B,0),MATCH(Calculations!$B20,HaverPull!$B$1:$XZ$1,0))</f>
        <v>14264.5</v>
      </c>
      <c r="EO20">
        <f>INDEX(HaverPull!$B:$XZ,MATCH(Calculations!EO$9,HaverPull!$B:$B,0),MATCH(Calculations!$B20,HaverPull!$B$1:$XZ$1,0))</f>
        <v>14347.2</v>
      </c>
      <c r="EP20">
        <f>INDEX(HaverPull!$B:$XZ,MATCH(Calculations!EP$9,HaverPull!$B:$B,0),MATCH(Calculations!$B20,HaverPull!$B$1:$XZ$1,0))</f>
        <v>14427.5</v>
      </c>
      <c r="EQ20">
        <f>INDEX(HaverPull!$B:$XZ,MATCH(Calculations!EQ$9,HaverPull!$B:$B,0),MATCH(Calculations!$B20,HaverPull!$B$1:$XZ$1,0))</f>
        <v>14502.9</v>
      </c>
      <c r="ER20">
        <f>INDEX(HaverPull!$B:$XZ,MATCH(Calculations!ER$9,HaverPull!$B:$B,0),MATCH(Calculations!$B20,HaverPull!$B$1:$XZ$1,0))</f>
        <v>14575</v>
      </c>
      <c r="ES20">
        <f>INDEX(HaverPull!$B:$XZ,MATCH(Calculations!ES$9,HaverPull!$B:$B,0),MATCH(Calculations!$B20,HaverPull!$B$1:$XZ$1,0))</f>
        <v>14645.1</v>
      </c>
      <c r="ET20">
        <f>INDEX(HaverPull!$B:$XZ,MATCH(Calculations!ET$9,HaverPull!$B:$B,0),MATCH(Calculations!$B20,HaverPull!$B$1:$XZ$1,0))</f>
        <v>14713.9</v>
      </c>
      <c r="EU20">
        <f>INDEX(HaverPull!$B:$XZ,MATCH(Calculations!EU$9,HaverPull!$B:$B,0),MATCH(Calculations!$B20,HaverPull!$B$1:$XZ$1,0))</f>
        <v>14783</v>
      </c>
      <c r="EV20">
        <f>INDEX(HaverPull!$B:$XZ,MATCH(Calculations!EV$9,HaverPull!$B:$B,0),MATCH(Calculations!$B20,HaverPull!$B$1:$XZ$1,0))</f>
        <v>14853.1</v>
      </c>
      <c r="EW20">
        <f>INDEX(HaverPull!$B:$XZ,MATCH(Calculations!EW$9,HaverPull!$B:$B,0),MATCH(Calculations!$B20,HaverPull!$B$1:$XZ$1,0))</f>
        <v>14922.6</v>
      </c>
      <c r="EX20">
        <f>INDEX(HaverPull!$B:$XZ,MATCH(Calculations!EX$9,HaverPull!$B:$B,0),MATCH(Calculations!$B20,HaverPull!$B$1:$XZ$1,0))</f>
        <v>14991.4</v>
      </c>
      <c r="EY20">
        <f>INDEX(HaverPull!$B:$XZ,MATCH(Calculations!EY$9,HaverPull!$B:$B,0),MATCH(Calculations!$B20,HaverPull!$B$1:$XZ$1,0))</f>
        <v>15059.9</v>
      </c>
      <c r="EZ20">
        <f>INDEX(HaverPull!$B:$XZ,MATCH(Calculations!EZ$9,HaverPull!$B:$B,0),MATCH(Calculations!$B20,HaverPull!$B$1:$XZ$1,0))</f>
        <v>15128.2</v>
      </c>
      <c r="FA20">
        <f>INDEX(HaverPull!$B:$XZ,MATCH(Calculations!FA$9,HaverPull!$B:$B,0),MATCH(Calculations!$B20,HaverPull!$B$1:$XZ$1,0))</f>
        <v>15193.9</v>
      </c>
      <c r="FB20">
        <f>INDEX(HaverPull!$B:$XZ,MATCH(Calculations!FB$9,HaverPull!$B:$B,0),MATCH(Calculations!$B20,HaverPull!$B$1:$XZ$1,0))</f>
        <v>15256.1</v>
      </c>
      <c r="FC20">
        <f>INDEX(HaverPull!$B:$XZ,MATCH(Calculations!FC$9,HaverPull!$B:$B,0),MATCH(Calculations!$B20,HaverPull!$B$1:$XZ$1,0))</f>
        <v>15312.4</v>
      </c>
      <c r="FD20">
        <f>INDEX(HaverPull!$B:$XZ,MATCH(Calculations!FD$9,HaverPull!$B:$B,0),MATCH(Calculations!$B20,HaverPull!$B$1:$XZ$1,0))</f>
        <v>15360.3</v>
      </c>
      <c r="FE20">
        <f>INDEX(HaverPull!$B:$XZ,MATCH(Calculations!FE$9,HaverPull!$B:$B,0),MATCH(Calculations!$B20,HaverPull!$B$1:$XZ$1,0))</f>
        <v>15404.1</v>
      </c>
      <c r="FF20">
        <f>INDEX(HaverPull!$B:$XZ,MATCH(Calculations!FF$9,HaverPull!$B:$B,0),MATCH(Calculations!$B20,HaverPull!$B$1:$XZ$1,0))</f>
        <v>15444.6</v>
      </c>
      <c r="FG20">
        <f>INDEX(HaverPull!$B:$XZ,MATCH(Calculations!FG$9,HaverPull!$B:$B,0),MATCH(Calculations!$B20,HaverPull!$B$1:$XZ$1,0))</f>
        <v>15481.4</v>
      </c>
      <c r="FH20">
        <f>INDEX(HaverPull!$B:$XZ,MATCH(Calculations!FH$9,HaverPull!$B:$B,0),MATCH(Calculations!$B20,HaverPull!$B$1:$XZ$1,0))</f>
        <v>15517.5</v>
      </c>
      <c r="FI20">
        <f>INDEX(HaverPull!$B:$XZ,MATCH(Calculations!FI$9,HaverPull!$B:$B,0),MATCH(Calculations!$B20,HaverPull!$B$1:$XZ$1,0))</f>
        <v>15553.7</v>
      </c>
      <c r="FJ20">
        <f>INDEX(HaverPull!$B:$XZ,MATCH(Calculations!FJ$9,HaverPull!$B:$B,0),MATCH(Calculations!$B20,HaverPull!$B$1:$XZ$1,0))</f>
        <v>15591</v>
      </c>
      <c r="FK20">
        <f>INDEX(HaverPull!$B:$XZ,MATCH(Calculations!FK$9,HaverPull!$B:$B,0),MATCH(Calculations!$B20,HaverPull!$B$1:$XZ$1,0))</f>
        <v>15633.9</v>
      </c>
      <c r="FL20">
        <f>INDEX(HaverPull!$B:$XZ,MATCH(Calculations!FL$9,HaverPull!$B:$B,0),MATCH(Calculations!$B20,HaverPull!$B$1:$XZ$1,0))</f>
        <v>15678.6</v>
      </c>
      <c r="FM20">
        <f>INDEX(HaverPull!$B:$XZ,MATCH(Calculations!FM$9,HaverPull!$B:$B,0),MATCH(Calculations!$B20,HaverPull!$B$1:$XZ$1,0))</f>
        <v>15725.3</v>
      </c>
      <c r="FN20">
        <f>INDEX(HaverPull!$B:$XZ,MATCH(Calculations!FN$9,HaverPull!$B:$B,0),MATCH(Calculations!$B20,HaverPull!$B$1:$XZ$1,0))</f>
        <v>15774</v>
      </c>
      <c r="FO20">
        <f>INDEX(HaverPull!$B:$XZ,MATCH(Calculations!FO$9,HaverPull!$B:$B,0),MATCH(Calculations!$B20,HaverPull!$B$1:$XZ$1,0))</f>
        <v>15824.1</v>
      </c>
      <c r="FP20">
        <f>INDEX(HaverPull!$B:$XZ,MATCH(Calculations!FP$9,HaverPull!$B:$B,0),MATCH(Calculations!$B20,HaverPull!$B$1:$XZ$1,0))</f>
        <v>15877.1</v>
      </c>
      <c r="FQ20">
        <f>INDEX(HaverPull!$B:$XZ,MATCH(Calculations!FQ$9,HaverPull!$B:$B,0),MATCH(Calculations!$B20,HaverPull!$B$1:$XZ$1,0))</f>
        <v>15932</v>
      </c>
      <c r="FR20">
        <f>INDEX(HaverPull!$B:$XZ,MATCH(Calculations!FR$9,HaverPull!$B:$B,0),MATCH(Calculations!$B20,HaverPull!$B$1:$XZ$1,0))</f>
        <v>15988.6</v>
      </c>
      <c r="FS20">
        <f>INDEX(HaverPull!$B:$XZ,MATCH(Calculations!FS$9,HaverPull!$B:$B,0),MATCH(Calculations!$B20,HaverPull!$B$1:$XZ$1,0))</f>
        <v>16047.2</v>
      </c>
      <c r="FT20">
        <f>INDEX(HaverPull!$B:$XZ,MATCH(Calculations!FT$9,HaverPull!$B:$B,0),MATCH(Calculations!$B20,HaverPull!$B$1:$XZ$1,0))</f>
        <v>16106.6</v>
      </c>
      <c r="FU20">
        <f>INDEX(HaverPull!$B:$XZ,MATCH(Calculations!FU$9,HaverPull!$B:$B,0),MATCH(Calculations!$B20,HaverPull!$B$1:$XZ$1,0))</f>
        <v>16167.1</v>
      </c>
      <c r="FV20">
        <f>INDEX(HaverPull!$B:$XZ,MATCH(Calculations!FV$9,HaverPull!$B:$B,0),MATCH(Calculations!$B20,HaverPull!$B$1:$XZ$1,0))</f>
        <v>16228.7</v>
      </c>
      <c r="FW20">
        <f>INDEX(HaverPull!$B:$XZ,MATCH(Calculations!FW$9,HaverPull!$B:$B,0),MATCH(Calculations!$B20,HaverPull!$B$1:$XZ$1,0))</f>
        <v>16290.5</v>
      </c>
      <c r="FX20">
        <f>INDEX(HaverPull!$B:$XZ,MATCH(Calculations!FX$9,HaverPull!$B:$B,0),MATCH(Calculations!$B20,HaverPull!$B$1:$XZ$1,0))</f>
        <v>16353.5</v>
      </c>
      <c r="FY20">
        <f>INDEX(HaverPull!$B:$XZ,MATCH(Calculations!FY$9,HaverPull!$B:$B,0),MATCH(Calculations!$B20,HaverPull!$B$1:$XZ$1,0))</f>
        <v>16417.900000000001</v>
      </c>
      <c r="FZ20">
        <f>INDEX(HaverPull!$B:$XZ,MATCH(Calculations!FZ$9,HaverPull!$B:$B,0),MATCH(Calculations!$B20,HaverPull!$B$1:$XZ$1,0))</f>
        <v>16483.7</v>
      </c>
      <c r="GA20">
        <f>INDEX(HaverPull!$B:$XZ,MATCH(Calculations!GA$9,HaverPull!$B:$B,0),MATCH(Calculations!$B20,HaverPull!$B$1:$XZ$1,0))</f>
        <v>16551.599999999999</v>
      </c>
      <c r="GB20">
        <f>INDEX(HaverPull!$B:$XZ,MATCH(Calculations!GB$9,HaverPull!$B:$B,0),MATCH(Calculations!$B20,HaverPull!$B$1:$XZ$1,0))</f>
        <v>16622.2</v>
      </c>
      <c r="GC20">
        <f>INDEX(HaverPull!$B:$XZ,MATCH(Calculations!GC$9,HaverPull!$B:$B,0),MATCH(Calculations!$B20,HaverPull!$B$1:$XZ$1,0))</f>
        <v>16693.7</v>
      </c>
      <c r="GD20">
        <f>INDEX(HaverPull!$B:$XZ,MATCH(Calculations!GD$9,HaverPull!$B:$B,0),MATCH(Calculations!$B20,HaverPull!$B$1:$XZ$1,0))</f>
        <v>16765.599999999999</v>
      </c>
      <c r="GE20">
        <f>INDEX(HaverPull!$B:$XZ,MATCH(Calculations!GE$9,HaverPull!$B:$B,0),MATCH(Calculations!$B20,HaverPull!$B$1:$XZ$1,0))</f>
        <v>16837.099999999999</v>
      </c>
      <c r="GF20">
        <f>INDEX(HaverPull!$B:$XZ,MATCH(Calculations!GF$9,HaverPull!$B:$B,0),MATCH(Calculations!$B20,HaverPull!$B$1:$XZ$1,0))</f>
        <v>16905.7</v>
      </c>
      <c r="GG20">
        <f>INDEX(HaverPull!$B:$XZ,MATCH(Calculations!GG$9,HaverPull!$B:$B,0),MATCH(Calculations!$B20,HaverPull!$B$1:$XZ$1,0))</f>
        <v>16974.099999999999</v>
      </c>
      <c r="GH20">
        <f>INDEX(HaverPull!$B:$XZ,MATCH(Calculations!GH$9,HaverPull!$B:$B,0),MATCH(Calculations!$B20,HaverPull!$B$1:$XZ$1,0))</f>
        <v>17042.7</v>
      </c>
      <c r="GI20">
        <f>INDEX(HaverPull!$B:$XZ,MATCH(Calculations!GI$9,HaverPull!$B:$B,0),MATCH(Calculations!$B20,HaverPull!$B$1:$XZ$1,0))</f>
        <v>17110.8</v>
      </c>
      <c r="GJ20">
        <f>INDEX(HaverPull!$B:$XZ,MATCH(Calculations!GJ$9,HaverPull!$B:$B,0),MATCH(Calculations!$B20,HaverPull!$B$1:$XZ$1,0))</f>
        <v>17181.3</v>
      </c>
      <c r="GK20">
        <f>INDEX(HaverPull!$B:$XZ,MATCH(Calculations!GK$9,HaverPull!$B:$B,0),MATCH(Calculations!$B20,HaverPull!$B$1:$XZ$1,0))</f>
        <v>17254.2</v>
      </c>
      <c r="GL20">
        <f>INDEX(HaverPull!$B:$XZ,MATCH(Calculations!GL$9,HaverPull!$B:$B,0),MATCH(Calculations!$B20,HaverPull!$B$1:$XZ$1,0))</f>
        <v>17329.900000000001</v>
      </c>
      <c r="GM20">
        <f>INDEX(HaverPull!$B:$XZ,MATCH(Calculations!GM$9,HaverPull!$B:$B,0),MATCH(Calculations!$B20,HaverPull!$B$1:$XZ$1,0))</f>
        <v>17411.400000000001</v>
      </c>
      <c r="GN20">
        <f>INDEX(HaverPull!$B:$XZ,MATCH(Calculations!GN$9,HaverPull!$B:$B,0),MATCH(Calculations!$B20,HaverPull!$B$1:$XZ$1,0))</f>
        <v>17496.400000000001</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7" t="s">
        <v>184</v>
      </c>
      <c r="B21" s="8" t="s">
        <v>9</v>
      </c>
      <c r="C21">
        <f>INDEX(HaverPull!$B:$XZ,MATCH(Calculations!C$9,HaverPull!$B:$B,0),MATCH(Calculations!$B21,HaverPull!$B$1:$XZ$1,0))</f>
        <v>3065.1</v>
      </c>
      <c r="D21">
        <f>INDEX(HaverPull!$B:$XZ,MATCH(Calculations!D$9,HaverPull!$B:$B,0),MATCH(Calculations!$B21,HaverPull!$B$1:$XZ$1,0))</f>
        <v>3079</v>
      </c>
      <c r="E21">
        <f>INDEX(HaverPull!$B:$XZ,MATCH(Calculations!E$9,HaverPull!$B:$B,0),MATCH(Calculations!$B21,HaverPull!$B$1:$XZ$1,0))</f>
        <v>3106</v>
      </c>
      <c r="F21">
        <f>INDEX(HaverPull!$B:$XZ,MATCH(Calculations!F$9,HaverPull!$B:$B,0),MATCH(Calculations!$B21,HaverPull!$B$1:$XZ$1,0))</f>
        <v>3097.5</v>
      </c>
      <c r="G21">
        <f>INDEX(HaverPull!$B:$XZ,MATCH(Calculations!G$9,HaverPull!$B:$B,0),MATCH(Calculations!$B21,HaverPull!$B$1:$XZ$1,0))</f>
        <v>3157</v>
      </c>
      <c r="H21">
        <f>INDEX(HaverPull!$B:$XZ,MATCH(Calculations!H$9,HaverPull!$B:$B,0),MATCH(Calculations!$B21,HaverPull!$B$1:$XZ$1,0))</f>
        <v>3186</v>
      </c>
      <c r="I21">
        <f>INDEX(HaverPull!$B:$XZ,MATCH(Calculations!I$9,HaverPull!$B:$B,0),MATCH(Calculations!$B21,HaverPull!$B$1:$XZ$1,0))</f>
        <v>3211.4</v>
      </c>
      <c r="J21">
        <f>INDEX(HaverPull!$B:$XZ,MATCH(Calculations!J$9,HaverPull!$B:$B,0),MATCH(Calculations!$B21,HaverPull!$B$1:$XZ$1,0))</f>
        <v>3264.7</v>
      </c>
      <c r="K21">
        <f>INDEX(HaverPull!$B:$XZ,MATCH(Calculations!K$9,HaverPull!$B:$B,0),MATCH(Calculations!$B21,HaverPull!$B$1:$XZ$1,0))</f>
        <v>3307.8</v>
      </c>
      <c r="L21">
        <f>INDEX(HaverPull!$B:$XZ,MATCH(Calculations!L$9,HaverPull!$B:$B,0),MATCH(Calculations!$B21,HaverPull!$B$1:$XZ$1,0))</f>
        <v>3370.7</v>
      </c>
      <c r="M21">
        <f>INDEX(HaverPull!$B:$XZ,MATCH(Calculations!M$9,HaverPull!$B:$B,0),MATCH(Calculations!$B21,HaverPull!$B$1:$XZ$1,0))</f>
        <v>3422.7</v>
      </c>
      <c r="N21">
        <f>INDEX(HaverPull!$B:$XZ,MATCH(Calculations!N$9,HaverPull!$B:$B,0),MATCH(Calculations!$B21,HaverPull!$B$1:$XZ$1,0))</f>
        <v>3503</v>
      </c>
      <c r="O21">
        <f>INDEX(HaverPull!$B:$XZ,MATCH(Calculations!O$9,HaverPull!$B:$B,0),MATCH(Calculations!$B21,HaverPull!$B$1:$XZ$1,0))</f>
        <v>3567</v>
      </c>
      <c r="P21">
        <f>INDEX(HaverPull!$B:$XZ,MATCH(Calculations!P$9,HaverPull!$B:$B,0),MATCH(Calculations!$B21,HaverPull!$B$1:$XZ$1,0))</f>
        <v>3565.3</v>
      </c>
      <c r="Q21">
        <f>INDEX(HaverPull!$B:$XZ,MATCH(Calculations!Q$9,HaverPull!$B:$B,0),MATCH(Calculations!$B21,HaverPull!$B$1:$XZ$1,0))</f>
        <v>3577.9</v>
      </c>
      <c r="R21">
        <f>INDEX(HaverPull!$B:$XZ,MATCH(Calculations!R$9,HaverPull!$B:$B,0),MATCH(Calculations!$B21,HaverPull!$B$1:$XZ$1,0))</f>
        <v>3567.2</v>
      </c>
      <c r="S21">
        <f>INDEX(HaverPull!$B:$XZ,MATCH(Calculations!S$9,HaverPull!$B:$B,0),MATCH(Calculations!$B21,HaverPull!$B$1:$XZ$1,0))</f>
        <v>3535.3</v>
      </c>
      <c r="T21">
        <f>INDEX(HaverPull!$B:$XZ,MATCH(Calculations!T$9,HaverPull!$B:$B,0),MATCH(Calculations!$B21,HaverPull!$B$1:$XZ$1,0))</f>
        <v>3548</v>
      </c>
      <c r="U21">
        <f>INDEX(HaverPull!$B:$XZ,MATCH(Calculations!U$9,HaverPull!$B:$B,0),MATCH(Calculations!$B21,HaverPull!$B$1:$XZ$1,0))</f>
        <v>3563.3</v>
      </c>
      <c r="V21">
        <f>INDEX(HaverPull!$B:$XZ,MATCH(Calculations!V$9,HaverPull!$B:$B,0),MATCH(Calculations!$B21,HaverPull!$B$1:$XZ$1,0))</f>
        <v>3511.2</v>
      </c>
      <c r="W21">
        <f>INDEX(HaverPull!$B:$XZ,MATCH(Calculations!W$9,HaverPull!$B:$B,0),MATCH(Calculations!$B21,HaverPull!$B$1:$XZ$1,0))</f>
        <v>3540.6</v>
      </c>
      <c r="X21">
        <f>INDEX(HaverPull!$B:$XZ,MATCH(Calculations!X$9,HaverPull!$B:$B,0),MATCH(Calculations!$B21,HaverPull!$B$1:$XZ$1,0))</f>
        <v>3598.9</v>
      </c>
      <c r="Y21">
        <f>INDEX(HaverPull!$B:$XZ,MATCH(Calculations!Y$9,HaverPull!$B:$B,0),MATCH(Calculations!$B21,HaverPull!$B$1:$XZ$1,0))</f>
        <v>3650</v>
      </c>
      <c r="Z21">
        <f>INDEX(HaverPull!$B:$XZ,MATCH(Calculations!Z$9,HaverPull!$B:$B,0),MATCH(Calculations!$B21,HaverPull!$B$1:$XZ$1,0))</f>
        <v>3689.3</v>
      </c>
      <c r="AA21">
        <f>INDEX(HaverPull!$B:$XZ,MATCH(Calculations!AA$9,HaverPull!$B:$B,0),MATCH(Calculations!$B21,HaverPull!$B$1:$XZ$1,0))</f>
        <v>3763</v>
      </c>
      <c r="AB21">
        <f>INDEX(HaverPull!$B:$XZ,MATCH(Calculations!AB$9,HaverPull!$B:$B,0),MATCH(Calculations!$B21,HaverPull!$B$1:$XZ$1,0))</f>
        <v>3797.7</v>
      </c>
      <c r="AC21">
        <f>INDEX(HaverPull!$B:$XZ,MATCH(Calculations!AC$9,HaverPull!$B:$B,0),MATCH(Calculations!$B21,HaverPull!$B$1:$XZ$1,0))</f>
        <v>3837.7</v>
      </c>
      <c r="AD21">
        <f>INDEX(HaverPull!$B:$XZ,MATCH(Calculations!AD$9,HaverPull!$B:$B,0),MATCH(Calculations!$B21,HaverPull!$B$1:$XZ$1,0))</f>
        <v>3887.4</v>
      </c>
      <c r="AE21">
        <f>INDEX(HaverPull!$B:$XZ,MATCH(Calculations!AE$9,HaverPull!$B:$B,0),MATCH(Calculations!$B21,HaverPull!$B$1:$XZ$1,0))</f>
        <v>3933.3</v>
      </c>
      <c r="AF21">
        <f>INDEX(HaverPull!$B:$XZ,MATCH(Calculations!AF$9,HaverPull!$B:$B,0),MATCH(Calculations!$B21,HaverPull!$B$1:$XZ$1,0))</f>
        <v>3954.6</v>
      </c>
      <c r="AG21">
        <f>INDEX(HaverPull!$B:$XZ,MATCH(Calculations!AG$9,HaverPull!$B:$B,0),MATCH(Calculations!$B21,HaverPull!$B$1:$XZ$1,0))</f>
        <v>3992</v>
      </c>
      <c r="AH21">
        <f>INDEX(HaverPull!$B:$XZ,MATCH(Calculations!AH$9,HaverPull!$B:$B,0),MATCH(Calculations!$B21,HaverPull!$B$1:$XZ$1,0))</f>
        <v>4052</v>
      </c>
      <c r="AI21">
        <f>INDEX(HaverPull!$B:$XZ,MATCH(Calculations!AI$9,HaverPull!$B:$B,0),MATCH(Calculations!$B21,HaverPull!$B$1:$XZ$1,0))</f>
        <v>4074.8</v>
      </c>
      <c r="AJ21">
        <f>INDEX(HaverPull!$B:$XZ,MATCH(Calculations!AJ$9,HaverPull!$B:$B,0),MATCH(Calculations!$B21,HaverPull!$B$1:$XZ$1,0))</f>
        <v>4161.8999999999996</v>
      </c>
      <c r="AK21">
        <f>INDEX(HaverPull!$B:$XZ,MATCH(Calculations!AK$9,HaverPull!$B:$B,0),MATCH(Calculations!$B21,HaverPull!$B$1:$XZ$1,0))</f>
        <v>4179.3999999999996</v>
      </c>
      <c r="AL21">
        <f>INDEX(HaverPull!$B:$XZ,MATCH(Calculations!AL$9,HaverPull!$B:$B,0),MATCH(Calculations!$B21,HaverPull!$B$1:$XZ$1,0))</f>
        <v>4213.1000000000004</v>
      </c>
      <c r="AM21">
        <f>INDEX(HaverPull!$B:$XZ,MATCH(Calculations!AM$9,HaverPull!$B:$B,0),MATCH(Calculations!$B21,HaverPull!$B$1:$XZ$1,0))</f>
        <v>4234.8999999999996</v>
      </c>
      <c r="AN21">
        <f>INDEX(HaverPull!$B:$XZ,MATCH(Calculations!AN$9,HaverPull!$B:$B,0),MATCH(Calculations!$B21,HaverPull!$B$1:$XZ$1,0))</f>
        <v>4232.2</v>
      </c>
      <c r="AO21">
        <f>INDEX(HaverPull!$B:$XZ,MATCH(Calculations!AO$9,HaverPull!$B:$B,0),MATCH(Calculations!$B21,HaverPull!$B$1:$XZ$1,0))</f>
        <v>4273.3</v>
      </c>
      <c r="AP21">
        <f>INDEX(HaverPull!$B:$XZ,MATCH(Calculations!AP$9,HaverPull!$B:$B,0),MATCH(Calculations!$B21,HaverPull!$B$1:$XZ$1,0))</f>
        <v>4284</v>
      </c>
      <c r="AQ21">
        <f>INDEX(HaverPull!$B:$XZ,MATCH(Calculations!AQ$9,HaverPull!$B:$B,0),MATCH(Calculations!$B21,HaverPull!$B$1:$XZ$1,0))</f>
        <v>4277.8999999999996</v>
      </c>
      <c r="AR21">
        <f>INDEX(HaverPull!$B:$XZ,MATCH(Calculations!AR$9,HaverPull!$B:$B,0),MATCH(Calculations!$B21,HaverPull!$B$1:$XZ$1,0))</f>
        <v>4181.5</v>
      </c>
      <c r="AS21">
        <f>INDEX(HaverPull!$B:$XZ,MATCH(Calculations!AS$9,HaverPull!$B:$B,0),MATCH(Calculations!$B21,HaverPull!$B$1:$XZ$1,0))</f>
        <v>4227.3999999999996</v>
      </c>
      <c r="AT21">
        <f>INDEX(HaverPull!$B:$XZ,MATCH(Calculations!AT$9,HaverPull!$B:$B,0),MATCH(Calculations!$B21,HaverPull!$B$1:$XZ$1,0))</f>
        <v>4284.5</v>
      </c>
      <c r="AU21">
        <f>INDEX(HaverPull!$B:$XZ,MATCH(Calculations!AU$9,HaverPull!$B:$B,0),MATCH(Calculations!$B21,HaverPull!$B$1:$XZ$1,0))</f>
        <v>4298.8</v>
      </c>
      <c r="AV21">
        <f>INDEX(HaverPull!$B:$XZ,MATCH(Calculations!AV$9,HaverPull!$B:$B,0),MATCH(Calculations!$B21,HaverPull!$B$1:$XZ$1,0))</f>
        <v>4299.2</v>
      </c>
      <c r="AW21">
        <f>INDEX(HaverPull!$B:$XZ,MATCH(Calculations!AW$9,HaverPull!$B:$B,0),MATCH(Calculations!$B21,HaverPull!$B$1:$XZ$1,0))</f>
        <v>4319</v>
      </c>
      <c r="AX21">
        <f>INDEX(HaverPull!$B:$XZ,MATCH(Calculations!AX$9,HaverPull!$B:$B,0),MATCH(Calculations!$B21,HaverPull!$B$1:$XZ$1,0))</f>
        <v>4289.5</v>
      </c>
      <c r="AY21">
        <f>INDEX(HaverPull!$B:$XZ,MATCH(Calculations!AY$9,HaverPull!$B:$B,0),MATCH(Calculations!$B21,HaverPull!$B$1:$XZ$1,0))</f>
        <v>4321.1000000000004</v>
      </c>
      <c r="AZ21">
        <f>INDEX(HaverPull!$B:$XZ,MATCH(Calculations!AZ$9,HaverPull!$B:$B,0),MATCH(Calculations!$B21,HaverPull!$B$1:$XZ$1,0))</f>
        <v>4334.3</v>
      </c>
      <c r="BA21">
        <f>INDEX(HaverPull!$B:$XZ,MATCH(Calculations!BA$9,HaverPull!$B:$B,0),MATCH(Calculations!$B21,HaverPull!$B$1:$XZ$1,0))</f>
        <v>4363.3</v>
      </c>
      <c r="BB21">
        <f>INDEX(HaverPull!$B:$XZ,MATCH(Calculations!BB$9,HaverPull!$B:$B,0),MATCH(Calculations!$B21,HaverPull!$B$1:$XZ$1,0))</f>
        <v>4439.7</v>
      </c>
      <c r="BC21">
        <f>INDEX(HaverPull!$B:$XZ,MATCH(Calculations!BC$9,HaverPull!$B:$B,0),MATCH(Calculations!$B21,HaverPull!$B$1:$XZ$1,0))</f>
        <v>4483.6000000000004</v>
      </c>
      <c r="BD21">
        <f>INDEX(HaverPull!$B:$XZ,MATCH(Calculations!BD$9,HaverPull!$B:$B,0),MATCH(Calculations!$B21,HaverPull!$B$1:$XZ$1,0))</f>
        <v>4574.8999999999996</v>
      </c>
      <c r="BE21">
        <f>INDEX(HaverPull!$B:$XZ,MATCH(Calculations!BE$9,HaverPull!$B:$B,0),MATCH(Calculations!$B21,HaverPull!$B$1:$XZ$1,0))</f>
        <v>4657</v>
      </c>
      <c r="BF21">
        <f>INDEX(HaverPull!$B:$XZ,MATCH(Calculations!BF$9,HaverPull!$B:$B,0),MATCH(Calculations!$B21,HaverPull!$B$1:$XZ$1,0))</f>
        <v>4731.2</v>
      </c>
      <c r="BG21">
        <f>INDEX(HaverPull!$B:$XZ,MATCH(Calculations!BG$9,HaverPull!$B:$B,0),MATCH(Calculations!$B21,HaverPull!$B$1:$XZ$1,0))</f>
        <v>4770.5</v>
      </c>
      <c r="BH21">
        <f>INDEX(HaverPull!$B:$XZ,MATCH(Calculations!BH$9,HaverPull!$B:$B,0),MATCH(Calculations!$B21,HaverPull!$B$1:$XZ$1,0))</f>
        <v>4837.3</v>
      </c>
      <c r="BI21">
        <f>INDEX(HaverPull!$B:$XZ,MATCH(Calculations!BI$9,HaverPull!$B:$B,0),MATCH(Calculations!$B21,HaverPull!$B$1:$XZ$1,0))</f>
        <v>4873.2</v>
      </c>
      <c r="BJ21">
        <f>INDEX(HaverPull!$B:$XZ,MATCH(Calculations!BJ$9,HaverPull!$B:$B,0),MATCH(Calculations!$B21,HaverPull!$B$1:$XZ$1,0))</f>
        <v>4936.3</v>
      </c>
      <c r="BK21">
        <f>INDEX(HaverPull!$B:$XZ,MATCH(Calculations!BK$9,HaverPull!$B:$B,0),MATCH(Calculations!$B21,HaverPull!$B$1:$XZ$1,0))</f>
        <v>5020.2</v>
      </c>
      <c r="BL21">
        <f>INDEX(HaverPull!$B:$XZ,MATCH(Calculations!BL$9,HaverPull!$B:$B,0),MATCH(Calculations!$B21,HaverPull!$B$1:$XZ$1,0))</f>
        <v>5066.3</v>
      </c>
      <c r="BM21">
        <f>INDEX(HaverPull!$B:$XZ,MATCH(Calculations!BM$9,HaverPull!$B:$B,0),MATCH(Calculations!$B21,HaverPull!$B$1:$XZ$1,0))</f>
        <v>5162.5</v>
      </c>
      <c r="BN21">
        <f>INDEX(HaverPull!$B:$XZ,MATCH(Calculations!BN$9,HaverPull!$B:$B,0),MATCH(Calculations!$B21,HaverPull!$B$1:$XZ$1,0))</f>
        <v>5173.6000000000004</v>
      </c>
      <c r="BO21">
        <f>INDEX(HaverPull!$B:$XZ,MATCH(Calculations!BO$9,HaverPull!$B:$B,0),MATCH(Calculations!$B21,HaverPull!$B$1:$XZ$1,0))</f>
        <v>5218.8999999999996</v>
      </c>
      <c r="BP21">
        <f>INDEX(HaverPull!$B:$XZ,MATCH(Calculations!BP$9,HaverPull!$B:$B,0),MATCH(Calculations!$B21,HaverPull!$B$1:$XZ$1,0))</f>
        <v>5275.7</v>
      </c>
      <c r="BQ21">
        <f>INDEX(HaverPull!$B:$XZ,MATCH(Calculations!BQ$9,HaverPull!$B:$B,0),MATCH(Calculations!$B21,HaverPull!$B$1:$XZ$1,0))</f>
        <v>5369</v>
      </c>
      <c r="BR21">
        <f>INDEX(HaverPull!$B:$XZ,MATCH(Calculations!BR$9,HaverPull!$B:$B,0),MATCH(Calculations!$B21,HaverPull!$B$1:$XZ$1,0))</f>
        <v>5402</v>
      </c>
      <c r="BS21">
        <f>INDEX(HaverPull!$B:$XZ,MATCH(Calculations!BS$9,HaverPull!$B:$B,0),MATCH(Calculations!$B21,HaverPull!$B$1:$XZ$1,0))</f>
        <v>5407.4</v>
      </c>
      <c r="BT21">
        <f>INDEX(HaverPull!$B:$XZ,MATCH(Calculations!BT$9,HaverPull!$B:$B,0),MATCH(Calculations!$B21,HaverPull!$B$1:$XZ$1,0))</f>
        <v>5481.2</v>
      </c>
      <c r="BU21">
        <f>INDEX(HaverPull!$B:$XZ,MATCH(Calculations!BU$9,HaverPull!$B:$B,0),MATCH(Calculations!$B21,HaverPull!$B$1:$XZ$1,0))</f>
        <v>5543.7</v>
      </c>
      <c r="BV21">
        <f>INDEX(HaverPull!$B:$XZ,MATCH(Calculations!BV$9,HaverPull!$B:$B,0),MATCH(Calculations!$B21,HaverPull!$B$1:$XZ$1,0))</f>
        <v>5555.5</v>
      </c>
      <c r="BW21">
        <f>INDEX(HaverPull!$B:$XZ,MATCH(Calculations!BW$9,HaverPull!$B:$B,0),MATCH(Calculations!$B21,HaverPull!$B$1:$XZ$1,0))</f>
        <v>5653.6</v>
      </c>
      <c r="BX21">
        <f>INDEX(HaverPull!$B:$XZ,MATCH(Calculations!BX$9,HaverPull!$B:$B,0),MATCH(Calculations!$B21,HaverPull!$B$1:$XZ$1,0))</f>
        <v>5695.3</v>
      </c>
      <c r="BY21">
        <f>INDEX(HaverPull!$B:$XZ,MATCH(Calculations!BY$9,HaverPull!$B:$B,0),MATCH(Calculations!$B21,HaverPull!$B$1:$XZ$1,0))</f>
        <v>5745.9</v>
      </c>
      <c r="BZ21">
        <f>INDEX(HaverPull!$B:$XZ,MATCH(Calculations!BZ$9,HaverPull!$B:$B,0),MATCH(Calculations!$B21,HaverPull!$B$1:$XZ$1,0))</f>
        <v>5811.3</v>
      </c>
      <c r="CA21">
        <f>INDEX(HaverPull!$B:$XZ,MATCH(Calculations!CA$9,HaverPull!$B:$B,0),MATCH(Calculations!$B21,HaverPull!$B$1:$XZ$1,0))</f>
        <v>5838.2</v>
      </c>
      <c r="CB21">
        <f>INDEX(HaverPull!$B:$XZ,MATCH(Calculations!CB$9,HaverPull!$B:$B,0),MATCH(Calculations!$B21,HaverPull!$B$1:$XZ$1,0))</f>
        <v>5865.5</v>
      </c>
      <c r="CC21">
        <f>INDEX(HaverPull!$B:$XZ,MATCH(Calculations!CC$9,HaverPull!$B:$B,0),MATCH(Calculations!$B21,HaverPull!$B$1:$XZ$1,0))</f>
        <v>5922.3</v>
      </c>
      <c r="CD21">
        <f>INDEX(HaverPull!$B:$XZ,MATCH(Calculations!CD$9,HaverPull!$B:$B,0),MATCH(Calculations!$B21,HaverPull!$B$1:$XZ$1,0))</f>
        <v>5948</v>
      </c>
      <c r="CE21">
        <f>INDEX(HaverPull!$B:$XZ,MATCH(Calculations!CE$9,HaverPull!$B:$B,0),MATCH(Calculations!$B21,HaverPull!$B$1:$XZ$1,0))</f>
        <v>5998.1</v>
      </c>
      <c r="CF21">
        <f>INDEX(HaverPull!$B:$XZ,MATCH(Calculations!CF$9,HaverPull!$B:$B,0),MATCH(Calculations!$B21,HaverPull!$B$1:$XZ$1,0))</f>
        <v>6016.3</v>
      </c>
      <c r="CG21">
        <f>INDEX(HaverPull!$B:$XZ,MATCH(Calculations!CG$9,HaverPull!$B:$B,0),MATCH(Calculations!$B21,HaverPull!$B$1:$XZ$1,0))</f>
        <v>6040.2</v>
      </c>
      <c r="CH21">
        <f>INDEX(HaverPull!$B:$XZ,MATCH(Calculations!CH$9,HaverPull!$B:$B,0),MATCH(Calculations!$B21,HaverPull!$B$1:$XZ$1,0))</f>
        <v>5994.2</v>
      </c>
      <c r="CI21">
        <f>INDEX(HaverPull!$B:$XZ,MATCH(Calculations!CI$9,HaverPull!$B:$B,0),MATCH(Calculations!$B21,HaverPull!$B$1:$XZ$1,0))</f>
        <v>5971.7</v>
      </c>
      <c r="CJ21">
        <f>INDEX(HaverPull!$B:$XZ,MATCH(Calculations!CJ$9,HaverPull!$B:$B,0),MATCH(Calculations!$B21,HaverPull!$B$1:$XZ$1,0))</f>
        <v>6021.2</v>
      </c>
      <c r="CK21">
        <f>INDEX(HaverPull!$B:$XZ,MATCH(Calculations!CK$9,HaverPull!$B:$B,0),MATCH(Calculations!$B21,HaverPull!$B$1:$XZ$1,0))</f>
        <v>6051.2</v>
      </c>
      <c r="CL21">
        <f>INDEX(HaverPull!$B:$XZ,MATCH(Calculations!CL$9,HaverPull!$B:$B,0),MATCH(Calculations!$B21,HaverPull!$B$1:$XZ$1,0))</f>
        <v>6048.2</v>
      </c>
      <c r="CM21">
        <f>INDEX(HaverPull!$B:$XZ,MATCH(Calculations!CM$9,HaverPull!$B:$B,0),MATCH(Calculations!$B21,HaverPull!$B$1:$XZ$1,0))</f>
        <v>6161.4</v>
      </c>
      <c r="CN21">
        <f>INDEX(HaverPull!$B:$XZ,MATCH(Calculations!CN$9,HaverPull!$B:$B,0),MATCH(Calculations!$B21,HaverPull!$B$1:$XZ$1,0))</f>
        <v>6203.2</v>
      </c>
      <c r="CO21">
        <f>INDEX(HaverPull!$B:$XZ,MATCH(Calculations!CO$9,HaverPull!$B:$B,0),MATCH(Calculations!$B21,HaverPull!$B$1:$XZ$1,0))</f>
        <v>6269.7</v>
      </c>
      <c r="CP21">
        <f>INDEX(HaverPull!$B:$XZ,MATCH(Calculations!CP$9,HaverPull!$B:$B,0),MATCH(Calculations!$B21,HaverPull!$B$1:$XZ$1,0))</f>
        <v>6344.4</v>
      </c>
      <c r="CQ21">
        <f>INDEX(HaverPull!$B:$XZ,MATCH(Calculations!CQ$9,HaverPull!$B:$B,0),MATCH(Calculations!$B21,HaverPull!$B$1:$XZ$1,0))</f>
        <v>6368.8</v>
      </c>
      <c r="CR21">
        <f>INDEX(HaverPull!$B:$XZ,MATCH(Calculations!CR$9,HaverPull!$B:$B,0),MATCH(Calculations!$B21,HaverPull!$B$1:$XZ$1,0))</f>
        <v>6426.7</v>
      </c>
      <c r="CS21">
        <f>INDEX(HaverPull!$B:$XZ,MATCH(Calculations!CS$9,HaverPull!$B:$B,0),MATCH(Calculations!$B21,HaverPull!$B$1:$XZ$1,0))</f>
        <v>6498.2</v>
      </c>
      <c r="CT21">
        <f>INDEX(HaverPull!$B:$XZ,MATCH(Calculations!CT$9,HaverPull!$B:$B,0),MATCH(Calculations!$B21,HaverPull!$B$1:$XZ$1,0))</f>
        <v>6555.3</v>
      </c>
      <c r="CU21">
        <f>INDEX(HaverPull!$B:$XZ,MATCH(Calculations!CU$9,HaverPull!$B:$B,0),MATCH(Calculations!$B21,HaverPull!$B$1:$XZ$1,0))</f>
        <v>6630.3</v>
      </c>
      <c r="CV21">
        <f>INDEX(HaverPull!$B:$XZ,MATCH(Calculations!CV$9,HaverPull!$B:$B,0),MATCH(Calculations!$B21,HaverPull!$B$1:$XZ$1,0))</f>
        <v>6681.8</v>
      </c>
      <c r="CW21">
        <f>INDEX(HaverPull!$B:$XZ,MATCH(Calculations!CW$9,HaverPull!$B:$B,0),MATCH(Calculations!$B21,HaverPull!$B$1:$XZ$1,0))</f>
        <v>6732.8</v>
      </c>
      <c r="CX21">
        <f>INDEX(HaverPull!$B:$XZ,MATCH(Calculations!CX$9,HaverPull!$B:$B,0),MATCH(Calculations!$B21,HaverPull!$B$1:$XZ$1,0))</f>
        <v>6805.6</v>
      </c>
      <c r="CY21">
        <f>INDEX(HaverPull!$B:$XZ,MATCH(Calculations!CY$9,HaverPull!$B:$B,0),MATCH(Calculations!$B21,HaverPull!$B$1:$XZ$1,0))</f>
        <v>6822.5</v>
      </c>
      <c r="CZ21">
        <f>INDEX(HaverPull!$B:$XZ,MATCH(Calculations!CZ$9,HaverPull!$B:$B,0),MATCH(Calculations!$B21,HaverPull!$B$1:$XZ$1,0))</f>
        <v>6882.3</v>
      </c>
      <c r="DA21">
        <f>INDEX(HaverPull!$B:$XZ,MATCH(Calculations!DA$9,HaverPull!$B:$B,0),MATCH(Calculations!$B21,HaverPull!$B$1:$XZ$1,0))</f>
        <v>6944.7</v>
      </c>
      <c r="DB21">
        <f>INDEX(HaverPull!$B:$XZ,MATCH(Calculations!DB$9,HaverPull!$B:$B,0),MATCH(Calculations!$B21,HaverPull!$B$1:$XZ$1,0))</f>
        <v>6993.1</v>
      </c>
      <c r="DC21">
        <f>INDEX(HaverPull!$B:$XZ,MATCH(Calculations!DC$9,HaverPull!$B:$B,0),MATCH(Calculations!$B21,HaverPull!$B$1:$XZ$1,0))</f>
        <v>7057.6</v>
      </c>
      <c r="DD21">
        <f>INDEX(HaverPull!$B:$XZ,MATCH(Calculations!DD$9,HaverPull!$B:$B,0),MATCH(Calculations!$B21,HaverPull!$B$1:$XZ$1,0))</f>
        <v>7133.6</v>
      </c>
      <c r="DE21">
        <f>INDEX(HaverPull!$B:$XZ,MATCH(Calculations!DE$9,HaverPull!$B:$B,0),MATCH(Calculations!$B21,HaverPull!$B$1:$XZ$1,0))</f>
        <v>7176.8</v>
      </c>
      <c r="DF21">
        <f>INDEX(HaverPull!$B:$XZ,MATCH(Calculations!DF$9,HaverPull!$B:$B,0),MATCH(Calculations!$B21,HaverPull!$B$1:$XZ$1,0))</f>
        <v>7233.9</v>
      </c>
      <c r="DG21">
        <f>INDEX(HaverPull!$B:$XZ,MATCH(Calculations!DG$9,HaverPull!$B:$B,0),MATCH(Calculations!$B21,HaverPull!$B$1:$XZ$1,0))</f>
        <v>7310.2</v>
      </c>
      <c r="DH21">
        <f>INDEX(HaverPull!$B:$XZ,MATCH(Calculations!DH$9,HaverPull!$B:$B,0),MATCH(Calculations!$B21,HaverPull!$B$1:$XZ$1,0))</f>
        <v>7343.1</v>
      </c>
      <c r="DI21">
        <f>INDEX(HaverPull!$B:$XZ,MATCH(Calculations!DI$9,HaverPull!$B:$B,0),MATCH(Calculations!$B21,HaverPull!$B$1:$XZ$1,0))</f>
        <v>7468.2</v>
      </c>
      <c r="DJ21">
        <f>INDEX(HaverPull!$B:$XZ,MATCH(Calculations!DJ$9,HaverPull!$B:$B,0),MATCH(Calculations!$B21,HaverPull!$B$1:$XZ$1,0))</f>
        <v>7557.4</v>
      </c>
      <c r="DK21">
        <f>INDEX(HaverPull!$B:$XZ,MATCH(Calculations!DK$9,HaverPull!$B:$B,0),MATCH(Calculations!$B21,HaverPull!$B$1:$XZ$1,0))</f>
        <v>7633.9</v>
      </c>
      <c r="DL21">
        <f>INDEX(HaverPull!$B:$XZ,MATCH(Calculations!DL$9,HaverPull!$B:$B,0),MATCH(Calculations!$B21,HaverPull!$B$1:$XZ$1,0))</f>
        <v>7768.3</v>
      </c>
      <c r="DM21">
        <f>INDEX(HaverPull!$B:$XZ,MATCH(Calculations!DM$9,HaverPull!$B:$B,0),MATCH(Calculations!$B21,HaverPull!$B$1:$XZ$1,0))</f>
        <v>7869.6</v>
      </c>
      <c r="DN21">
        <f>INDEX(HaverPull!$B:$XZ,MATCH(Calculations!DN$9,HaverPull!$B:$B,0),MATCH(Calculations!$B21,HaverPull!$B$1:$XZ$1,0))</f>
        <v>7983.3</v>
      </c>
      <c r="DO21">
        <f>INDEX(HaverPull!$B:$XZ,MATCH(Calculations!DO$9,HaverPull!$B:$B,0),MATCH(Calculations!$B21,HaverPull!$B$1:$XZ$1,0))</f>
        <v>8060.8</v>
      </c>
      <c r="DP21">
        <f>INDEX(HaverPull!$B:$XZ,MATCH(Calculations!DP$9,HaverPull!$B:$B,0),MATCH(Calculations!$B21,HaverPull!$B$1:$XZ$1,0))</f>
        <v>8178.3</v>
      </c>
      <c r="DQ21">
        <f>INDEX(HaverPull!$B:$XZ,MATCH(Calculations!DQ$9,HaverPull!$B:$B,0),MATCH(Calculations!$B21,HaverPull!$B$1:$XZ$1,0))</f>
        <v>8270.6</v>
      </c>
      <c r="DR21">
        <f>INDEX(HaverPull!$B:$XZ,MATCH(Calculations!DR$9,HaverPull!$B:$B,0),MATCH(Calculations!$B21,HaverPull!$B$1:$XZ$1,0))</f>
        <v>8391.7999999999993</v>
      </c>
      <c r="DS21">
        <f>INDEX(HaverPull!$B:$XZ,MATCH(Calculations!DS$9,HaverPull!$B:$B,0),MATCH(Calculations!$B21,HaverPull!$B$1:$XZ$1,0))</f>
        <v>8520.7000000000007</v>
      </c>
      <c r="DT21">
        <f>INDEX(HaverPull!$B:$XZ,MATCH(Calculations!DT$9,HaverPull!$B:$B,0),MATCH(Calculations!$B21,HaverPull!$B$1:$XZ$1,0))</f>
        <v>8603</v>
      </c>
      <c r="DU21">
        <f>INDEX(HaverPull!$B:$XZ,MATCH(Calculations!DU$9,HaverPull!$B:$B,0),MATCH(Calculations!$B21,HaverPull!$B$1:$XZ$1,0))</f>
        <v>8687.5</v>
      </c>
      <c r="DV21">
        <f>INDEX(HaverPull!$B:$XZ,MATCH(Calculations!DV$9,HaverPull!$B:$B,0),MATCH(Calculations!$B21,HaverPull!$B$1:$XZ$1,0))</f>
        <v>8762.2000000000007</v>
      </c>
      <c r="DW21">
        <f>INDEX(HaverPull!$B:$XZ,MATCH(Calculations!DW$9,HaverPull!$B:$B,0),MATCH(Calculations!$B21,HaverPull!$B$1:$XZ$1,0))</f>
        <v>8797.2999999999993</v>
      </c>
      <c r="DX21">
        <f>INDEX(HaverPull!$B:$XZ,MATCH(Calculations!DX$9,HaverPull!$B:$B,0),MATCH(Calculations!$B21,HaverPull!$B$1:$XZ$1,0))</f>
        <v>8818.1</v>
      </c>
      <c r="DY21">
        <f>INDEX(HaverPull!$B:$XZ,MATCH(Calculations!DY$9,HaverPull!$B:$B,0),MATCH(Calculations!$B21,HaverPull!$B$1:$XZ$1,0))</f>
        <v>8848.2999999999993</v>
      </c>
      <c r="DZ21">
        <f>INDEX(HaverPull!$B:$XZ,MATCH(Calculations!DZ$9,HaverPull!$B:$B,0),MATCH(Calculations!$B21,HaverPull!$B$1:$XZ$1,0))</f>
        <v>8980.6</v>
      </c>
      <c r="EA21">
        <f>INDEX(HaverPull!$B:$XZ,MATCH(Calculations!EA$9,HaverPull!$B:$B,0),MATCH(Calculations!$B21,HaverPull!$B$1:$XZ$1,0))</f>
        <v>9008.1</v>
      </c>
      <c r="EB21">
        <f>INDEX(HaverPull!$B:$XZ,MATCH(Calculations!EB$9,HaverPull!$B:$B,0),MATCH(Calculations!$B21,HaverPull!$B$1:$XZ$1,0))</f>
        <v>9054.2999999999993</v>
      </c>
      <c r="EC21">
        <f>INDEX(HaverPull!$B:$XZ,MATCH(Calculations!EC$9,HaverPull!$B:$B,0),MATCH(Calculations!$B21,HaverPull!$B$1:$XZ$1,0))</f>
        <v>9119.9</v>
      </c>
      <c r="ED21">
        <f>INDEX(HaverPull!$B:$XZ,MATCH(Calculations!ED$9,HaverPull!$B:$B,0),MATCH(Calculations!$B21,HaverPull!$B$1:$XZ$1,0))</f>
        <v>9172.4</v>
      </c>
      <c r="EE21">
        <f>INDEX(HaverPull!$B:$XZ,MATCH(Calculations!EE$9,HaverPull!$B:$B,0),MATCH(Calculations!$B21,HaverPull!$B$1:$XZ$1,0))</f>
        <v>9215.5</v>
      </c>
      <c r="EF21">
        <f>INDEX(HaverPull!$B:$XZ,MATCH(Calculations!EF$9,HaverPull!$B:$B,0),MATCH(Calculations!$B21,HaverPull!$B$1:$XZ$1,0))</f>
        <v>9319</v>
      </c>
      <c r="EG21">
        <f>INDEX(HaverPull!$B:$XZ,MATCH(Calculations!EG$9,HaverPull!$B:$B,0),MATCH(Calculations!$B21,HaverPull!$B$1:$XZ$1,0))</f>
        <v>9455.7000000000007</v>
      </c>
      <c r="EH21">
        <f>INDEX(HaverPull!$B:$XZ,MATCH(Calculations!EH$9,HaverPull!$B:$B,0),MATCH(Calculations!$B21,HaverPull!$B$1:$XZ$1,0))</f>
        <v>9519.7999999999993</v>
      </c>
      <c r="EI21">
        <f>INDEX(HaverPull!$B:$XZ,MATCH(Calculations!EI$9,HaverPull!$B:$B,0),MATCH(Calculations!$B21,HaverPull!$B$1:$XZ$1,0))</f>
        <v>9604.5</v>
      </c>
      <c r="EJ21">
        <f>INDEX(HaverPull!$B:$XZ,MATCH(Calculations!EJ$9,HaverPull!$B:$B,0),MATCH(Calculations!$B21,HaverPull!$B$1:$XZ$1,0))</f>
        <v>9664.2999999999993</v>
      </c>
      <c r="EK21">
        <f>INDEX(HaverPull!$B:$XZ,MATCH(Calculations!EK$9,HaverPull!$B:$B,0),MATCH(Calculations!$B21,HaverPull!$B$1:$XZ$1,0))</f>
        <v>9771.1</v>
      </c>
      <c r="EL21">
        <f>INDEX(HaverPull!$B:$XZ,MATCH(Calculations!EL$9,HaverPull!$B:$B,0),MATCH(Calculations!$B21,HaverPull!$B$1:$XZ$1,0))</f>
        <v>9877.4</v>
      </c>
      <c r="EM21">
        <f>INDEX(HaverPull!$B:$XZ,MATCH(Calculations!EM$9,HaverPull!$B:$B,0),MATCH(Calculations!$B21,HaverPull!$B$1:$XZ$1,0))</f>
        <v>9935</v>
      </c>
      <c r="EN21">
        <f>INDEX(HaverPull!$B:$XZ,MATCH(Calculations!EN$9,HaverPull!$B:$B,0),MATCH(Calculations!$B21,HaverPull!$B$1:$XZ$1,0))</f>
        <v>10047.799999999999</v>
      </c>
      <c r="EO21">
        <f>INDEX(HaverPull!$B:$XZ,MATCH(Calculations!EO$9,HaverPull!$B:$B,0),MATCH(Calculations!$B21,HaverPull!$B$1:$XZ$1,0))</f>
        <v>10145.299999999999</v>
      </c>
      <c r="EP21">
        <f>INDEX(HaverPull!$B:$XZ,MATCH(Calculations!EP$9,HaverPull!$B:$B,0),MATCH(Calculations!$B21,HaverPull!$B$1:$XZ$1,0))</f>
        <v>10175.4</v>
      </c>
      <c r="EQ21">
        <f>INDEX(HaverPull!$B:$XZ,MATCH(Calculations!EQ$9,HaverPull!$B:$B,0),MATCH(Calculations!$B21,HaverPull!$B$1:$XZ$1,0))</f>
        <v>10288.9</v>
      </c>
      <c r="ER21">
        <f>INDEX(HaverPull!$B:$XZ,MATCH(Calculations!ER$9,HaverPull!$B:$B,0),MATCH(Calculations!$B21,HaverPull!$B$1:$XZ$1,0))</f>
        <v>10341</v>
      </c>
      <c r="ES21">
        <f>INDEX(HaverPull!$B:$XZ,MATCH(Calculations!ES$9,HaverPull!$B:$B,0),MATCH(Calculations!$B21,HaverPull!$B$1:$XZ$1,0))</f>
        <v>10403.799999999999</v>
      </c>
      <c r="ET21">
        <f>INDEX(HaverPull!$B:$XZ,MATCH(Calculations!ET$9,HaverPull!$B:$B,0),MATCH(Calculations!$B21,HaverPull!$B$1:$XZ$1,0))</f>
        <v>10504.5</v>
      </c>
      <c r="EU21">
        <f>INDEX(HaverPull!$B:$XZ,MATCH(Calculations!EU$9,HaverPull!$B:$B,0),MATCH(Calculations!$B21,HaverPull!$B$1:$XZ$1,0))</f>
        <v>10563.3</v>
      </c>
      <c r="EV21">
        <f>INDEX(HaverPull!$B:$XZ,MATCH(Calculations!EV$9,HaverPull!$B:$B,0),MATCH(Calculations!$B21,HaverPull!$B$1:$XZ$1,0))</f>
        <v>10582.8</v>
      </c>
      <c r="EW21">
        <f>INDEX(HaverPull!$B:$XZ,MATCH(Calculations!EW$9,HaverPull!$B:$B,0),MATCH(Calculations!$B21,HaverPull!$B$1:$XZ$1,0))</f>
        <v>10642.5</v>
      </c>
      <c r="EX21">
        <f>INDEX(HaverPull!$B:$XZ,MATCH(Calculations!EX$9,HaverPull!$B:$B,0),MATCH(Calculations!$B21,HaverPull!$B$1:$XZ$1,0))</f>
        <v>10672.8</v>
      </c>
      <c r="EY21">
        <f>INDEX(HaverPull!$B:$XZ,MATCH(Calculations!EY$9,HaverPull!$B:$B,0),MATCH(Calculations!$B21,HaverPull!$B$1:$XZ$1,0))</f>
        <v>10644.4</v>
      </c>
      <c r="EZ21">
        <f>INDEX(HaverPull!$B:$XZ,MATCH(Calculations!EZ$9,HaverPull!$B:$B,0),MATCH(Calculations!$B21,HaverPull!$B$1:$XZ$1,0))</f>
        <v>10661.7</v>
      </c>
      <c r="FA21">
        <f>INDEX(HaverPull!$B:$XZ,MATCH(Calculations!FA$9,HaverPull!$B:$B,0),MATCH(Calculations!$B21,HaverPull!$B$1:$XZ$1,0))</f>
        <v>10581.9</v>
      </c>
      <c r="FB21">
        <f>INDEX(HaverPull!$B:$XZ,MATCH(Calculations!FB$9,HaverPull!$B:$B,0),MATCH(Calculations!$B21,HaverPull!$B$1:$XZ$1,0))</f>
        <v>10483.4</v>
      </c>
      <c r="FC21">
        <f>INDEX(HaverPull!$B:$XZ,MATCH(Calculations!FC$9,HaverPull!$B:$B,0),MATCH(Calculations!$B21,HaverPull!$B$1:$XZ$1,0))</f>
        <v>10459.700000000001</v>
      </c>
      <c r="FD21">
        <f>INDEX(HaverPull!$B:$XZ,MATCH(Calculations!FD$9,HaverPull!$B:$B,0),MATCH(Calculations!$B21,HaverPull!$B$1:$XZ$1,0))</f>
        <v>10417.299999999999</v>
      </c>
      <c r="FE21">
        <f>INDEX(HaverPull!$B:$XZ,MATCH(Calculations!FE$9,HaverPull!$B:$B,0),MATCH(Calculations!$B21,HaverPull!$B$1:$XZ$1,0))</f>
        <v>10489.2</v>
      </c>
      <c r="FF21">
        <f>INDEX(HaverPull!$B:$XZ,MATCH(Calculations!FF$9,HaverPull!$B:$B,0),MATCH(Calculations!$B21,HaverPull!$B$1:$XZ$1,0))</f>
        <v>10473.6</v>
      </c>
      <c r="FG21">
        <f>INDEX(HaverPull!$B:$XZ,MATCH(Calculations!FG$9,HaverPull!$B:$B,0),MATCH(Calculations!$B21,HaverPull!$B$1:$XZ$1,0))</f>
        <v>10525.4</v>
      </c>
      <c r="FH21">
        <f>INDEX(HaverPull!$B:$XZ,MATCH(Calculations!FH$9,HaverPull!$B:$B,0),MATCH(Calculations!$B21,HaverPull!$B$1:$XZ$1,0))</f>
        <v>10609.1</v>
      </c>
      <c r="FI21">
        <f>INDEX(HaverPull!$B:$XZ,MATCH(Calculations!FI$9,HaverPull!$B:$B,0),MATCH(Calculations!$B21,HaverPull!$B$1:$XZ$1,0))</f>
        <v>10683.3</v>
      </c>
      <c r="FJ21">
        <f>INDEX(HaverPull!$B:$XZ,MATCH(Calculations!FJ$9,HaverPull!$B:$B,0),MATCH(Calculations!$B21,HaverPull!$B$1:$XZ$1,0))</f>
        <v>10754</v>
      </c>
      <c r="FK21">
        <f>INDEX(HaverPull!$B:$XZ,MATCH(Calculations!FK$9,HaverPull!$B:$B,0),MATCH(Calculations!$B21,HaverPull!$B$1:$XZ$1,0))</f>
        <v>10799.7</v>
      </c>
      <c r="FL21">
        <f>INDEX(HaverPull!$B:$XZ,MATCH(Calculations!FL$9,HaverPull!$B:$B,0),MATCH(Calculations!$B21,HaverPull!$B$1:$XZ$1,0))</f>
        <v>10823.7</v>
      </c>
      <c r="FM21">
        <f>INDEX(HaverPull!$B:$XZ,MATCH(Calculations!FM$9,HaverPull!$B:$B,0),MATCH(Calculations!$B21,HaverPull!$B$1:$XZ$1,0))</f>
        <v>10866</v>
      </c>
      <c r="FN21">
        <f>INDEX(HaverPull!$B:$XZ,MATCH(Calculations!FN$9,HaverPull!$B:$B,0),MATCH(Calculations!$B21,HaverPull!$B$1:$XZ$1,0))</f>
        <v>10885.9</v>
      </c>
      <c r="FO21">
        <f>INDEX(HaverPull!$B:$XZ,MATCH(Calculations!FO$9,HaverPull!$B:$B,0),MATCH(Calculations!$B21,HaverPull!$B$1:$XZ$1,0))</f>
        <v>10973.3</v>
      </c>
      <c r="FP21">
        <f>INDEX(HaverPull!$B:$XZ,MATCH(Calculations!FP$9,HaverPull!$B:$B,0),MATCH(Calculations!$B21,HaverPull!$B$1:$XZ$1,0))</f>
        <v>10989.6</v>
      </c>
      <c r="FQ21">
        <f>INDEX(HaverPull!$B:$XZ,MATCH(Calculations!FQ$9,HaverPull!$B:$B,0),MATCH(Calculations!$B21,HaverPull!$B$1:$XZ$1,0))</f>
        <v>11007.5</v>
      </c>
      <c r="FR21">
        <f>INDEX(HaverPull!$B:$XZ,MATCH(Calculations!FR$9,HaverPull!$B:$B,0),MATCH(Calculations!$B21,HaverPull!$B$1:$XZ$1,0))</f>
        <v>11056.9</v>
      </c>
      <c r="FS21">
        <f>INDEX(HaverPull!$B:$XZ,MATCH(Calculations!FS$9,HaverPull!$B:$B,0),MATCH(Calculations!$B21,HaverPull!$B$1:$XZ$1,0))</f>
        <v>11114.2</v>
      </c>
      <c r="FT21">
        <f>INDEX(HaverPull!$B:$XZ,MATCH(Calculations!FT$9,HaverPull!$B:$B,0),MATCH(Calculations!$B21,HaverPull!$B$1:$XZ$1,0))</f>
        <v>11122.2</v>
      </c>
      <c r="FU21">
        <f>INDEX(HaverPull!$B:$XZ,MATCH(Calculations!FU$9,HaverPull!$B:$B,0),MATCH(Calculations!$B21,HaverPull!$B$1:$XZ$1,0))</f>
        <v>11167.4</v>
      </c>
      <c r="FV21">
        <f>INDEX(HaverPull!$B:$XZ,MATCH(Calculations!FV$9,HaverPull!$B:$B,0),MATCH(Calculations!$B21,HaverPull!$B$1:$XZ$1,0))</f>
        <v>11263.6</v>
      </c>
      <c r="FW21">
        <f>INDEX(HaverPull!$B:$XZ,MATCH(Calculations!FW$9,HaverPull!$B:$B,0),MATCH(Calculations!$B21,HaverPull!$B$1:$XZ$1,0))</f>
        <v>11307.3</v>
      </c>
      <c r="FX21">
        <f>INDEX(HaverPull!$B:$XZ,MATCH(Calculations!FX$9,HaverPull!$B:$B,0),MATCH(Calculations!$B21,HaverPull!$B$1:$XZ$1,0))</f>
        <v>11428.7</v>
      </c>
      <c r="FY21">
        <f>INDEX(HaverPull!$B:$XZ,MATCH(Calculations!FY$9,HaverPull!$B:$B,0),MATCH(Calculations!$B21,HaverPull!$B$1:$XZ$1,0))</f>
        <v>11554.2</v>
      </c>
      <c r="FZ21">
        <f>INDEX(HaverPull!$B:$XZ,MATCH(Calculations!FZ$9,HaverPull!$B:$B,0),MATCH(Calculations!$B21,HaverPull!$B$1:$XZ$1,0))</f>
        <v>11687.1</v>
      </c>
      <c r="GA21">
        <f>INDEX(HaverPull!$B:$XZ,MATCH(Calculations!GA$9,HaverPull!$B:$B,0),MATCH(Calculations!$B21,HaverPull!$B$1:$XZ$1,0))</f>
        <v>11788.4</v>
      </c>
      <c r="GB21">
        <f>INDEX(HaverPull!$B:$XZ,MATCH(Calculations!GB$9,HaverPull!$B:$B,0),MATCH(Calculations!$B21,HaverPull!$B$1:$XZ$1,0))</f>
        <v>11887.5</v>
      </c>
      <c r="GC21">
        <f>INDEX(HaverPull!$B:$XZ,MATCH(Calculations!GC$9,HaverPull!$B:$B,0),MATCH(Calculations!$B21,HaverPull!$B$1:$XZ$1,0))</f>
        <v>11972</v>
      </c>
      <c r="GD21">
        <f>INDEX(HaverPull!$B:$XZ,MATCH(Calculations!GD$9,HaverPull!$B:$B,0),MATCH(Calculations!$B21,HaverPull!$B$1:$XZ$1,0))</f>
        <v>12039.7</v>
      </c>
      <c r="GE21">
        <f>INDEX(HaverPull!$B:$XZ,MATCH(Calculations!GE$9,HaverPull!$B:$B,0),MATCH(Calculations!$B21,HaverPull!$B$1:$XZ$1,0))</f>
        <v>12111.8</v>
      </c>
      <c r="GF21">
        <f>INDEX(HaverPull!$B:$XZ,MATCH(Calculations!GF$9,HaverPull!$B:$B,0),MATCH(Calculations!$B21,HaverPull!$B$1:$XZ$1,0))</f>
        <v>12214.1</v>
      </c>
      <c r="GG21">
        <f>INDEX(HaverPull!$B:$XZ,MATCH(Calculations!GG$9,HaverPull!$B:$B,0),MATCH(Calculations!$B21,HaverPull!$B$1:$XZ$1,0))</f>
        <v>12294.3</v>
      </c>
      <c r="GH21">
        <f>INDEX(HaverPull!$B:$XZ,MATCH(Calculations!GH$9,HaverPull!$B:$B,0),MATCH(Calculations!$B21,HaverPull!$B$1:$XZ$1,0))</f>
        <v>12372.7</v>
      </c>
      <c r="GI21">
        <f>INDEX(HaverPull!$B:$XZ,MATCH(Calculations!GI$9,HaverPull!$B:$B,0),MATCH(Calculations!$B21,HaverPull!$B$1:$XZ$1,0))</f>
        <v>12427.6</v>
      </c>
      <c r="GJ21">
        <f>INDEX(HaverPull!$B:$XZ,MATCH(Calculations!GJ$9,HaverPull!$B:$B,0),MATCH(Calculations!$B21,HaverPull!$B$1:$XZ$1,0))</f>
        <v>12515.9</v>
      </c>
      <c r="GK21">
        <f>INDEX(HaverPull!$B:$XZ,MATCH(Calculations!GK$9,HaverPull!$B:$B,0),MATCH(Calculations!$B21,HaverPull!$B$1:$XZ$1,0))</f>
        <v>12584.9</v>
      </c>
      <c r="GL21">
        <f>INDEX(HaverPull!$B:$XZ,MATCH(Calculations!GL$9,HaverPull!$B:$B,0),MATCH(Calculations!$B21,HaverPull!$B$1:$XZ$1,0))</f>
        <v>12706.4</v>
      </c>
      <c r="GM21">
        <f>INDEX(HaverPull!$B:$XZ,MATCH(Calculations!GM$9,HaverPull!$B:$B,0),MATCH(Calculations!$B21,HaverPull!$B$1:$XZ$1,0))</f>
        <v>12722.8</v>
      </c>
      <c r="GN21">
        <f>INDEX(HaverPull!$B:$XZ,MATCH(Calculations!GN$9,HaverPull!$B:$B,0),MATCH(Calculations!$B21,HaverPull!$B$1:$XZ$1,0))</f>
        <v>12847.8</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7" t="s">
        <v>185</v>
      </c>
      <c r="B22" s="8" t="s">
        <v>10</v>
      </c>
      <c r="C22">
        <f>INDEX(HaverPull!$B:$XZ,MATCH(Calculations!C$9,HaverPull!$B:$B,0),MATCH(Calculations!$B22,HaverPull!$B$1:$XZ$1,0))</f>
        <v>631.70000000000005</v>
      </c>
      <c r="D22">
        <f>INDEX(HaverPull!$B:$XZ,MATCH(Calculations!D$9,HaverPull!$B:$B,0),MATCH(Calculations!$B22,HaverPull!$B$1:$XZ$1,0))</f>
        <v>641.6</v>
      </c>
      <c r="E22">
        <f>INDEX(HaverPull!$B:$XZ,MATCH(Calculations!E$9,HaverPull!$B:$B,0),MATCH(Calculations!$B22,HaverPull!$B$1:$XZ$1,0))</f>
        <v>653.5</v>
      </c>
      <c r="F22">
        <f>INDEX(HaverPull!$B:$XZ,MATCH(Calculations!F$9,HaverPull!$B:$B,0),MATCH(Calculations!$B22,HaverPull!$B$1:$XZ$1,0))</f>
        <v>660.2</v>
      </c>
      <c r="G22">
        <f>INDEX(HaverPull!$B:$XZ,MATCH(Calculations!G$9,HaverPull!$B:$B,0),MATCH(Calculations!$B22,HaverPull!$B$1:$XZ$1,0))</f>
        <v>679.2</v>
      </c>
      <c r="H22">
        <f>INDEX(HaverPull!$B:$XZ,MATCH(Calculations!H$9,HaverPull!$B:$B,0),MATCH(Calculations!$B22,HaverPull!$B$1:$XZ$1,0))</f>
        <v>693.2</v>
      </c>
      <c r="I22">
        <f>INDEX(HaverPull!$B:$XZ,MATCH(Calculations!I$9,HaverPull!$B:$B,0),MATCH(Calculations!$B22,HaverPull!$B$1:$XZ$1,0))</f>
        <v>705.6</v>
      </c>
      <c r="J22">
        <f>INDEX(HaverPull!$B:$XZ,MATCH(Calculations!J$9,HaverPull!$B:$B,0),MATCH(Calculations!$B22,HaverPull!$B$1:$XZ$1,0))</f>
        <v>721.7</v>
      </c>
      <c r="K22">
        <f>INDEX(HaverPull!$B:$XZ,MATCH(Calculations!K$9,HaverPull!$B:$B,0),MATCH(Calculations!$B22,HaverPull!$B$1:$XZ$1,0))</f>
        <v>738.9</v>
      </c>
      <c r="L22">
        <f>INDEX(HaverPull!$B:$XZ,MATCH(Calculations!L$9,HaverPull!$B:$B,0),MATCH(Calculations!$B22,HaverPull!$B$1:$XZ$1,0))</f>
        <v>757.4</v>
      </c>
      <c r="M22">
        <f>INDEX(HaverPull!$B:$XZ,MATCH(Calculations!M$9,HaverPull!$B:$B,0),MATCH(Calculations!$B22,HaverPull!$B$1:$XZ$1,0))</f>
        <v>775.8</v>
      </c>
      <c r="N22">
        <f>INDEX(HaverPull!$B:$XZ,MATCH(Calculations!N$9,HaverPull!$B:$B,0),MATCH(Calculations!$B22,HaverPull!$B$1:$XZ$1,0))</f>
        <v>800.5</v>
      </c>
      <c r="O22">
        <f>INDEX(HaverPull!$B:$XZ,MATCH(Calculations!O$9,HaverPull!$B:$B,0),MATCH(Calculations!$B22,HaverPull!$B$1:$XZ$1,0))</f>
        <v>825</v>
      </c>
      <c r="P22">
        <f>INDEX(HaverPull!$B:$XZ,MATCH(Calculations!P$9,HaverPull!$B:$B,0),MATCH(Calculations!$B22,HaverPull!$B$1:$XZ$1,0))</f>
        <v>840.5</v>
      </c>
      <c r="Q22">
        <f>INDEX(HaverPull!$B:$XZ,MATCH(Calculations!Q$9,HaverPull!$B:$B,0),MATCH(Calculations!$B22,HaverPull!$B$1:$XZ$1,0))</f>
        <v>858.9</v>
      </c>
      <c r="R22">
        <f>INDEX(HaverPull!$B:$XZ,MATCH(Calculations!R$9,HaverPull!$B:$B,0),MATCH(Calculations!$B22,HaverPull!$B$1:$XZ$1,0))</f>
        <v>873.9</v>
      </c>
      <c r="S22">
        <f>INDEX(HaverPull!$B:$XZ,MATCH(Calculations!S$9,HaverPull!$B:$B,0),MATCH(Calculations!$B22,HaverPull!$B$1:$XZ$1,0))</f>
        <v>891.9</v>
      </c>
      <c r="T22">
        <f>INDEX(HaverPull!$B:$XZ,MATCH(Calculations!T$9,HaverPull!$B:$B,0),MATCH(Calculations!$B22,HaverPull!$B$1:$XZ$1,0))</f>
        <v>920.4</v>
      </c>
      <c r="U22">
        <f>INDEX(HaverPull!$B:$XZ,MATCH(Calculations!U$9,HaverPull!$B:$B,0),MATCH(Calculations!$B22,HaverPull!$B$1:$XZ$1,0))</f>
        <v>949.3</v>
      </c>
      <c r="V22">
        <f>INDEX(HaverPull!$B:$XZ,MATCH(Calculations!V$9,HaverPull!$B:$B,0),MATCH(Calculations!$B22,HaverPull!$B$1:$XZ$1,0))</f>
        <v>959.1</v>
      </c>
      <c r="W22">
        <f>INDEX(HaverPull!$B:$XZ,MATCH(Calculations!W$9,HaverPull!$B:$B,0),MATCH(Calculations!$B22,HaverPull!$B$1:$XZ$1,0))</f>
        <v>985.2</v>
      </c>
      <c r="X22">
        <f>INDEX(HaverPull!$B:$XZ,MATCH(Calculations!X$9,HaverPull!$B:$B,0),MATCH(Calculations!$B22,HaverPull!$B$1:$XZ$1,0))</f>
        <v>1013.6</v>
      </c>
      <c r="Y22">
        <f>INDEX(HaverPull!$B:$XZ,MATCH(Calculations!Y$9,HaverPull!$B:$B,0),MATCH(Calculations!$B22,HaverPull!$B$1:$XZ$1,0))</f>
        <v>1047.2</v>
      </c>
      <c r="Z22">
        <f>INDEX(HaverPull!$B:$XZ,MATCH(Calculations!Z$9,HaverPull!$B:$B,0),MATCH(Calculations!$B22,HaverPull!$B$1:$XZ$1,0))</f>
        <v>1076.2</v>
      </c>
      <c r="AA22">
        <f>INDEX(HaverPull!$B:$XZ,MATCH(Calculations!AA$9,HaverPull!$B:$B,0),MATCH(Calculations!$B22,HaverPull!$B$1:$XZ$1,0))</f>
        <v>1109.9000000000001</v>
      </c>
      <c r="AB22">
        <f>INDEX(HaverPull!$B:$XZ,MATCH(Calculations!AB$9,HaverPull!$B:$B,0),MATCH(Calculations!$B22,HaverPull!$B$1:$XZ$1,0))</f>
        <v>1129.5</v>
      </c>
      <c r="AC22">
        <f>INDEX(HaverPull!$B:$XZ,MATCH(Calculations!AC$9,HaverPull!$B:$B,0),MATCH(Calculations!$B22,HaverPull!$B$1:$XZ$1,0))</f>
        <v>1158.8</v>
      </c>
      <c r="AD22">
        <f>INDEX(HaverPull!$B:$XZ,MATCH(Calculations!AD$9,HaverPull!$B:$B,0),MATCH(Calculations!$B22,HaverPull!$B$1:$XZ$1,0))</f>
        <v>1192.4000000000001</v>
      </c>
      <c r="AE22">
        <f>INDEX(HaverPull!$B:$XZ,MATCH(Calculations!AE$9,HaverPull!$B:$B,0),MATCH(Calculations!$B22,HaverPull!$B$1:$XZ$1,0))</f>
        <v>1228.2</v>
      </c>
      <c r="AF22">
        <f>INDEX(HaverPull!$B:$XZ,MATCH(Calculations!AF$9,HaverPull!$B:$B,0),MATCH(Calculations!$B22,HaverPull!$B$1:$XZ$1,0))</f>
        <v>1256</v>
      </c>
      <c r="AG22">
        <f>INDEX(HaverPull!$B:$XZ,MATCH(Calculations!AG$9,HaverPull!$B:$B,0),MATCH(Calculations!$B22,HaverPull!$B$1:$XZ$1,0))</f>
        <v>1286.9000000000001</v>
      </c>
      <c r="AH22">
        <f>INDEX(HaverPull!$B:$XZ,MATCH(Calculations!AH$9,HaverPull!$B:$B,0),MATCH(Calculations!$B22,HaverPull!$B$1:$XZ$1,0))</f>
        <v>1324.8</v>
      </c>
      <c r="AI22">
        <f>INDEX(HaverPull!$B:$XZ,MATCH(Calculations!AI$9,HaverPull!$B:$B,0),MATCH(Calculations!$B22,HaverPull!$B$1:$XZ$1,0))</f>
        <v>1354.1</v>
      </c>
      <c r="AJ22">
        <f>INDEX(HaverPull!$B:$XZ,MATCH(Calculations!AJ$9,HaverPull!$B:$B,0),MATCH(Calculations!$B22,HaverPull!$B$1:$XZ$1,0))</f>
        <v>1411.4</v>
      </c>
      <c r="AK22">
        <f>INDEX(HaverPull!$B:$XZ,MATCH(Calculations!AK$9,HaverPull!$B:$B,0),MATCH(Calculations!$B22,HaverPull!$B$1:$XZ$1,0))</f>
        <v>1442.2</v>
      </c>
      <c r="AL22">
        <f>INDEX(HaverPull!$B:$XZ,MATCH(Calculations!AL$9,HaverPull!$B:$B,0),MATCH(Calculations!$B22,HaverPull!$B$1:$XZ$1,0))</f>
        <v>1481.4</v>
      </c>
      <c r="AM22">
        <f>INDEX(HaverPull!$B:$XZ,MATCH(Calculations!AM$9,HaverPull!$B:$B,0),MATCH(Calculations!$B22,HaverPull!$B$1:$XZ$1,0))</f>
        <v>1517.1</v>
      </c>
      <c r="AN22">
        <f>INDEX(HaverPull!$B:$XZ,MATCH(Calculations!AN$9,HaverPull!$B:$B,0),MATCH(Calculations!$B22,HaverPull!$B$1:$XZ$1,0))</f>
        <v>1557.6</v>
      </c>
      <c r="AO22">
        <f>INDEX(HaverPull!$B:$XZ,MATCH(Calculations!AO$9,HaverPull!$B:$B,0),MATCH(Calculations!$B22,HaverPull!$B$1:$XZ$1,0))</f>
        <v>1611.9</v>
      </c>
      <c r="AP22">
        <f>INDEX(HaverPull!$B:$XZ,MATCH(Calculations!AP$9,HaverPull!$B:$B,0),MATCH(Calculations!$B22,HaverPull!$B$1:$XZ$1,0))</f>
        <v>1655</v>
      </c>
      <c r="AQ22">
        <f>INDEX(HaverPull!$B:$XZ,MATCH(Calculations!AQ$9,HaverPull!$B:$B,0),MATCH(Calculations!$B22,HaverPull!$B$1:$XZ$1,0))</f>
        <v>1702.3</v>
      </c>
      <c r="AR22">
        <f>INDEX(HaverPull!$B:$XZ,MATCH(Calculations!AR$9,HaverPull!$B:$B,0),MATCH(Calculations!$B22,HaverPull!$B$1:$XZ$1,0))</f>
        <v>1704.7</v>
      </c>
      <c r="AS22">
        <f>INDEX(HaverPull!$B:$XZ,MATCH(Calculations!AS$9,HaverPull!$B:$B,0),MATCH(Calculations!$B22,HaverPull!$B$1:$XZ$1,0))</f>
        <v>1763.8</v>
      </c>
      <c r="AT22">
        <f>INDEX(HaverPull!$B:$XZ,MATCH(Calculations!AT$9,HaverPull!$B:$B,0),MATCH(Calculations!$B22,HaverPull!$B$1:$XZ$1,0))</f>
        <v>1831.9</v>
      </c>
      <c r="AU22">
        <f>INDEX(HaverPull!$B:$XZ,MATCH(Calculations!AU$9,HaverPull!$B:$B,0),MATCH(Calculations!$B22,HaverPull!$B$1:$XZ$1,0))</f>
        <v>1885.7</v>
      </c>
      <c r="AV22">
        <f>INDEX(HaverPull!$B:$XZ,MATCH(Calculations!AV$9,HaverPull!$B:$B,0),MATCH(Calculations!$B22,HaverPull!$B$1:$XZ$1,0))</f>
        <v>1917.5</v>
      </c>
      <c r="AW22">
        <f>INDEX(HaverPull!$B:$XZ,MATCH(Calculations!AW$9,HaverPull!$B:$B,0),MATCH(Calculations!$B22,HaverPull!$B$1:$XZ$1,0))</f>
        <v>1958.1</v>
      </c>
      <c r="AX22">
        <f>INDEX(HaverPull!$B:$XZ,MATCH(Calculations!AX$9,HaverPull!$B:$B,0),MATCH(Calculations!$B22,HaverPull!$B$1:$XZ$1,0))</f>
        <v>1974.4</v>
      </c>
      <c r="AY22">
        <f>INDEX(HaverPull!$B:$XZ,MATCH(Calculations!AY$9,HaverPull!$B:$B,0),MATCH(Calculations!$B22,HaverPull!$B$1:$XZ$1,0))</f>
        <v>2014.2</v>
      </c>
      <c r="AZ22">
        <f>INDEX(HaverPull!$B:$XZ,MATCH(Calculations!AZ$9,HaverPull!$B:$B,0),MATCH(Calculations!$B22,HaverPull!$B$1:$XZ$1,0))</f>
        <v>2039.6</v>
      </c>
      <c r="BA22">
        <f>INDEX(HaverPull!$B:$XZ,MATCH(Calculations!BA$9,HaverPull!$B:$B,0),MATCH(Calculations!$B22,HaverPull!$B$1:$XZ$1,0))</f>
        <v>2085.6999999999998</v>
      </c>
      <c r="BB22">
        <f>INDEX(HaverPull!$B:$XZ,MATCH(Calculations!BB$9,HaverPull!$B:$B,0),MATCH(Calculations!$B22,HaverPull!$B$1:$XZ$1,0))</f>
        <v>2145.6</v>
      </c>
      <c r="BC22">
        <f>INDEX(HaverPull!$B:$XZ,MATCH(Calculations!BC$9,HaverPull!$B:$B,0),MATCH(Calculations!$B22,HaverPull!$B$1:$XZ$1,0))</f>
        <v>2184.6</v>
      </c>
      <c r="BD22">
        <f>INDEX(HaverPull!$B:$XZ,MATCH(Calculations!BD$9,HaverPull!$B:$B,0),MATCH(Calculations!$B22,HaverPull!$B$1:$XZ$1,0))</f>
        <v>2249.4</v>
      </c>
      <c r="BE22">
        <f>INDEX(HaverPull!$B:$XZ,MATCH(Calculations!BE$9,HaverPull!$B:$B,0),MATCH(Calculations!$B22,HaverPull!$B$1:$XZ$1,0))</f>
        <v>2319.9</v>
      </c>
      <c r="BF22">
        <f>INDEX(HaverPull!$B:$XZ,MATCH(Calculations!BF$9,HaverPull!$B:$B,0),MATCH(Calculations!$B22,HaverPull!$B$1:$XZ$1,0))</f>
        <v>2372.5</v>
      </c>
      <c r="BG22">
        <f>INDEX(HaverPull!$B:$XZ,MATCH(Calculations!BG$9,HaverPull!$B:$B,0),MATCH(Calculations!$B22,HaverPull!$B$1:$XZ$1,0))</f>
        <v>2418.1999999999998</v>
      </c>
      <c r="BH22">
        <f>INDEX(HaverPull!$B:$XZ,MATCH(Calculations!BH$9,HaverPull!$B:$B,0),MATCH(Calculations!$B22,HaverPull!$B$1:$XZ$1,0))</f>
        <v>2475.9</v>
      </c>
      <c r="BI22">
        <f>INDEX(HaverPull!$B:$XZ,MATCH(Calculations!BI$9,HaverPull!$B:$B,0),MATCH(Calculations!$B22,HaverPull!$B$1:$XZ$1,0))</f>
        <v>2513.5</v>
      </c>
      <c r="BJ22">
        <f>INDEX(HaverPull!$B:$XZ,MATCH(Calculations!BJ$9,HaverPull!$B:$B,0),MATCH(Calculations!$B22,HaverPull!$B$1:$XZ$1,0))</f>
        <v>2561.8000000000002</v>
      </c>
      <c r="BK22">
        <f>INDEX(HaverPull!$B:$XZ,MATCH(Calculations!BK$9,HaverPull!$B:$B,0),MATCH(Calculations!$B22,HaverPull!$B$1:$XZ$1,0))</f>
        <v>2636</v>
      </c>
      <c r="BL22">
        <f>INDEX(HaverPull!$B:$XZ,MATCH(Calculations!BL$9,HaverPull!$B:$B,0),MATCH(Calculations!$B22,HaverPull!$B$1:$XZ$1,0))</f>
        <v>2681.8</v>
      </c>
      <c r="BM22">
        <f>INDEX(HaverPull!$B:$XZ,MATCH(Calculations!BM$9,HaverPull!$B:$B,0),MATCH(Calculations!$B22,HaverPull!$B$1:$XZ$1,0))</f>
        <v>2754.1</v>
      </c>
      <c r="BN22">
        <f>INDEX(HaverPull!$B:$XZ,MATCH(Calculations!BN$9,HaverPull!$B:$B,0),MATCH(Calculations!$B22,HaverPull!$B$1:$XZ$1,0))</f>
        <v>2779.4</v>
      </c>
      <c r="BO22">
        <f>INDEX(HaverPull!$B:$XZ,MATCH(Calculations!BO$9,HaverPull!$B:$B,0),MATCH(Calculations!$B22,HaverPull!$B$1:$XZ$1,0))</f>
        <v>2823.6</v>
      </c>
      <c r="BP22">
        <f>INDEX(HaverPull!$B:$XZ,MATCH(Calculations!BP$9,HaverPull!$B:$B,0),MATCH(Calculations!$B22,HaverPull!$B$1:$XZ$1,0))</f>
        <v>2851.5</v>
      </c>
      <c r="BQ22">
        <f>INDEX(HaverPull!$B:$XZ,MATCH(Calculations!BQ$9,HaverPull!$B:$B,0),MATCH(Calculations!$B22,HaverPull!$B$1:$XZ$1,0))</f>
        <v>2917.2</v>
      </c>
      <c r="BR22">
        <f>INDEX(HaverPull!$B:$XZ,MATCH(Calculations!BR$9,HaverPull!$B:$B,0),MATCH(Calculations!$B22,HaverPull!$B$1:$XZ$1,0))</f>
        <v>2952.8</v>
      </c>
      <c r="BS22">
        <f>INDEX(HaverPull!$B:$XZ,MATCH(Calculations!BS$9,HaverPull!$B:$B,0),MATCH(Calculations!$B22,HaverPull!$B$1:$XZ$1,0))</f>
        <v>2983.5</v>
      </c>
      <c r="BT22">
        <f>INDEX(HaverPull!$B:$XZ,MATCH(Calculations!BT$9,HaverPull!$B:$B,0),MATCH(Calculations!$B22,HaverPull!$B$1:$XZ$1,0))</f>
        <v>3053.3</v>
      </c>
      <c r="BU22">
        <f>INDEX(HaverPull!$B:$XZ,MATCH(Calculations!BU$9,HaverPull!$B:$B,0),MATCH(Calculations!$B22,HaverPull!$B$1:$XZ$1,0))</f>
        <v>3117.4</v>
      </c>
      <c r="BV22">
        <f>INDEX(HaverPull!$B:$XZ,MATCH(Calculations!BV$9,HaverPull!$B:$B,0),MATCH(Calculations!$B22,HaverPull!$B$1:$XZ$1,0))</f>
        <v>3150.9</v>
      </c>
      <c r="BW22">
        <f>INDEX(HaverPull!$B:$XZ,MATCH(Calculations!BW$9,HaverPull!$B:$B,0),MATCH(Calculations!$B22,HaverPull!$B$1:$XZ$1,0))</f>
        <v>3231.9</v>
      </c>
      <c r="BX22">
        <f>INDEX(HaverPull!$B:$XZ,MATCH(Calculations!BX$9,HaverPull!$B:$B,0),MATCH(Calculations!$B22,HaverPull!$B$1:$XZ$1,0))</f>
        <v>3291.7</v>
      </c>
      <c r="BY22">
        <f>INDEX(HaverPull!$B:$XZ,MATCH(Calculations!BY$9,HaverPull!$B:$B,0),MATCH(Calculations!$B22,HaverPull!$B$1:$XZ$1,0))</f>
        <v>3361.9</v>
      </c>
      <c r="BZ22">
        <f>INDEX(HaverPull!$B:$XZ,MATCH(Calculations!BZ$9,HaverPull!$B:$B,0),MATCH(Calculations!$B22,HaverPull!$B$1:$XZ$1,0))</f>
        <v>3434.5</v>
      </c>
      <c r="CA22">
        <f>INDEX(HaverPull!$B:$XZ,MATCH(Calculations!CA$9,HaverPull!$B:$B,0),MATCH(Calculations!$B22,HaverPull!$B$1:$XZ$1,0))</f>
        <v>3490.2</v>
      </c>
      <c r="CB22">
        <f>INDEX(HaverPull!$B:$XZ,MATCH(Calculations!CB$9,HaverPull!$B:$B,0),MATCH(Calculations!$B22,HaverPull!$B$1:$XZ$1,0))</f>
        <v>3553.8</v>
      </c>
      <c r="CC22">
        <f>INDEX(HaverPull!$B:$XZ,MATCH(Calculations!CC$9,HaverPull!$B:$B,0),MATCH(Calculations!$B22,HaverPull!$B$1:$XZ$1,0))</f>
        <v>3609.4</v>
      </c>
      <c r="CD22">
        <f>INDEX(HaverPull!$B:$XZ,MATCH(Calculations!CD$9,HaverPull!$B:$B,0),MATCH(Calculations!$B22,HaverPull!$B$1:$XZ$1,0))</f>
        <v>3653.7</v>
      </c>
      <c r="CE22">
        <f>INDEX(HaverPull!$B:$XZ,MATCH(Calculations!CE$9,HaverPull!$B:$B,0),MATCH(Calculations!$B22,HaverPull!$B$1:$XZ$1,0))</f>
        <v>3737.9</v>
      </c>
      <c r="CF22">
        <f>INDEX(HaverPull!$B:$XZ,MATCH(Calculations!CF$9,HaverPull!$B:$B,0),MATCH(Calculations!$B22,HaverPull!$B$1:$XZ$1,0))</f>
        <v>3783.4</v>
      </c>
      <c r="CG22">
        <f>INDEX(HaverPull!$B:$XZ,MATCH(Calculations!CG$9,HaverPull!$B:$B,0),MATCH(Calculations!$B22,HaverPull!$B$1:$XZ$1,0))</f>
        <v>3846.7</v>
      </c>
      <c r="CH22">
        <f>INDEX(HaverPull!$B:$XZ,MATCH(Calculations!CH$9,HaverPull!$B:$B,0),MATCH(Calculations!$B22,HaverPull!$B$1:$XZ$1,0))</f>
        <v>3867.9</v>
      </c>
      <c r="CI22">
        <f>INDEX(HaverPull!$B:$XZ,MATCH(Calculations!CI$9,HaverPull!$B:$B,0),MATCH(Calculations!$B22,HaverPull!$B$1:$XZ$1,0))</f>
        <v>3873.6</v>
      </c>
      <c r="CJ22">
        <f>INDEX(HaverPull!$B:$XZ,MATCH(Calculations!CJ$9,HaverPull!$B:$B,0),MATCH(Calculations!$B22,HaverPull!$B$1:$XZ$1,0))</f>
        <v>3926.9</v>
      </c>
      <c r="CK22">
        <f>INDEX(HaverPull!$B:$XZ,MATCH(Calculations!CK$9,HaverPull!$B:$B,0),MATCH(Calculations!$B22,HaverPull!$B$1:$XZ$1,0))</f>
        <v>3973.3</v>
      </c>
      <c r="CL22">
        <f>INDEX(HaverPull!$B:$XZ,MATCH(Calculations!CL$9,HaverPull!$B:$B,0),MATCH(Calculations!$B22,HaverPull!$B$1:$XZ$1,0))</f>
        <v>4000</v>
      </c>
      <c r="CM22">
        <f>INDEX(HaverPull!$B:$XZ,MATCH(Calculations!CM$9,HaverPull!$B:$B,0),MATCH(Calculations!$B22,HaverPull!$B$1:$XZ$1,0))</f>
        <v>4100.3999999999996</v>
      </c>
      <c r="CN22">
        <f>INDEX(HaverPull!$B:$XZ,MATCH(Calculations!CN$9,HaverPull!$B:$B,0),MATCH(Calculations!$B22,HaverPull!$B$1:$XZ$1,0))</f>
        <v>4155.7</v>
      </c>
      <c r="CO22">
        <f>INDEX(HaverPull!$B:$XZ,MATCH(Calculations!CO$9,HaverPull!$B:$B,0),MATCH(Calculations!$B22,HaverPull!$B$1:$XZ$1,0))</f>
        <v>4227</v>
      </c>
      <c r="CP22">
        <f>INDEX(HaverPull!$B:$XZ,MATCH(Calculations!CP$9,HaverPull!$B:$B,0),MATCH(Calculations!$B22,HaverPull!$B$1:$XZ$1,0))</f>
        <v>4307.2</v>
      </c>
      <c r="CQ22">
        <f>INDEX(HaverPull!$B:$XZ,MATCH(Calculations!CQ$9,HaverPull!$B:$B,0),MATCH(Calculations!$B22,HaverPull!$B$1:$XZ$1,0))</f>
        <v>4349.5</v>
      </c>
      <c r="CR22">
        <f>INDEX(HaverPull!$B:$XZ,MATCH(Calculations!CR$9,HaverPull!$B:$B,0),MATCH(Calculations!$B22,HaverPull!$B$1:$XZ$1,0))</f>
        <v>4418.6000000000004</v>
      </c>
      <c r="CS22">
        <f>INDEX(HaverPull!$B:$XZ,MATCH(Calculations!CS$9,HaverPull!$B:$B,0),MATCH(Calculations!$B22,HaverPull!$B$1:$XZ$1,0))</f>
        <v>4487.2</v>
      </c>
      <c r="CT22">
        <f>INDEX(HaverPull!$B:$XZ,MATCH(Calculations!CT$9,HaverPull!$B:$B,0),MATCH(Calculations!$B22,HaverPull!$B$1:$XZ$1,0))</f>
        <v>4552.7</v>
      </c>
      <c r="CU22">
        <f>INDEX(HaverPull!$B:$XZ,MATCH(Calculations!CU$9,HaverPull!$B:$B,0),MATCH(Calculations!$B22,HaverPull!$B$1:$XZ$1,0))</f>
        <v>4621.2</v>
      </c>
      <c r="CV22">
        <f>INDEX(HaverPull!$B:$XZ,MATCH(Calculations!CV$9,HaverPull!$B:$B,0),MATCH(Calculations!$B22,HaverPull!$B$1:$XZ$1,0))</f>
        <v>4683.2</v>
      </c>
      <c r="CW22">
        <f>INDEX(HaverPull!$B:$XZ,MATCH(Calculations!CW$9,HaverPull!$B:$B,0),MATCH(Calculations!$B22,HaverPull!$B$1:$XZ$1,0))</f>
        <v>4752.8</v>
      </c>
      <c r="CX22">
        <f>INDEX(HaverPull!$B:$XZ,MATCH(Calculations!CX$9,HaverPull!$B:$B,0),MATCH(Calculations!$B22,HaverPull!$B$1:$XZ$1,0))</f>
        <v>4826.7</v>
      </c>
      <c r="CY22">
        <f>INDEX(HaverPull!$B:$XZ,MATCH(Calculations!CY$9,HaverPull!$B:$B,0),MATCH(Calculations!$B22,HaverPull!$B$1:$XZ$1,0))</f>
        <v>4862.3999999999996</v>
      </c>
      <c r="CZ22">
        <f>INDEX(HaverPull!$B:$XZ,MATCH(Calculations!CZ$9,HaverPull!$B:$B,0),MATCH(Calculations!$B22,HaverPull!$B$1:$XZ$1,0))</f>
        <v>4933.6000000000004</v>
      </c>
      <c r="DA22">
        <f>INDEX(HaverPull!$B:$XZ,MATCH(Calculations!DA$9,HaverPull!$B:$B,0),MATCH(Calculations!$B22,HaverPull!$B$1:$XZ$1,0))</f>
        <v>4998.7</v>
      </c>
      <c r="DB22">
        <f>INDEX(HaverPull!$B:$XZ,MATCH(Calculations!DB$9,HaverPull!$B:$B,0),MATCH(Calculations!$B22,HaverPull!$B$1:$XZ$1,0))</f>
        <v>5055.7</v>
      </c>
      <c r="DC22">
        <f>INDEX(HaverPull!$B:$XZ,MATCH(Calculations!DC$9,HaverPull!$B:$B,0),MATCH(Calculations!$B22,HaverPull!$B$1:$XZ$1,0))</f>
        <v>5130.6000000000004</v>
      </c>
      <c r="DD22">
        <f>INDEX(HaverPull!$B:$XZ,MATCH(Calculations!DD$9,HaverPull!$B:$B,0),MATCH(Calculations!$B22,HaverPull!$B$1:$XZ$1,0))</f>
        <v>5220.5</v>
      </c>
      <c r="DE22">
        <f>INDEX(HaverPull!$B:$XZ,MATCH(Calculations!DE$9,HaverPull!$B:$B,0),MATCH(Calculations!$B22,HaverPull!$B$1:$XZ$1,0))</f>
        <v>5274.5</v>
      </c>
      <c r="DF22">
        <f>INDEX(HaverPull!$B:$XZ,MATCH(Calculations!DF$9,HaverPull!$B:$B,0),MATCH(Calculations!$B22,HaverPull!$B$1:$XZ$1,0))</f>
        <v>5352.8</v>
      </c>
      <c r="DG22">
        <f>INDEX(HaverPull!$B:$XZ,MATCH(Calculations!DG$9,HaverPull!$B:$B,0),MATCH(Calculations!$B22,HaverPull!$B$1:$XZ$1,0))</f>
        <v>5433.1</v>
      </c>
      <c r="DH22">
        <f>INDEX(HaverPull!$B:$XZ,MATCH(Calculations!DH$9,HaverPull!$B:$B,0),MATCH(Calculations!$B22,HaverPull!$B$1:$XZ$1,0))</f>
        <v>5471.3</v>
      </c>
      <c r="DI22">
        <f>INDEX(HaverPull!$B:$XZ,MATCH(Calculations!DI$9,HaverPull!$B:$B,0),MATCH(Calculations!$B22,HaverPull!$B$1:$XZ$1,0))</f>
        <v>5579.2</v>
      </c>
      <c r="DJ22">
        <f>INDEX(HaverPull!$B:$XZ,MATCH(Calculations!DJ$9,HaverPull!$B:$B,0),MATCH(Calculations!$B22,HaverPull!$B$1:$XZ$1,0))</f>
        <v>5663.6</v>
      </c>
      <c r="DK22">
        <f>INDEX(HaverPull!$B:$XZ,MATCH(Calculations!DK$9,HaverPull!$B:$B,0),MATCH(Calculations!$B22,HaverPull!$B$1:$XZ$1,0))</f>
        <v>5721.3</v>
      </c>
      <c r="DL22">
        <f>INDEX(HaverPull!$B:$XZ,MATCH(Calculations!DL$9,HaverPull!$B:$B,0),MATCH(Calculations!$B22,HaverPull!$B$1:$XZ$1,0))</f>
        <v>5832.6</v>
      </c>
      <c r="DM22">
        <f>INDEX(HaverPull!$B:$XZ,MATCH(Calculations!DM$9,HaverPull!$B:$B,0),MATCH(Calculations!$B22,HaverPull!$B$1:$XZ$1,0))</f>
        <v>5926.8</v>
      </c>
      <c r="DN22">
        <f>INDEX(HaverPull!$B:$XZ,MATCH(Calculations!DN$9,HaverPull!$B:$B,0),MATCH(Calculations!$B22,HaverPull!$B$1:$XZ$1,0))</f>
        <v>6028.2</v>
      </c>
      <c r="DO22">
        <f>INDEX(HaverPull!$B:$XZ,MATCH(Calculations!DO$9,HaverPull!$B:$B,0),MATCH(Calculations!$B22,HaverPull!$B$1:$XZ$1,0))</f>
        <v>6102.5</v>
      </c>
      <c r="DP22">
        <f>INDEX(HaverPull!$B:$XZ,MATCH(Calculations!DP$9,HaverPull!$B:$B,0),MATCH(Calculations!$B22,HaverPull!$B$1:$XZ$1,0))</f>
        <v>6225.3</v>
      </c>
      <c r="DQ22">
        <f>INDEX(HaverPull!$B:$XZ,MATCH(Calculations!DQ$9,HaverPull!$B:$B,0),MATCH(Calculations!$B22,HaverPull!$B$1:$XZ$1,0))</f>
        <v>6328.9</v>
      </c>
      <c r="DR22">
        <f>INDEX(HaverPull!$B:$XZ,MATCH(Calculations!DR$9,HaverPull!$B:$B,0),MATCH(Calculations!$B22,HaverPull!$B$1:$XZ$1,0))</f>
        <v>6459.6</v>
      </c>
      <c r="DS22">
        <f>INDEX(HaverPull!$B:$XZ,MATCH(Calculations!DS$9,HaverPull!$B:$B,0),MATCH(Calculations!$B22,HaverPull!$B$1:$XZ$1,0))</f>
        <v>6613.6</v>
      </c>
      <c r="DT22">
        <f>INDEX(HaverPull!$B:$XZ,MATCH(Calculations!DT$9,HaverPull!$B:$B,0),MATCH(Calculations!$B22,HaverPull!$B$1:$XZ$1,0))</f>
        <v>6707.5</v>
      </c>
      <c r="DU22">
        <f>INDEX(HaverPull!$B:$XZ,MATCH(Calculations!DU$9,HaverPull!$B:$B,0),MATCH(Calculations!$B22,HaverPull!$B$1:$XZ$1,0))</f>
        <v>6815.4</v>
      </c>
      <c r="DV22">
        <f>INDEX(HaverPull!$B:$XZ,MATCH(Calculations!DV$9,HaverPull!$B:$B,0),MATCH(Calculations!$B22,HaverPull!$B$1:$XZ$1,0))</f>
        <v>6912.1</v>
      </c>
      <c r="DW22">
        <f>INDEX(HaverPull!$B:$XZ,MATCH(Calculations!DW$9,HaverPull!$B:$B,0),MATCH(Calculations!$B22,HaverPull!$B$1:$XZ$1,0))</f>
        <v>6986.9</v>
      </c>
      <c r="DX22">
        <f>INDEX(HaverPull!$B:$XZ,MATCH(Calculations!DX$9,HaverPull!$B:$B,0),MATCH(Calculations!$B22,HaverPull!$B$1:$XZ$1,0))</f>
        <v>7036.3</v>
      </c>
      <c r="DY22">
        <f>INDEX(HaverPull!$B:$XZ,MATCH(Calculations!DY$9,HaverPull!$B:$B,0),MATCH(Calculations!$B22,HaverPull!$B$1:$XZ$1,0))</f>
        <v>7064.7</v>
      </c>
      <c r="DZ22">
        <f>INDEX(HaverPull!$B:$XZ,MATCH(Calculations!DZ$9,HaverPull!$B:$B,0),MATCH(Calculations!$B22,HaverPull!$B$1:$XZ$1,0))</f>
        <v>7174.7</v>
      </c>
      <c r="EA22">
        <f>INDEX(HaverPull!$B:$XZ,MATCH(Calculations!EA$9,HaverPull!$B:$B,0),MATCH(Calculations!$B22,HaverPull!$B$1:$XZ$1,0))</f>
        <v>7209.9</v>
      </c>
      <c r="EB22">
        <f>INDEX(HaverPull!$B:$XZ,MATCH(Calculations!EB$9,HaverPull!$B:$B,0),MATCH(Calculations!$B22,HaverPull!$B$1:$XZ$1,0))</f>
        <v>7302.1</v>
      </c>
      <c r="EC22">
        <f>INDEX(HaverPull!$B:$XZ,MATCH(Calculations!EC$9,HaverPull!$B:$B,0),MATCH(Calculations!$B22,HaverPull!$B$1:$XZ$1,0))</f>
        <v>7390.9</v>
      </c>
      <c r="ED22">
        <f>INDEX(HaverPull!$B:$XZ,MATCH(Calculations!ED$9,HaverPull!$B:$B,0),MATCH(Calculations!$B22,HaverPull!$B$1:$XZ$1,0))</f>
        <v>7467.7</v>
      </c>
      <c r="EE22">
        <f>INDEX(HaverPull!$B:$XZ,MATCH(Calculations!EE$9,HaverPull!$B:$B,0),MATCH(Calculations!$B22,HaverPull!$B$1:$XZ$1,0))</f>
        <v>7555.8</v>
      </c>
      <c r="EF22">
        <f>INDEX(HaverPull!$B:$XZ,MATCH(Calculations!EF$9,HaverPull!$B:$B,0),MATCH(Calculations!$B22,HaverPull!$B$1:$XZ$1,0))</f>
        <v>7642.6</v>
      </c>
      <c r="EG22">
        <f>INDEX(HaverPull!$B:$XZ,MATCH(Calculations!EG$9,HaverPull!$B:$B,0),MATCH(Calculations!$B22,HaverPull!$B$1:$XZ$1,0))</f>
        <v>7802.6</v>
      </c>
      <c r="EH22">
        <f>INDEX(HaverPull!$B:$XZ,MATCH(Calculations!EH$9,HaverPull!$B:$B,0),MATCH(Calculations!$B22,HaverPull!$B$1:$XZ$1,0))</f>
        <v>7891.5</v>
      </c>
      <c r="EI22">
        <f>INDEX(HaverPull!$B:$XZ,MATCH(Calculations!EI$9,HaverPull!$B:$B,0),MATCH(Calculations!$B22,HaverPull!$B$1:$XZ$1,0))</f>
        <v>8027.7</v>
      </c>
      <c r="EJ22">
        <f>INDEX(HaverPull!$B:$XZ,MATCH(Calculations!EJ$9,HaverPull!$B:$B,0),MATCH(Calculations!$B22,HaverPull!$B$1:$XZ$1,0))</f>
        <v>8133</v>
      </c>
      <c r="EK22">
        <f>INDEX(HaverPull!$B:$XZ,MATCH(Calculations!EK$9,HaverPull!$B:$B,0),MATCH(Calculations!$B22,HaverPull!$B$1:$XZ$1,0))</f>
        <v>8264.2999999999993</v>
      </c>
      <c r="EL22">
        <f>INDEX(HaverPull!$B:$XZ,MATCH(Calculations!EL$9,HaverPull!$B:$B,0),MATCH(Calculations!$B22,HaverPull!$B$1:$XZ$1,0))</f>
        <v>8425.6</v>
      </c>
      <c r="EM22">
        <f>INDEX(HaverPull!$B:$XZ,MATCH(Calculations!EM$9,HaverPull!$B:$B,0),MATCH(Calculations!$B22,HaverPull!$B$1:$XZ$1,0))</f>
        <v>8523</v>
      </c>
      <c r="EN22">
        <f>INDEX(HaverPull!$B:$XZ,MATCH(Calculations!EN$9,HaverPull!$B:$B,0),MATCH(Calculations!$B22,HaverPull!$B$1:$XZ$1,0))</f>
        <v>8671.4</v>
      </c>
      <c r="EO22">
        <f>INDEX(HaverPull!$B:$XZ,MATCH(Calculations!EO$9,HaverPull!$B:$B,0),MATCH(Calculations!$B22,HaverPull!$B$1:$XZ$1,0))</f>
        <v>8849.2000000000007</v>
      </c>
      <c r="EP22">
        <f>INDEX(HaverPull!$B:$XZ,MATCH(Calculations!EP$9,HaverPull!$B:$B,0),MATCH(Calculations!$B22,HaverPull!$B$1:$XZ$1,0))</f>
        <v>8944.9</v>
      </c>
      <c r="EQ22">
        <f>INDEX(HaverPull!$B:$XZ,MATCH(Calculations!EQ$9,HaverPull!$B:$B,0),MATCH(Calculations!$B22,HaverPull!$B$1:$XZ$1,0))</f>
        <v>9090.7000000000007</v>
      </c>
      <c r="ER22">
        <f>INDEX(HaverPull!$B:$XZ,MATCH(Calculations!ER$9,HaverPull!$B:$B,0),MATCH(Calculations!$B22,HaverPull!$B$1:$XZ$1,0))</f>
        <v>9210.2000000000007</v>
      </c>
      <c r="ES22">
        <f>INDEX(HaverPull!$B:$XZ,MATCH(Calculations!ES$9,HaverPull!$B:$B,0),MATCH(Calculations!$B22,HaverPull!$B$1:$XZ$1,0))</f>
        <v>9333</v>
      </c>
      <c r="ET22">
        <f>INDEX(HaverPull!$B:$XZ,MATCH(Calculations!ET$9,HaverPull!$B:$B,0),MATCH(Calculations!$B22,HaverPull!$B$1:$XZ$1,0))</f>
        <v>9407.5</v>
      </c>
      <c r="EU22">
        <f>INDEX(HaverPull!$B:$XZ,MATCH(Calculations!EU$9,HaverPull!$B:$B,0),MATCH(Calculations!$B22,HaverPull!$B$1:$XZ$1,0))</f>
        <v>9549.4</v>
      </c>
      <c r="EV22">
        <f>INDEX(HaverPull!$B:$XZ,MATCH(Calculations!EV$9,HaverPull!$B:$B,0),MATCH(Calculations!$B22,HaverPull!$B$1:$XZ$1,0))</f>
        <v>9644.7000000000007</v>
      </c>
      <c r="EW22">
        <f>INDEX(HaverPull!$B:$XZ,MATCH(Calculations!EW$9,HaverPull!$B:$B,0),MATCH(Calculations!$B22,HaverPull!$B$1:$XZ$1,0))</f>
        <v>9753.7999999999993</v>
      </c>
      <c r="EX22">
        <f>INDEX(HaverPull!$B:$XZ,MATCH(Calculations!EX$9,HaverPull!$B:$B,0),MATCH(Calculations!$B22,HaverPull!$B$1:$XZ$1,0))</f>
        <v>9877.7999999999993</v>
      </c>
      <c r="EY22">
        <f>INDEX(HaverPull!$B:$XZ,MATCH(Calculations!EY$9,HaverPull!$B:$B,0),MATCH(Calculations!$B22,HaverPull!$B$1:$XZ$1,0))</f>
        <v>9934.2999999999993</v>
      </c>
      <c r="EZ22">
        <f>INDEX(HaverPull!$B:$XZ,MATCH(Calculations!EZ$9,HaverPull!$B:$B,0),MATCH(Calculations!$B22,HaverPull!$B$1:$XZ$1,0))</f>
        <v>10052.799999999999</v>
      </c>
      <c r="FA22">
        <f>INDEX(HaverPull!$B:$XZ,MATCH(Calculations!FA$9,HaverPull!$B:$B,0),MATCH(Calculations!$B22,HaverPull!$B$1:$XZ$1,0))</f>
        <v>10081</v>
      </c>
      <c r="FB22">
        <f>INDEX(HaverPull!$B:$XZ,MATCH(Calculations!FB$9,HaverPull!$B:$B,0),MATCH(Calculations!$B22,HaverPull!$B$1:$XZ$1,0))</f>
        <v>9837.2999999999993</v>
      </c>
      <c r="FC22">
        <f>INDEX(HaverPull!$B:$XZ,MATCH(Calculations!FC$9,HaverPull!$B:$B,0),MATCH(Calculations!$B22,HaverPull!$B$1:$XZ$1,0))</f>
        <v>9756.1</v>
      </c>
      <c r="FD22">
        <f>INDEX(HaverPull!$B:$XZ,MATCH(Calculations!FD$9,HaverPull!$B:$B,0),MATCH(Calculations!$B22,HaverPull!$B$1:$XZ$1,0))</f>
        <v>9760.2000000000007</v>
      </c>
      <c r="FE22">
        <f>INDEX(HaverPull!$B:$XZ,MATCH(Calculations!FE$9,HaverPull!$B:$B,0),MATCH(Calculations!$B22,HaverPull!$B$1:$XZ$1,0))</f>
        <v>9895.4</v>
      </c>
      <c r="FF22">
        <f>INDEX(HaverPull!$B:$XZ,MATCH(Calculations!FF$9,HaverPull!$B:$B,0),MATCH(Calculations!$B22,HaverPull!$B$1:$XZ$1,0))</f>
        <v>9957.1</v>
      </c>
      <c r="FG22">
        <f>INDEX(HaverPull!$B:$XZ,MATCH(Calculations!FG$9,HaverPull!$B:$B,0),MATCH(Calculations!$B22,HaverPull!$B$1:$XZ$1,0))</f>
        <v>10040.5</v>
      </c>
      <c r="FH22">
        <f>INDEX(HaverPull!$B:$XZ,MATCH(Calculations!FH$9,HaverPull!$B:$B,0),MATCH(Calculations!$B22,HaverPull!$B$1:$XZ$1,0))</f>
        <v>10131.799999999999</v>
      </c>
      <c r="FI22">
        <f>INDEX(HaverPull!$B:$XZ,MATCH(Calculations!FI$9,HaverPull!$B:$B,0),MATCH(Calculations!$B22,HaverPull!$B$1:$XZ$1,0))</f>
        <v>10220.6</v>
      </c>
      <c r="FJ22">
        <f>INDEX(HaverPull!$B:$XZ,MATCH(Calculations!FJ$9,HaverPull!$B:$B,0),MATCH(Calculations!$B22,HaverPull!$B$1:$XZ$1,0))</f>
        <v>10350.5</v>
      </c>
      <c r="FK22">
        <f>INDEX(HaverPull!$B:$XZ,MATCH(Calculations!FK$9,HaverPull!$B:$B,0),MATCH(Calculations!$B22,HaverPull!$B$1:$XZ$1,0))</f>
        <v>10485.4</v>
      </c>
      <c r="FL22">
        <f>INDEX(HaverPull!$B:$XZ,MATCH(Calculations!FL$9,HaverPull!$B:$B,0),MATCH(Calculations!$B22,HaverPull!$B$1:$XZ$1,0))</f>
        <v>10612.1</v>
      </c>
      <c r="FM22">
        <f>INDEX(HaverPull!$B:$XZ,MATCH(Calculations!FM$9,HaverPull!$B:$B,0),MATCH(Calculations!$B22,HaverPull!$B$1:$XZ$1,0))</f>
        <v>10705.4</v>
      </c>
      <c r="FN22">
        <f>INDEX(HaverPull!$B:$XZ,MATCH(Calculations!FN$9,HaverPull!$B:$B,0),MATCH(Calculations!$B22,HaverPull!$B$1:$XZ$1,0))</f>
        <v>10761.6</v>
      </c>
      <c r="FO22">
        <f>INDEX(HaverPull!$B:$XZ,MATCH(Calculations!FO$9,HaverPull!$B:$B,0),MATCH(Calculations!$B22,HaverPull!$B$1:$XZ$1,0))</f>
        <v>10922.4</v>
      </c>
      <c r="FP22">
        <f>INDEX(HaverPull!$B:$XZ,MATCH(Calculations!FP$9,HaverPull!$B:$B,0),MATCH(Calculations!$B22,HaverPull!$B$1:$XZ$1,0))</f>
        <v>10964.9</v>
      </c>
      <c r="FQ22">
        <f>INDEX(HaverPull!$B:$XZ,MATCH(Calculations!FQ$9,HaverPull!$B:$B,0),MATCH(Calculations!$B22,HaverPull!$B$1:$XZ$1,0))</f>
        <v>11014.2</v>
      </c>
      <c r="FR22">
        <f>INDEX(HaverPull!$B:$XZ,MATCH(Calculations!FR$9,HaverPull!$B:$B,0),MATCH(Calculations!$B22,HaverPull!$B$1:$XZ$1,0))</f>
        <v>11125.7</v>
      </c>
      <c r="FS22">
        <f>INDEX(HaverPull!$B:$XZ,MATCH(Calculations!FS$9,HaverPull!$B:$B,0),MATCH(Calculations!$B22,HaverPull!$B$1:$XZ$1,0))</f>
        <v>11223.2</v>
      </c>
      <c r="FT22">
        <f>INDEX(HaverPull!$B:$XZ,MATCH(Calculations!FT$9,HaverPull!$B:$B,0),MATCH(Calculations!$B22,HaverPull!$B$1:$XZ$1,0))</f>
        <v>11239.6</v>
      </c>
      <c r="FU22">
        <f>INDEX(HaverPull!$B:$XZ,MATCH(Calculations!FU$9,HaverPull!$B:$B,0),MATCH(Calculations!$B22,HaverPull!$B$1:$XZ$1,0))</f>
        <v>11330.9</v>
      </c>
      <c r="FV22">
        <f>INDEX(HaverPull!$B:$XZ,MATCH(Calculations!FV$9,HaverPull!$B:$B,0),MATCH(Calculations!$B22,HaverPull!$B$1:$XZ$1,0))</f>
        <v>11475.1</v>
      </c>
      <c r="FW22">
        <f>INDEX(HaverPull!$B:$XZ,MATCH(Calculations!FW$9,HaverPull!$B:$B,0),MATCH(Calculations!$B22,HaverPull!$B$1:$XZ$1,0))</f>
        <v>11573.9</v>
      </c>
      <c r="FX22">
        <f>INDEX(HaverPull!$B:$XZ,MATCH(Calculations!FX$9,HaverPull!$B:$B,0),MATCH(Calculations!$B22,HaverPull!$B$1:$XZ$1,0))</f>
        <v>11756</v>
      </c>
      <c r="FY22">
        <f>INDEX(HaverPull!$B:$XZ,MATCH(Calculations!FY$9,HaverPull!$B:$B,0),MATCH(Calculations!$B22,HaverPull!$B$1:$XZ$1,0))</f>
        <v>11920.7</v>
      </c>
      <c r="FZ22">
        <f>INDEX(HaverPull!$B:$XZ,MATCH(Calculations!FZ$9,HaverPull!$B:$B,0),MATCH(Calculations!$B22,HaverPull!$B$1:$XZ$1,0))</f>
        <v>12045.5</v>
      </c>
      <c r="GA22">
        <f>INDEX(HaverPull!$B:$XZ,MATCH(Calculations!GA$9,HaverPull!$B:$B,0),MATCH(Calculations!$B22,HaverPull!$B$1:$XZ$1,0))</f>
        <v>12095.6</v>
      </c>
      <c r="GB22">
        <f>INDEX(HaverPull!$B:$XZ,MATCH(Calculations!GB$9,HaverPull!$B:$B,0),MATCH(Calculations!$B22,HaverPull!$B$1:$XZ$1,0))</f>
        <v>12256.7</v>
      </c>
      <c r="GC22">
        <f>INDEX(HaverPull!$B:$XZ,MATCH(Calculations!GC$9,HaverPull!$B:$B,0),MATCH(Calculations!$B22,HaverPull!$B$1:$XZ$1,0))</f>
        <v>12380.7</v>
      </c>
      <c r="GD22">
        <f>INDEX(HaverPull!$B:$XZ,MATCH(Calculations!GD$9,HaverPull!$B:$B,0),MATCH(Calculations!$B22,HaverPull!$B$1:$XZ$1,0))</f>
        <v>12445.1</v>
      </c>
      <c r="GE22">
        <f>INDEX(HaverPull!$B:$XZ,MATCH(Calculations!GE$9,HaverPull!$B:$B,0),MATCH(Calculations!$B22,HaverPull!$B$1:$XZ$1,0))</f>
        <v>12526.5</v>
      </c>
      <c r="GF22">
        <f>INDEX(HaverPull!$B:$XZ,MATCH(Calculations!GF$9,HaverPull!$B:$B,0),MATCH(Calculations!$B22,HaverPull!$B$1:$XZ$1,0))</f>
        <v>12706.5</v>
      </c>
      <c r="GG22">
        <f>INDEX(HaverPull!$B:$XZ,MATCH(Calculations!GG$9,HaverPull!$B:$B,0),MATCH(Calculations!$B22,HaverPull!$B$1:$XZ$1,0))</f>
        <v>12845.2</v>
      </c>
      <c r="GH22">
        <f>INDEX(HaverPull!$B:$XZ,MATCH(Calculations!GH$9,HaverPull!$B:$B,0),MATCH(Calculations!$B22,HaverPull!$B$1:$XZ$1,0))</f>
        <v>12989.4</v>
      </c>
      <c r="GI22">
        <f>INDEX(HaverPull!$B:$XZ,MATCH(Calculations!GI$9,HaverPull!$B:$B,0),MATCH(Calculations!$B22,HaverPull!$B$1:$XZ$1,0))</f>
        <v>13114.1</v>
      </c>
      <c r="GJ22">
        <f>INDEX(HaverPull!$B:$XZ,MATCH(Calculations!GJ$9,HaverPull!$B:$B,0),MATCH(Calculations!$B22,HaverPull!$B$1:$XZ$1,0))</f>
        <v>13233.2</v>
      </c>
      <c r="GK22">
        <f>INDEX(HaverPull!$B:$XZ,MATCH(Calculations!GK$9,HaverPull!$B:$B,0),MATCH(Calculations!$B22,HaverPull!$B$1:$XZ$1,0))</f>
        <v>13359.1</v>
      </c>
      <c r="GL22">
        <f>INDEX(HaverPull!$B:$XZ,MATCH(Calculations!GL$9,HaverPull!$B:$B,0),MATCH(Calculations!$B22,HaverPull!$B$1:$XZ$1,0))</f>
        <v>13579.2</v>
      </c>
      <c r="GM22">
        <f>INDEX(HaverPull!$B:$XZ,MATCH(Calculations!GM$9,HaverPull!$B:$B,0),MATCH(Calculations!$B22,HaverPull!$B$1:$XZ$1,0))</f>
        <v>13679.6</v>
      </c>
      <c r="GN22">
        <f>INDEX(HaverPull!$B:$XZ,MATCH(Calculations!GN$9,HaverPull!$B:$B,0),MATCH(Calculations!$B22,HaverPull!$B$1:$XZ$1,0))</f>
        <v>13877.2</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7" t="s">
        <v>186</v>
      </c>
      <c r="B23" s="8" t="s">
        <v>11</v>
      </c>
      <c r="C23">
        <f>INDEX(HaverPull!$B:$XZ,MATCH(Calculations!C$9,HaverPull!$B:$B,0),MATCH(Calculations!$B23,HaverPull!$B$1:$XZ$1,0))/100</f>
        <v>0.20610000000000001</v>
      </c>
      <c r="D23">
        <f>INDEX(HaverPull!$B:$XZ,MATCH(Calculations!D$9,HaverPull!$B:$B,0),MATCH(Calculations!$B23,HaverPull!$B$1:$XZ$1,0))/100</f>
        <v>0.20838000000000001</v>
      </c>
      <c r="E23">
        <f>INDEX(HaverPull!$B:$XZ,MATCH(Calculations!E$9,HaverPull!$B:$B,0),MATCH(Calculations!$B23,HaverPull!$B$1:$XZ$1,0))/100</f>
        <v>0.21041000000000001</v>
      </c>
      <c r="F23">
        <f>INDEX(HaverPull!$B:$XZ,MATCH(Calculations!F$9,HaverPull!$B:$B,0),MATCH(Calculations!$B23,HaverPull!$B$1:$XZ$1,0))/100</f>
        <v>0.21314</v>
      </c>
      <c r="G23">
        <f>INDEX(HaverPull!$B:$XZ,MATCH(Calculations!G$9,HaverPull!$B:$B,0),MATCH(Calculations!$B23,HaverPull!$B$1:$XZ$1,0))/100</f>
        <v>0.21515999999999999</v>
      </c>
      <c r="H23">
        <f>INDEX(HaverPull!$B:$XZ,MATCH(Calculations!H$9,HaverPull!$B:$B,0),MATCH(Calculations!$B23,HaverPull!$B$1:$XZ$1,0))/100</f>
        <v>0.21761</v>
      </c>
      <c r="I23">
        <f>INDEX(HaverPull!$B:$XZ,MATCH(Calculations!I$9,HaverPull!$B:$B,0),MATCH(Calculations!$B23,HaverPull!$B$1:$XZ$1,0))/100</f>
        <v>0.21975</v>
      </c>
      <c r="J23">
        <f>INDEX(HaverPull!$B:$XZ,MATCH(Calculations!J$9,HaverPull!$B:$B,0),MATCH(Calculations!$B23,HaverPull!$B$1:$XZ$1,0))/100</f>
        <v>0.22111</v>
      </c>
      <c r="K23">
        <f>INDEX(HaverPull!$B:$XZ,MATCH(Calculations!K$9,HaverPull!$B:$B,0),MATCH(Calculations!$B23,HaverPull!$B$1:$XZ$1,0))/100</f>
        <v>0.22344</v>
      </c>
      <c r="L23">
        <f>INDEX(HaverPull!$B:$XZ,MATCH(Calculations!L$9,HaverPull!$B:$B,0),MATCH(Calculations!$B23,HaverPull!$B$1:$XZ$1,0))/100</f>
        <v>0.22472999999999999</v>
      </c>
      <c r="M23">
        <f>INDEX(HaverPull!$B:$XZ,MATCH(Calculations!M$9,HaverPull!$B:$B,0),MATCH(Calculations!$B23,HaverPull!$B$1:$XZ$1,0))/100</f>
        <v>0.22670999999999999</v>
      </c>
      <c r="N23">
        <f>INDEX(HaverPull!$B:$XZ,MATCH(Calculations!N$9,HaverPull!$B:$B,0),MATCH(Calculations!$B23,HaverPull!$B$1:$XZ$1,0))/100</f>
        <v>0.22855</v>
      </c>
      <c r="O23">
        <f>INDEX(HaverPull!$B:$XZ,MATCH(Calculations!O$9,HaverPull!$B:$B,0),MATCH(Calculations!$B23,HaverPull!$B$1:$XZ$1,0))/100</f>
        <v>0.23131000000000002</v>
      </c>
      <c r="P23">
        <f>INDEX(HaverPull!$B:$XZ,MATCH(Calculations!P$9,HaverPull!$B:$B,0),MATCH(Calculations!$B23,HaverPull!$B$1:$XZ$1,0))/100</f>
        <v>0.23576</v>
      </c>
      <c r="Q23">
        <f>INDEX(HaverPull!$B:$XZ,MATCH(Calculations!Q$9,HaverPull!$B:$B,0),MATCH(Calculations!$B23,HaverPull!$B$1:$XZ$1,0))/100</f>
        <v>0.24004999999999999</v>
      </c>
      <c r="R23">
        <f>INDEX(HaverPull!$B:$XZ,MATCH(Calculations!R$9,HaverPull!$B:$B,0),MATCH(Calculations!$B23,HaverPull!$B$1:$XZ$1,0))/100</f>
        <v>0.24495999999999998</v>
      </c>
      <c r="S23">
        <f>INDEX(HaverPull!$B:$XZ,MATCH(Calculations!S$9,HaverPull!$B:$B,0),MATCH(Calculations!$B23,HaverPull!$B$1:$XZ$1,0))/100</f>
        <v>0.25225000000000003</v>
      </c>
      <c r="T23">
        <f>INDEX(HaverPull!$B:$XZ,MATCH(Calculations!T$9,HaverPull!$B:$B,0),MATCH(Calculations!$B23,HaverPull!$B$1:$XZ$1,0))/100</f>
        <v>0.25939000000000001</v>
      </c>
      <c r="U23">
        <f>INDEX(HaverPull!$B:$XZ,MATCH(Calculations!U$9,HaverPull!$B:$B,0),MATCH(Calculations!$B23,HaverPull!$B$1:$XZ$1,0))/100</f>
        <v>0.26639000000000002</v>
      </c>
      <c r="V23">
        <f>INDEX(HaverPull!$B:$XZ,MATCH(Calculations!V$9,HaverPull!$B:$B,0),MATCH(Calculations!$B23,HaverPull!$B$1:$XZ$1,0))/100</f>
        <v>0.27316000000000001</v>
      </c>
      <c r="W23">
        <f>INDEX(HaverPull!$B:$XZ,MATCH(Calculations!W$9,HaverPull!$B:$B,0),MATCH(Calculations!$B23,HaverPull!$B$1:$XZ$1,0))/100</f>
        <v>0.27829999999999999</v>
      </c>
      <c r="X23">
        <f>INDEX(HaverPull!$B:$XZ,MATCH(Calculations!X$9,HaverPull!$B:$B,0),MATCH(Calculations!$B23,HaverPull!$B$1:$XZ$1,0))/100</f>
        <v>0.28172000000000003</v>
      </c>
      <c r="Y23">
        <f>INDEX(HaverPull!$B:$XZ,MATCH(Calculations!Y$9,HaverPull!$B:$B,0),MATCH(Calculations!$B23,HaverPull!$B$1:$XZ$1,0))/100</f>
        <v>0.28699000000000002</v>
      </c>
      <c r="Z23">
        <f>INDEX(HaverPull!$B:$XZ,MATCH(Calculations!Z$9,HaverPull!$B:$B,0),MATCH(Calculations!$B23,HaverPull!$B$1:$XZ$1,0))/100</f>
        <v>0.2918</v>
      </c>
      <c r="AA23">
        <f>INDEX(HaverPull!$B:$XZ,MATCH(Calculations!AA$9,HaverPull!$B:$B,0),MATCH(Calculations!$B23,HaverPull!$B$1:$XZ$1,0))/100</f>
        <v>0.29502</v>
      </c>
      <c r="AB23">
        <f>INDEX(HaverPull!$B:$XZ,MATCH(Calculations!AB$9,HaverPull!$B:$B,0),MATCH(Calculations!$B23,HaverPull!$B$1:$XZ$1,0))/100</f>
        <v>0.29748999999999998</v>
      </c>
      <c r="AC23">
        <f>INDEX(HaverPull!$B:$XZ,MATCH(Calculations!AC$9,HaverPull!$B:$B,0),MATCH(Calculations!$B23,HaverPull!$B$1:$XZ$1,0))/100</f>
        <v>0.30199999999999999</v>
      </c>
      <c r="AD23">
        <f>INDEX(HaverPull!$B:$XZ,MATCH(Calculations!AD$9,HaverPull!$B:$B,0),MATCH(Calculations!$B23,HaverPull!$B$1:$XZ$1,0))/100</f>
        <v>0.30678</v>
      </c>
      <c r="AE23">
        <f>INDEX(HaverPull!$B:$XZ,MATCH(Calculations!AE$9,HaverPull!$B:$B,0),MATCH(Calculations!$B23,HaverPull!$B$1:$XZ$1,0))/100</f>
        <v>0.31231000000000003</v>
      </c>
      <c r="AF23">
        <f>INDEX(HaverPull!$B:$XZ,MATCH(Calculations!AF$9,HaverPull!$B:$B,0),MATCH(Calculations!$B23,HaverPull!$B$1:$XZ$1,0))/100</f>
        <v>0.31766</v>
      </c>
      <c r="AG23">
        <f>INDEX(HaverPull!$B:$XZ,MATCH(Calculations!AG$9,HaverPull!$B:$B,0),MATCH(Calculations!$B23,HaverPull!$B$1:$XZ$1,0))/100</f>
        <v>0.32242999999999999</v>
      </c>
      <c r="AH23">
        <f>INDEX(HaverPull!$B:$XZ,MATCH(Calculations!AH$9,HaverPull!$B:$B,0),MATCH(Calculations!$B23,HaverPull!$B$1:$XZ$1,0))/100</f>
        <v>0.32701999999999998</v>
      </c>
      <c r="AI23">
        <f>INDEX(HaverPull!$B:$XZ,MATCH(Calculations!AI$9,HaverPull!$B:$B,0),MATCH(Calculations!$B23,HaverPull!$B$1:$XZ$1,0))/100</f>
        <v>0.33238000000000001</v>
      </c>
      <c r="AJ23">
        <f>INDEX(HaverPull!$B:$XZ,MATCH(Calculations!AJ$9,HaverPull!$B:$B,0),MATCH(Calculations!$B23,HaverPull!$B$1:$XZ$1,0))/100</f>
        <v>0.33921000000000001</v>
      </c>
      <c r="AK23">
        <f>INDEX(HaverPull!$B:$XZ,MATCH(Calculations!AK$9,HaverPull!$B:$B,0),MATCH(Calculations!$B23,HaverPull!$B$1:$XZ$1,0))/100</f>
        <v>0.34517000000000003</v>
      </c>
      <c r="AL23">
        <f>INDEX(HaverPull!$B:$XZ,MATCH(Calculations!AL$9,HaverPull!$B:$B,0),MATCH(Calculations!$B23,HaverPull!$B$1:$XZ$1,0))/100</f>
        <v>0.35168999999999995</v>
      </c>
      <c r="AM23">
        <f>INDEX(HaverPull!$B:$XZ,MATCH(Calculations!AM$9,HaverPull!$B:$B,0),MATCH(Calculations!$B23,HaverPull!$B$1:$XZ$1,0))/100</f>
        <v>0.35831000000000002</v>
      </c>
      <c r="AN23">
        <f>INDEX(HaverPull!$B:$XZ,MATCH(Calculations!AN$9,HaverPull!$B:$B,0),MATCH(Calculations!$B23,HaverPull!$B$1:$XZ$1,0))/100</f>
        <v>0.36810000000000004</v>
      </c>
      <c r="AO23">
        <f>INDEX(HaverPull!$B:$XZ,MATCH(Calculations!AO$9,HaverPull!$B:$B,0),MATCH(Calculations!$B23,HaverPull!$B$1:$XZ$1,0))/100</f>
        <v>0.37723999999999996</v>
      </c>
      <c r="AP23">
        <f>INDEX(HaverPull!$B:$XZ,MATCH(Calculations!AP$9,HaverPull!$B:$B,0),MATCH(Calculations!$B23,HaverPull!$B$1:$XZ$1,0))/100</f>
        <v>0.38636999999999999</v>
      </c>
      <c r="AQ23">
        <f>INDEX(HaverPull!$B:$XZ,MATCH(Calculations!AQ$9,HaverPull!$B:$B,0),MATCH(Calculations!$B23,HaverPull!$B$1:$XZ$1,0))/100</f>
        <v>0.39796999999999999</v>
      </c>
      <c r="AR23">
        <f>INDEX(HaverPull!$B:$XZ,MATCH(Calculations!AR$9,HaverPull!$B:$B,0),MATCH(Calculations!$B23,HaverPull!$B$1:$XZ$1,0))/100</f>
        <v>0.40771000000000002</v>
      </c>
      <c r="AS23">
        <f>INDEX(HaverPull!$B:$XZ,MATCH(Calculations!AS$9,HaverPull!$B:$B,0),MATCH(Calculations!$B23,HaverPull!$B$1:$XZ$1,0))/100</f>
        <v>0.41723999999999994</v>
      </c>
      <c r="AT23">
        <f>INDEX(HaverPull!$B:$XZ,MATCH(Calculations!AT$9,HaverPull!$B:$B,0),MATCH(Calculations!$B23,HaverPull!$B$1:$XZ$1,0))/100</f>
        <v>0.42757000000000001</v>
      </c>
      <c r="AU23">
        <f>INDEX(HaverPull!$B:$XZ,MATCH(Calculations!AU$9,HaverPull!$B:$B,0),MATCH(Calculations!$B23,HaverPull!$B$1:$XZ$1,0))/100</f>
        <v>0.43865999999999999</v>
      </c>
      <c r="AV23">
        <f>INDEX(HaverPull!$B:$XZ,MATCH(Calculations!AV$9,HaverPull!$B:$B,0),MATCH(Calculations!$B23,HaverPull!$B$1:$XZ$1,0))/100</f>
        <v>0.44601000000000002</v>
      </c>
      <c r="AW23">
        <f>INDEX(HaverPull!$B:$XZ,MATCH(Calculations!AW$9,HaverPull!$B:$B,0),MATCH(Calculations!$B23,HaverPull!$B$1:$XZ$1,0))/100</f>
        <v>0.45335999999999999</v>
      </c>
      <c r="AX23">
        <f>INDEX(HaverPull!$B:$XZ,MATCH(Calculations!AX$9,HaverPull!$B:$B,0),MATCH(Calculations!$B23,HaverPull!$B$1:$XZ$1,0))/100</f>
        <v>0.46031</v>
      </c>
      <c r="AY23">
        <f>INDEX(HaverPull!$B:$XZ,MATCH(Calculations!AY$9,HaverPull!$B:$B,0),MATCH(Calculations!$B23,HaverPull!$B$1:$XZ$1,0))/100</f>
        <v>0.46616000000000002</v>
      </c>
      <c r="AZ23">
        <f>INDEX(HaverPull!$B:$XZ,MATCH(Calculations!AZ$9,HaverPull!$B:$B,0),MATCH(Calculations!$B23,HaverPull!$B$1:$XZ$1,0))/100</f>
        <v>0.47064</v>
      </c>
      <c r="BA23">
        <f>INDEX(HaverPull!$B:$XZ,MATCH(Calculations!BA$9,HaverPull!$B:$B,0),MATCH(Calculations!$B23,HaverPull!$B$1:$XZ$1,0))/100</f>
        <v>0.47808</v>
      </c>
      <c r="BB23">
        <f>INDEX(HaverPull!$B:$XZ,MATCH(Calculations!BB$9,HaverPull!$B:$B,0),MATCH(Calculations!$B23,HaverPull!$B$1:$XZ$1,0))/100</f>
        <v>0.48335</v>
      </c>
      <c r="BC23">
        <f>INDEX(HaverPull!$B:$XZ,MATCH(Calculations!BC$9,HaverPull!$B:$B,0),MATCH(Calculations!$B23,HaverPull!$B$1:$XZ$1,0))/100</f>
        <v>0.48735000000000001</v>
      </c>
      <c r="BD23">
        <f>INDEX(HaverPull!$B:$XZ,MATCH(Calculations!BD$9,HaverPull!$B:$B,0),MATCH(Calculations!$B23,HaverPull!$B$1:$XZ$1,0))/100</f>
        <v>0.49180000000000001</v>
      </c>
      <c r="BE23">
        <f>INDEX(HaverPull!$B:$XZ,MATCH(Calculations!BE$9,HaverPull!$B:$B,0),MATCH(Calculations!$B23,HaverPull!$B$1:$XZ$1,0))/100</f>
        <v>0.49826999999999999</v>
      </c>
      <c r="BF23">
        <f>INDEX(HaverPull!$B:$XZ,MATCH(Calculations!BF$9,HaverPull!$B:$B,0),MATCH(Calculations!$B23,HaverPull!$B$1:$XZ$1,0))/100</f>
        <v>0.50156000000000001</v>
      </c>
      <c r="BG23">
        <f>INDEX(HaverPull!$B:$XZ,MATCH(Calculations!BG$9,HaverPull!$B:$B,0),MATCH(Calculations!$B23,HaverPull!$B$1:$XZ$1,0))/100</f>
        <v>0.50697999999999999</v>
      </c>
      <c r="BH23">
        <f>INDEX(HaverPull!$B:$XZ,MATCH(Calculations!BH$9,HaverPull!$B:$B,0),MATCH(Calculations!$B23,HaverPull!$B$1:$XZ$1,0))/100</f>
        <v>0.51188999999999996</v>
      </c>
      <c r="BI23">
        <f>INDEX(HaverPull!$B:$XZ,MATCH(Calculations!BI$9,HaverPull!$B:$B,0),MATCH(Calculations!$B23,HaverPull!$B$1:$XZ$1,0))/100</f>
        <v>0.51584000000000008</v>
      </c>
      <c r="BJ23">
        <f>INDEX(HaverPull!$B:$XZ,MATCH(Calculations!BJ$9,HaverPull!$B:$B,0),MATCH(Calculations!$B23,HaverPull!$B$1:$XZ$1,0))/100</f>
        <v>0.51902000000000004</v>
      </c>
      <c r="BK23">
        <f>INDEX(HaverPull!$B:$XZ,MATCH(Calculations!BK$9,HaverPull!$B:$B,0),MATCH(Calculations!$B23,HaverPull!$B$1:$XZ$1,0))/100</f>
        <v>0.52514000000000005</v>
      </c>
      <c r="BL23">
        <f>INDEX(HaverPull!$B:$XZ,MATCH(Calculations!BL$9,HaverPull!$B:$B,0),MATCH(Calculations!$B23,HaverPull!$B$1:$XZ$1,0))/100</f>
        <v>0.52939999999999998</v>
      </c>
      <c r="BM23">
        <f>INDEX(HaverPull!$B:$XZ,MATCH(Calculations!BM$9,HaverPull!$B:$B,0),MATCH(Calculations!$B23,HaverPull!$B$1:$XZ$1,0))/100</f>
        <v>0.53354999999999997</v>
      </c>
      <c r="BN23">
        <f>INDEX(HaverPull!$B:$XZ,MATCH(Calculations!BN$9,HaverPull!$B:$B,0),MATCH(Calculations!$B23,HaverPull!$B$1:$XZ$1,0))/100</f>
        <v>0.53726999999999991</v>
      </c>
      <c r="BO23">
        <f>INDEX(HaverPull!$B:$XZ,MATCH(Calculations!BO$9,HaverPull!$B:$B,0),MATCH(Calculations!$B23,HaverPull!$B$1:$XZ$1,0))/100</f>
        <v>0.54108000000000001</v>
      </c>
      <c r="BP23">
        <f>INDEX(HaverPull!$B:$XZ,MATCH(Calculations!BP$9,HaverPull!$B:$B,0),MATCH(Calculations!$B23,HaverPull!$B$1:$XZ$1,0))/100</f>
        <v>0.54051000000000005</v>
      </c>
      <c r="BQ23">
        <f>INDEX(HaverPull!$B:$XZ,MATCH(Calculations!BQ$9,HaverPull!$B:$B,0),MATCH(Calculations!$B23,HaverPull!$B$1:$XZ$1,0))/100</f>
        <v>0.54335999999999995</v>
      </c>
      <c r="BR23">
        <f>INDEX(HaverPull!$B:$XZ,MATCH(Calculations!BR$9,HaverPull!$B:$B,0),MATCH(Calculations!$B23,HaverPull!$B$1:$XZ$1,0))/100</f>
        <v>0.54664999999999997</v>
      </c>
      <c r="BS23">
        <f>INDEX(HaverPull!$B:$XZ,MATCH(Calculations!BS$9,HaverPull!$B:$B,0),MATCH(Calculations!$B23,HaverPull!$B$1:$XZ$1,0))/100</f>
        <v>0.55179</v>
      </c>
      <c r="BT23">
        <f>INDEX(HaverPull!$B:$XZ,MATCH(Calculations!BT$9,HaverPull!$B:$B,0),MATCH(Calculations!$B23,HaverPull!$B$1:$XZ$1,0))/100</f>
        <v>0.55710999999999999</v>
      </c>
      <c r="BU23">
        <f>INDEX(HaverPull!$B:$XZ,MATCH(Calculations!BU$9,HaverPull!$B:$B,0),MATCH(Calculations!$B23,HaverPull!$B$1:$XZ$1,0))/100</f>
        <v>0.56238999999999995</v>
      </c>
      <c r="BV23">
        <f>INDEX(HaverPull!$B:$XZ,MATCH(Calculations!BV$9,HaverPull!$B:$B,0),MATCH(Calculations!$B23,HaverPull!$B$1:$XZ$1,0))/100</f>
        <v>0.56725000000000003</v>
      </c>
      <c r="BW23">
        <f>INDEX(HaverPull!$B:$XZ,MATCH(Calculations!BW$9,HaverPull!$B:$B,0),MATCH(Calculations!$B23,HaverPull!$B$1:$XZ$1,0))/100</f>
        <v>0.57173000000000007</v>
      </c>
      <c r="BX23">
        <f>INDEX(HaverPull!$B:$XZ,MATCH(Calculations!BX$9,HaverPull!$B:$B,0),MATCH(Calculations!$B23,HaverPull!$B$1:$XZ$1,0))/100</f>
        <v>0.57804999999999995</v>
      </c>
      <c r="BY23">
        <f>INDEX(HaverPull!$B:$XZ,MATCH(Calculations!BY$9,HaverPull!$B:$B,0),MATCH(Calculations!$B23,HaverPull!$B$1:$XZ$1,0))/100</f>
        <v>0.58517000000000008</v>
      </c>
      <c r="BZ23">
        <f>INDEX(HaverPull!$B:$XZ,MATCH(Calculations!BZ$9,HaverPull!$B:$B,0),MATCH(Calculations!$B23,HaverPull!$B$1:$XZ$1,0))/100</f>
        <v>0.59107999999999994</v>
      </c>
      <c r="CA23">
        <f>INDEX(HaverPull!$B:$XZ,MATCH(Calculations!CA$9,HaverPull!$B:$B,0),MATCH(Calculations!$B23,HaverPull!$B$1:$XZ$1,0))/100</f>
        <v>0.59787000000000001</v>
      </c>
      <c r="CB23">
        <f>INDEX(HaverPull!$B:$XZ,MATCH(Calculations!CB$9,HaverPull!$B:$B,0),MATCH(Calculations!$B23,HaverPull!$B$1:$XZ$1,0))/100</f>
        <v>0.60593000000000008</v>
      </c>
      <c r="CC23">
        <f>INDEX(HaverPull!$B:$XZ,MATCH(Calculations!CC$9,HaverPull!$B:$B,0),MATCH(Calculations!$B23,HaverPull!$B$1:$XZ$1,0))/100</f>
        <v>0.60950000000000004</v>
      </c>
      <c r="CD23">
        <f>INDEX(HaverPull!$B:$XZ,MATCH(Calculations!CD$9,HaverPull!$B:$B,0),MATCH(Calculations!$B23,HaverPull!$B$1:$XZ$1,0))/100</f>
        <v>0.61429999999999996</v>
      </c>
      <c r="CE23">
        <f>INDEX(HaverPull!$B:$XZ,MATCH(Calculations!CE$9,HaverPull!$B:$B,0),MATCH(Calculations!$B23,HaverPull!$B$1:$XZ$1,0))/100</f>
        <v>0.62319999999999998</v>
      </c>
      <c r="CF23">
        <f>INDEX(HaverPull!$B:$XZ,MATCH(Calculations!CF$9,HaverPull!$B:$B,0),MATCH(Calculations!$B23,HaverPull!$B$1:$XZ$1,0))/100</f>
        <v>0.62885999999999997</v>
      </c>
      <c r="CG23">
        <f>INDEX(HaverPull!$B:$XZ,MATCH(Calculations!CG$9,HaverPull!$B:$B,0),MATCH(Calculations!$B23,HaverPull!$B$1:$XZ$1,0))/100</f>
        <v>0.63685000000000003</v>
      </c>
      <c r="CH23">
        <f>INDEX(HaverPull!$B:$XZ,MATCH(Calculations!CH$9,HaverPull!$B:$B,0),MATCH(Calculations!$B23,HaverPull!$B$1:$XZ$1,0))/100</f>
        <v>0.64527000000000001</v>
      </c>
      <c r="CI23">
        <f>INDEX(HaverPull!$B:$XZ,MATCH(Calculations!CI$9,HaverPull!$B:$B,0),MATCH(Calculations!$B23,HaverPull!$B$1:$XZ$1,0))/100</f>
        <v>0.64866000000000001</v>
      </c>
      <c r="CJ23">
        <f>INDEX(HaverPull!$B:$XZ,MATCH(Calculations!CJ$9,HaverPull!$B:$B,0),MATCH(Calculations!$B23,HaverPull!$B$1:$XZ$1,0))/100</f>
        <v>0.65221000000000007</v>
      </c>
      <c r="CK23">
        <f>INDEX(HaverPull!$B:$XZ,MATCH(Calculations!CK$9,HaverPull!$B:$B,0),MATCH(Calculations!$B23,HaverPull!$B$1:$XZ$1,0))/100</f>
        <v>0.65664</v>
      </c>
      <c r="CL23">
        <f>INDEX(HaverPull!$B:$XZ,MATCH(Calculations!CL$9,HaverPull!$B:$B,0),MATCH(Calculations!$B23,HaverPull!$B$1:$XZ$1,0))/100</f>
        <v>0.66139999999999999</v>
      </c>
      <c r="CM23">
        <f>INDEX(HaverPull!$B:$XZ,MATCH(Calculations!CM$9,HaverPull!$B:$B,0),MATCH(Calculations!$B23,HaverPull!$B$1:$XZ$1,0))/100</f>
        <v>0.66555000000000009</v>
      </c>
      <c r="CN23">
        <f>INDEX(HaverPull!$B:$XZ,MATCH(Calculations!CN$9,HaverPull!$B:$B,0),MATCH(Calculations!$B23,HaverPull!$B$1:$XZ$1,0))/100</f>
        <v>0.66998000000000002</v>
      </c>
      <c r="CO23">
        <f>INDEX(HaverPull!$B:$XZ,MATCH(Calculations!CO$9,HaverPull!$B:$B,0),MATCH(Calculations!$B23,HaverPull!$B$1:$XZ$1,0))/100</f>
        <v>0.67425000000000002</v>
      </c>
      <c r="CP23">
        <f>INDEX(HaverPull!$B:$XZ,MATCH(Calculations!CP$9,HaverPull!$B:$B,0),MATCH(Calculations!$B23,HaverPull!$B$1:$XZ$1,0))/100</f>
        <v>0.67894999999999994</v>
      </c>
      <c r="CQ23">
        <f>INDEX(HaverPull!$B:$XZ,MATCH(Calculations!CQ$9,HaverPull!$B:$B,0),MATCH(Calculations!$B23,HaverPull!$B$1:$XZ$1,0))/100</f>
        <v>0.6829900000000001</v>
      </c>
      <c r="CR23">
        <f>INDEX(HaverPull!$B:$XZ,MATCH(Calculations!CR$9,HaverPull!$B:$B,0),MATCH(Calculations!$B23,HaverPull!$B$1:$XZ$1,0))/100</f>
        <v>0.68757999999999997</v>
      </c>
      <c r="CS23">
        <f>INDEX(HaverPull!$B:$XZ,MATCH(Calculations!CS$9,HaverPull!$B:$B,0),MATCH(Calculations!$B23,HaverPull!$B$1:$XZ$1,0))/100</f>
        <v>0.69057000000000002</v>
      </c>
      <c r="CT23">
        <f>INDEX(HaverPull!$B:$XZ,MATCH(Calculations!CT$9,HaverPull!$B:$B,0),MATCH(Calculations!$B23,HaverPull!$B$1:$XZ$1,0))/100</f>
        <v>0.69455</v>
      </c>
      <c r="CU23">
        <f>INDEX(HaverPull!$B:$XZ,MATCH(Calculations!CU$9,HaverPull!$B:$B,0),MATCH(Calculations!$B23,HaverPull!$B$1:$XZ$1,0))/100</f>
        <v>0.69703999999999988</v>
      </c>
      <c r="CV23">
        <f>INDEX(HaverPull!$B:$XZ,MATCH(Calculations!CV$9,HaverPull!$B:$B,0),MATCH(Calculations!$B23,HaverPull!$B$1:$XZ$1,0))/100</f>
        <v>0.70093000000000005</v>
      </c>
      <c r="CW23">
        <f>INDEX(HaverPull!$B:$XZ,MATCH(Calculations!CW$9,HaverPull!$B:$B,0),MATCH(Calculations!$B23,HaverPull!$B$1:$XZ$1,0))/100</f>
        <v>0.70596000000000003</v>
      </c>
      <c r="CX23">
        <f>INDEX(HaverPull!$B:$XZ,MATCH(Calculations!CX$9,HaverPull!$B:$B,0),MATCH(Calculations!$B23,HaverPull!$B$1:$XZ$1,0))/100</f>
        <v>0.70927000000000007</v>
      </c>
      <c r="CY23">
        <f>INDEX(HaverPull!$B:$XZ,MATCH(Calculations!CY$9,HaverPull!$B:$B,0),MATCH(Calculations!$B23,HaverPull!$B$1:$XZ$1,0))/100</f>
        <v>0.71274000000000004</v>
      </c>
      <c r="CZ23">
        <f>INDEX(HaverPull!$B:$XZ,MATCH(Calculations!CZ$9,HaverPull!$B:$B,0),MATCH(Calculations!$B23,HaverPull!$B$1:$XZ$1,0))/100</f>
        <v>0.71688999999999992</v>
      </c>
      <c r="DA23">
        <f>INDEX(HaverPull!$B:$XZ,MATCH(Calculations!DA$9,HaverPull!$B:$B,0),MATCH(Calculations!$B23,HaverPull!$B$1:$XZ$1,0))/100</f>
        <v>0.71980999999999995</v>
      </c>
      <c r="DB23">
        <f>INDEX(HaverPull!$B:$XZ,MATCH(Calculations!DB$9,HaverPull!$B:$B,0),MATCH(Calculations!$B23,HaverPull!$B$1:$XZ$1,0))/100</f>
        <v>0.72298000000000007</v>
      </c>
      <c r="DC23">
        <f>INDEX(HaverPull!$B:$XZ,MATCH(Calculations!DC$9,HaverPull!$B:$B,0),MATCH(Calculations!$B23,HaverPull!$B$1:$XZ$1,0))/100</f>
        <v>0.72699999999999998</v>
      </c>
      <c r="DD23">
        <f>INDEX(HaverPull!$B:$XZ,MATCH(Calculations!DD$9,HaverPull!$B:$B,0),MATCH(Calculations!$B23,HaverPull!$B$1:$XZ$1,0))/100</f>
        <v>0.73187000000000002</v>
      </c>
      <c r="DE23">
        <f>INDEX(HaverPull!$B:$XZ,MATCH(Calculations!DE$9,HaverPull!$B:$B,0),MATCH(Calculations!$B23,HaverPull!$B$1:$XZ$1,0))/100</f>
        <v>0.73498999999999992</v>
      </c>
      <c r="DF23">
        <f>INDEX(HaverPull!$B:$XZ,MATCH(Calculations!DF$9,HaverPull!$B:$B,0),MATCH(Calculations!$B23,HaverPull!$B$1:$XZ$1,0))/100</f>
        <v>0.73998999999999993</v>
      </c>
      <c r="DG23">
        <f>INDEX(HaverPull!$B:$XZ,MATCH(Calculations!DG$9,HaverPull!$B:$B,0),MATCH(Calculations!$B23,HaverPull!$B$1:$XZ$1,0))/100</f>
        <v>0.74325999999999992</v>
      </c>
      <c r="DH23">
        <f>INDEX(HaverPull!$B:$XZ,MATCH(Calculations!DH$9,HaverPull!$B:$B,0),MATCH(Calculations!$B23,HaverPull!$B$1:$XZ$1,0))/100</f>
        <v>0.74512</v>
      </c>
      <c r="DI23">
        <f>INDEX(HaverPull!$B:$XZ,MATCH(Calculations!DI$9,HaverPull!$B:$B,0),MATCH(Calculations!$B23,HaverPull!$B$1:$XZ$1,0))/100</f>
        <v>0.74709000000000003</v>
      </c>
      <c r="DJ23">
        <f>INDEX(HaverPull!$B:$XZ,MATCH(Calculations!DJ$9,HaverPull!$B:$B,0),MATCH(Calculations!$B23,HaverPull!$B$1:$XZ$1,0))/100</f>
        <v>0.74942999999999993</v>
      </c>
      <c r="DK23">
        <f>INDEX(HaverPull!$B:$XZ,MATCH(Calculations!DK$9,HaverPull!$B:$B,0),MATCH(Calculations!$B23,HaverPull!$B$1:$XZ$1,0))/100</f>
        <v>0.74948999999999999</v>
      </c>
      <c r="DL23">
        <f>INDEX(HaverPull!$B:$XZ,MATCH(Calculations!DL$9,HaverPull!$B:$B,0),MATCH(Calculations!$B23,HaverPull!$B$1:$XZ$1,0))/100</f>
        <v>0.75084000000000006</v>
      </c>
      <c r="DM23">
        <f>INDEX(HaverPull!$B:$XZ,MATCH(Calculations!DM$9,HaverPull!$B:$B,0),MATCH(Calculations!$B23,HaverPull!$B$1:$XZ$1,0))/100</f>
        <v>0.7531699999999999</v>
      </c>
      <c r="DN23">
        <f>INDEX(HaverPull!$B:$XZ,MATCH(Calculations!DN$9,HaverPull!$B:$B,0),MATCH(Calculations!$B23,HaverPull!$B$1:$XZ$1,0))/100</f>
        <v>0.75514999999999999</v>
      </c>
      <c r="DO23">
        <f>INDEX(HaverPull!$B:$XZ,MATCH(Calculations!DO$9,HaverPull!$B:$B,0),MATCH(Calculations!$B23,HaverPull!$B$1:$XZ$1,0))/100</f>
        <v>0.75712999999999997</v>
      </c>
      <c r="DP23">
        <f>INDEX(HaverPull!$B:$XZ,MATCH(Calculations!DP$9,HaverPull!$B:$B,0),MATCH(Calculations!$B23,HaverPull!$B$1:$XZ$1,0))/100</f>
        <v>0.76127</v>
      </c>
      <c r="DQ23">
        <f>INDEX(HaverPull!$B:$XZ,MATCH(Calculations!DQ$9,HaverPull!$B:$B,0),MATCH(Calculations!$B23,HaverPull!$B$1:$XZ$1,0))/100</f>
        <v>0.76529999999999998</v>
      </c>
      <c r="DR23">
        <f>INDEX(HaverPull!$B:$XZ,MATCH(Calculations!DR$9,HaverPull!$B:$B,0),MATCH(Calculations!$B23,HaverPull!$B$1:$XZ$1,0))/100</f>
        <v>0.76981999999999995</v>
      </c>
      <c r="DS23">
        <f>INDEX(HaverPull!$B:$XZ,MATCH(Calculations!DS$9,HaverPull!$B:$B,0),MATCH(Calculations!$B23,HaverPull!$B$1:$XZ$1,0))/100</f>
        <v>0.77625</v>
      </c>
      <c r="DT23">
        <f>INDEX(HaverPull!$B:$XZ,MATCH(Calculations!DT$9,HaverPull!$B:$B,0),MATCH(Calculations!$B23,HaverPull!$B$1:$XZ$1,0))/100</f>
        <v>0.77973000000000003</v>
      </c>
      <c r="DU23">
        <f>INDEX(HaverPull!$B:$XZ,MATCH(Calculations!DU$9,HaverPull!$B:$B,0),MATCH(Calculations!$B23,HaverPull!$B$1:$XZ$1,0))/100</f>
        <v>0.78454999999999997</v>
      </c>
      <c r="DV23">
        <f>INDEX(HaverPull!$B:$XZ,MATCH(Calculations!DV$9,HaverPull!$B:$B,0),MATCH(Calculations!$B23,HaverPull!$B$1:$XZ$1,0))/100</f>
        <v>0.78888000000000003</v>
      </c>
      <c r="DW23">
        <f>INDEX(HaverPull!$B:$XZ,MATCH(Calculations!DW$9,HaverPull!$B:$B,0),MATCH(Calculations!$B23,HaverPull!$B$1:$XZ$1,0))/100</f>
        <v>0.79422999999999999</v>
      </c>
      <c r="DX23">
        <f>INDEX(HaverPull!$B:$XZ,MATCH(Calculations!DX$9,HaverPull!$B:$B,0),MATCH(Calculations!$B23,HaverPull!$B$1:$XZ$1,0))/100</f>
        <v>0.79795000000000005</v>
      </c>
      <c r="DY23">
        <f>INDEX(HaverPull!$B:$XZ,MATCH(Calculations!DY$9,HaverPull!$B:$B,0),MATCH(Calculations!$B23,HaverPull!$B$1:$XZ$1,0))/100</f>
        <v>0.79842000000000002</v>
      </c>
      <c r="DZ23">
        <f>INDEX(HaverPull!$B:$XZ,MATCH(Calculations!DZ$9,HaverPull!$B:$B,0),MATCH(Calculations!$B23,HaverPull!$B$1:$XZ$1,0))/100</f>
        <v>0.79891999999999996</v>
      </c>
      <c r="EA23">
        <f>INDEX(HaverPull!$B:$XZ,MATCH(Calculations!EA$9,HaverPull!$B:$B,0),MATCH(Calculations!$B23,HaverPull!$B$1:$XZ$1,0))/100</f>
        <v>0.80040999999999995</v>
      </c>
      <c r="EB23">
        <f>INDEX(HaverPull!$B:$XZ,MATCH(Calculations!EB$9,HaverPull!$B:$B,0),MATCH(Calculations!$B23,HaverPull!$B$1:$XZ$1,0))/100</f>
        <v>0.80650999999999995</v>
      </c>
      <c r="EC23">
        <f>INDEX(HaverPull!$B:$XZ,MATCH(Calculations!EC$9,HaverPull!$B:$B,0),MATCH(Calculations!$B23,HaverPull!$B$1:$XZ$1,0))/100</f>
        <v>0.81045</v>
      </c>
      <c r="ED23">
        <f>INDEX(HaverPull!$B:$XZ,MATCH(Calculations!ED$9,HaverPull!$B:$B,0),MATCH(Calculations!$B23,HaverPull!$B$1:$XZ$1,0))/100</f>
        <v>0.81420000000000003</v>
      </c>
      <c r="EE23">
        <f>INDEX(HaverPull!$B:$XZ,MATCH(Calculations!EE$9,HaverPull!$B:$B,0),MATCH(Calculations!$B23,HaverPull!$B$1:$XZ$1,0))/100</f>
        <v>0.81994</v>
      </c>
      <c r="EF23">
        <f>INDEX(HaverPull!$B:$XZ,MATCH(Calculations!EF$9,HaverPull!$B:$B,0),MATCH(Calculations!$B23,HaverPull!$B$1:$XZ$1,0))/100</f>
        <v>0.82015000000000005</v>
      </c>
      <c r="EG23">
        <f>INDEX(HaverPull!$B:$XZ,MATCH(Calculations!EG$9,HaverPull!$B:$B,0),MATCH(Calculations!$B23,HaverPull!$B$1:$XZ$1,0))/100</f>
        <v>0.82522000000000006</v>
      </c>
      <c r="EH23">
        <f>INDEX(HaverPull!$B:$XZ,MATCH(Calculations!EH$9,HaverPull!$B:$B,0),MATCH(Calculations!$B23,HaverPull!$B$1:$XZ$1,0))/100</f>
        <v>0.82900999999999991</v>
      </c>
      <c r="EI23">
        <f>INDEX(HaverPull!$B:$XZ,MATCH(Calculations!EI$9,HaverPull!$B:$B,0),MATCH(Calculations!$B23,HaverPull!$B$1:$XZ$1,0))/100</f>
        <v>0.83589000000000002</v>
      </c>
      <c r="EJ23">
        <f>INDEX(HaverPull!$B:$XZ,MATCH(Calculations!EJ$9,HaverPull!$B:$B,0),MATCH(Calculations!$B23,HaverPull!$B$1:$XZ$1,0))/100</f>
        <v>0.84162000000000003</v>
      </c>
      <c r="EK23">
        <f>INDEX(HaverPull!$B:$XZ,MATCH(Calculations!EK$9,HaverPull!$B:$B,0),MATCH(Calculations!$B23,HaverPull!$B$1:$XZ$1,0))/100</f>
        <v>0.84585999999999995</v>
      </c>
      <c r="EL23">
        <f>INDEX(HaverPull!$B:$XZ,MATCH(Calculations!EL$9,HaverPull!$B:$B,0),MATCH(Calculations!$B23,HaverPull!$B$1:$XZ$1,0))/100</f>
        <v>0.85309000000000001</v>
      </c>
      <c r="EM23">
        <f>INDEX(HaverPull!$B:$XZ,MATCH(Calculations!EM$9,HaverPull!$B:$B,0),MATCH(Calculations!$B23,HaverPull!$B$1:$XZ$1,0))/100</f>
        <v>0.85794999999999999</v>
      </c>
      <c r="EN23">
        <f>INDEX(HaverPull!$B:$XZ,MATCH(Calculations!EN$9,HaverPull!$B:$B,0),MATCH(Calculations!$B23,HaverPull!$B$1:$XZ$1,0))/100</f>
        <v>0.86309999999999998</v>
      </c>
      <c r="EO23">
        <f>INDEX(HaverPull!$B:$XZ,MATCH(Calculations!EO$9,HaverPull!$B:$B,0),MATCH(Calculations!$B23,HaverPull!$B$1:$XZ$1,0))/100</f>
        <v>0.87231999999999998</v>
      </c>
      <c r="EP23">
        <f>INDEX(HaverPull!$B:$XZ,MATCH(Calculations!EP$9,HaverPull!$B:$B,0),MATCH(Calculations!$B23,HaverPull!$B$1:$XZ$1,0))/100</f>
        <v>0.87912999999999997</v>
      </c>
      <c r="EQ23">
        <f>INDEX(HaverPull!$B:$XZ,MATCH(Calculations!EQ$9,HaverPull!$B:$B,0),MATCH(Calculations!$B23,HaverPull!$B$1:$XZ$1,0))/100</f>
        <v>0.88358999999999999</v>
      </c>
      <c r="ER23">
        <f>INDEX(HaverPull!$B:$XZ,MATCH(Calculations!ER$9,HaverPull!$B:$B,0),MATCH(Calculations!$B23,HaverPull!$B$1:$XZ$1,0))/100</f>
        <v>0.89068999999999998</v>
      </c>
      <c r="ES23">
        <f>INDEX(HaverPull!$B:$XZ,MATCH(Calculations!ES$9,HaverPull!$B:$B,0),MATCH(Calculations!$B23,HaverPull!$B$1:$XZ$1,0))/100</f>
        <v>0.89710999999999996</v>
      </c>
      <c r="ET23">
        <f>INDEX(HaverPull!$B:$XZ,MATCH(Calculations!ET$9,HaverPull!$B:$B,0),MATCH(Calculations!$B23,HaverPull!$B$1:$XZ$1,0))/100</f>
        <v>0.89559</v>
      </c>
      <c r="EU23">
        <f>INDEX(HaverPull!$B:$XZ,MATCH(Calculations!EU$9,HaverPull!$B:$B,0),MATCH(Calculations!$B23,HaverPull!$B$1:$XZ$1,0))/100</f>
        <v>0.90406000000000009</v>
      </c>
      <c r="EV23">
        <f>INDEX(HaverPull!$B:$XZ,MATCH(Calculations!EV$9,HaverPull!$B:$B,0),MATCH(Calculations!$B23,HaverPull!$B$1:$XZ$1,0))/100</f>
        <v>0.91138999999999992</v>
      </c>
      <c r="EW23">
        <f>INDEX(HaverPull!$B:$XZ,MATCH(Calculations!EW$9,HaverPull!$B:$B,0),MATCH(Calculations!$B23,HaverPull!$B$1:$XZ$1,0))/100</f>
        <v>0.91653000000000007</v>
      </c>
      <c r="EX23">
        <f>INDEX(HaverPull!$B:$XZ,MATCH(Calculations!EX$9,HaverPull!$B:$B,0),MATCH(Calculations!$B23,HaverPull!$B$1:$XZ$1,0))/100</f>
        <v>0.92552999999999996</v>
      </c>
      <c r="EY23">
        <f>INDEX(HaverPull!$B:$XZ,MATCH(Calculations!EY$9,HaverPull!$B:$B,0),MATCH(Calculations!$B23,HaverPull!$B$1:$XZ$1,0))/100</f>
        <v>0.93328999999999995</v>
      </c>
      <c r="EZ23">
        <f>INDEX(HaverPull!$B:$XZ,MATCH(Calculations!EZ$9,HaverPull!$B:$B,0),MATCH(Calculations!$B23,HaverPull!$B$1:$XZ$1,0))/100</f>
        <v>0.94289000000000001</v>
      </c>
      <c r="FA23">
        <f>INDEX(HaverPull!$B:$XZ,MATCH(Calculations!FA$9,HaverPull!$B:$B,0),MATCH(Calculations!$B23,HaverPull!$B$1:$XZ$1,0))/100</f>
        <v>0.95266000000000006</v>
      </c>
      <c r="FB23">
        <f>INDEX(HaverPull!$B:$XZ,MATCH(Calculations!FB$9,HaverPull!$B:$B,0),MATCH(Calculations!$B23,HaverPull!$B$1:$XZ$1,0))/100</f>
        <v>0.93835999999999997</v>
      </c>
      <c r="FC23">
        <f>INDEX(HaverPull!$B:$XZ,MATCH(Calculations!FC$9,HaverPull!$B:$B,0),MATCH(Calculations!$B23,HaverPull!$B$1:$XZ$1,0))/100</f>
        <v>0.93274000000000001</v>
      </c>
      <c r="FD23">
        <f>INDEX(HaverPull!$B:$XZ,MATCH(Calculations!FD$9,HaverPull!$B:$B,0),MATCH(Calculations!$B23,HaverPull!$B$1:$XZ$1,0))/100</f>
        <v>0.93692999999999993</v>
      </c>
      <c r="FE23">
        <f>INDEX(HaverPull!$B:$XZ,MATCH(Calculations!FE$9,HaverPull!$B:$B,0),MATCH(Calculations!$B23,HaverPull!$B$1:$XZ$1,0))/100</f>
        <v>0.94340000000000002</v>
      </c>
      <c r="FF23">
        <f>INDEX(HaverPull!$B:$XZ,MATCH(Calculations!FF$9,HaverPull!$B:$B,0),MATCH(Calculations!$B23,HaverPull!$B$1:$XZ$1,0))/100</f>
        <v>0.95069999999999988</v>
      </c>
      <c r="FG23">
        <f>INDEX(HaverPull!$B:$XZ,MATCH(Calculations!FG$9,HaverPull!$B:$B,0),MATCH(Calculations!$B23,HaverPull!$B$1:$XZ$1,0))/100</f>
        <v>0.95394999999999996</v>
      </c>
      <c r="FH23">
        <f>INDEX(HaverPull!$B:$XZ,MATCH(Calculations!FH$9,HaverPull!$B:$B,0),MATCH(Calculations!$B23,HaverPull!$B$1:$XZ$1,0))/100</f>
        <v>0.95503000000000005</v>
      </c>
      <c r="FI23">
        <f>INDEX(HaverPull!$B:$XZ,MATCH(Calculations!FI$9,HaverPull!$B:$B,0),MATCH(Calculations!$B23,HaverPull!$B$1:$XZ$1,0))/100</f>
        <v>0.95671000000000006</v>
      </c>
      <c r="FJ23">
        <f>INDEX(HaverPull!$B:$XZ,MATCH(Calculations!FJ$9,HaverPull!$B:$B,0),MATCH(Calculations!$B23,HaverPull!$B$1:$XZ$1,0))/100</f>
        <v>0.96250000000000002</v>
      </c>
      <c r="FK23">
        <f>INDEX(HaverPull!$B:$XZ,MATCH(Calculations!FK$9,HaverPull!$B:$B,0),MATCH(Calculations!$B23,HaverPull!$B$1:$XZ$1,0))/100</f>
        <v>0.97090999999999994</v>
      </c>
      <c r="FL23">
        <f>INDEX(HaverPull!$B:$XZ,MATCH(Calculations!FL$9,HaverPull!$B:$B,0),MATCH(Calculations!$B23,HaverPull!$B$1:$XZ$1,0))/100</f>
        <v>0.98048000000000002</v>
      </c>
      <c r="FM23">
        <f>INDEX(HaverPull!$B:$XZ,MATCH(Calculations!FM$9,HaverPull!$B:$B,0),MATCH(Calculations!$B23,HaverPull!$B$1:$XZ$1,0))/100</f>
        <v>0.98522999999999994</v>
      </c>
      <c r="FN23">
        <f>INDEX(HaverPull!$B:$XZ,MATCH(Calculations!FN$9,HaverPull!$B:$B,0),MATCH(Calculations!$B23,HaverPull!$B$1:$XZ$1,0))/100</f>
        <v>0.98860000000000003</v>
      </c>
      <c r="FO23">
        <f>INDEX(HaverPull!$B:$XZ,MATCH(Calculations!FO$9,HaverPull!$B:$B,0),MATCH(Calculations!$B23,HaverPull!$B$1:$XZ$1,0))/100</f>
        <v>0.99537999999999993</v>
      </c>
      <c r="FP23">
        <f>INDEX(HaverPull!$B:$XZ,MATCH(Calculations!FP$9,HaverPull!$B:$B,0),MATCH(Calculations!$B23,HaverPull!$B$1:$XZ$1,0))/100</f>
        <v>0.99775999999999998</v>
      </c>
      <c r="FQ23">
        <f>INDEX(HaverPull!$B:$XZ,MATCH(Calculations!FQ$9,HaverPull!$B:$B,0),MATCH(Calculations!$B23,HaverPull!$B$1:$XZ$1,0))/100</f>
        <v>1.0006200000000001</v>
      </c>
      <c r="FR23">
        <f>INDEX(HaverPull!$B:$XZ,MATCH(Calculations!FR$9,HaverPull!$B:$B,0),MATCH(Calculations!$B23,HaverPull!$B$1:$XZ$1,0))/100</f>
        <v>1.00624</v>
      </c>
      <c r="FS23">
        <f>INDEX(HaverPull!$B:$XZ,MATCH(Calculations!FS$9,HaverPull!$B:$B,0),MATCH(Calculations!$B23,HaverPull!$B$1:$XZ$1,0))/100</f>
        <v>1.0098199999999999</v>
      </c>
      <c r="FT23">
        <f>INDEX(HaverPull!$B:$XZ,MATCH(Calculations!FT$9,HaverPull!$B:$B,0),MATCH(Calculations!$B23,HaverPull!$B$1:$XZ$1,0))/100</f>
        <v>1.01057</v>
      </c>
      <c r="FU23">
        <f>INDEX(HaverPull!$B:$XZ,MATCH(Calculations!FU$9,HaverPull!$B:$B,0),MATCH(Calculations!$B23,HaverPull!$B$1:$XZ$1,0))/100</f>
        <v>1.0146599999999999</v>
      </c>
      <c r="FV23">
        <f>INDEX(HaverPull!$B:$XZ,MATCH(Calculations!FV$9,HaverPull!$B:$B,0),MATCH(Calculations!$B23,HaverPull!$B$1:$XZ$1,0))/100</f>
        <v>1.0187999999999999</v>
      </c>
      <c r="FW23">
        <f>INDEX(HaverPull!$B:$XZ,MATCH(Calculations!FW$9,HaverPull!$B:$B,0),MATCH(Calculations!$B23,HaverPull!$B$1:$XZ$1,0))/100</f>
        <v>1.0236100000000001</v>
      </c>
      <c r="FX23">
        <f>INDEX(HaverPull!$B:$XZ,MATCH(Calculations!FX$9,HaverPull!$B:$B,0),MATCH(Calculations!$B23,HaverPull!$B$1:$XZ$1,0))/100</f>
        <v>1.02867</v>
      </c>
      <c r="FY23">
        <f>INDEX(HaverPull!$B:$XZ,MATCH(Calculations!FY$9,HaverPull!$B:$B,0),MATCH(Calculations!$B23,HaverPull!$B$1:$XZ$1,0))/100</f>
        <v>1.03176</v>
      </c>
      <c r="FZ23">
        <f>INDEX(HaverPull!$B:$XZ,MATCH(Calculations!FZ$9,HaverPull!$B:$B,0),MATCH(Calculations!$B23,HaverPull!$B$1:$XZ$1,0))/100</f>
        <v>1.0306900000000001</v>
      </c>
      <c r="GA23">
        <f>INDEX(HaverPull!$B:$XZ,MATCH(Calculations!GA$9,HaverPull!$B:$B,0),MATCH(Calculations!$B23,HaverPull!$B$1:$XZ$1,0))/100</f>
        <v>1.0260800000000001</v>
      </c>
      <c r="GB23">
        <f>INDEX(HaverPull!$B:$XZ,MATCH(Calculations!GB$9,HaverPull!$B:$B,0),MATCH(Calculations!$B23,HaverPull!$B$1:$XZ$1,0))/100</f>
        <v>1.03108</v>
      </c>
      <c r="GC23">
        <f>INDEX(HaverPull!$B:$XZ,MATCH(Calculations!GC$9,HaverPull!$B:$B,0),MATCH(Calculations!$B23,HaverPull!$B$1:$XZ$1,0))/100</f>
        <v>1.03417</v>
      </c>
      <c r="GD23">
        <f>INDEX(HaverPull!$B:$XZ,MATCH(Calculations!GD$9,HaverPull!$B:$B,0),MATCH(Calculations!$B23,HaverPull!$B$1:$XZ$1,0))/100</f>
        <v>1.0337000000000001</v>
      </c>
      <c r="GE23">
        <f>INDEX(HaverPull!$B:$XZ,MATCH(Calculations!GE$9,HaverPull!$B:$B,0),MATCH(Calculations!$B23,HaverPull!$B$1:$XZ$1,0))/100</f>
        <v>1.0342799999999999</v>
      </c>
      <c r="GF23">
        <f>INDEX(HaverPull!$B:$XZ,MATCH(Calculations!GF$9,HaverPull!$B:$B,0),MATCH(Calculations!$B23,HaverPull!$B$1:$XZ$1,0))/100</f>
        <v>1.04036</v>
      </c>
      <c r="GG23">
        <f>INDEX(HaverPull!$B:$XZ,MATCH(Calculations!GG$9,HaverPull!$B:$B,0),MATCH(Calculations!$B23,HaverPull!$B$1:$XZ$1,0))/100</f>
        <v>1.0448500000000001</v>
      </c>
      <c r="GH23">
        <f>INDEX(HaverPull!$B:$XZ,MATCH(Calculations!GH$9,HaverPull!$B:$B,0),MATCH(Calculations!$B23,HaverPull!$B$1:$XZ$1,0))/100</f>
        <v>1.04989</v>
      </c>
      <c r="GI23">
        <f>INDEX(HaverPull!$B:$XZ,MATCH(Calculations!GI$9,HaverPull!$B:$B,0),MATCH(Calculations!$B23,HaverPull!$B$1:$XZ$1,0))/100</f>
        <v>1.05528</v>
      </c>
      <c r="GJ23">
        <f>INDEX(HaverPull!$B:$XZ,MATCH(Calculations!GJ$9,HaverPull!$B:$B,0),MATCH(Calculations!$B23,HaverPull!$B$1:$XZ$1,0))/100</f>
        <v>1.05735</v>
      </c>
      <c r="GK23">
        <f>INDEX(HaverPull!$B:$XZ,MATCH(Calculations!GK$9,HaverPull!$B:$B,0),MATCH(Calculations!$B23,HaverPull!$B$1:$XZ$1,0))/100</f>
        <v>1.0615600000000001</v>
      </c>
      <c r="GL23">
        <f>INDEX(HaverPull!$B:$XZ,MATCH(Calculations!GL$9,HaverPull!$B:$B,0),MATCH(Calculations!$B23,HaverPull!$B$1:$XZ$1,0))/100</f>
        <v>1.06873</v>
      </c>
      <c r="GM23">
        <f>INDEX(HaverPull!$B:$XZ,MATCH(Calculations!GM$9,HaverPull!$B:$B,0),MATCH(Calculations!$B23,HaverPull!$B$1:$XZ$1,0))/100</f>
        <v>1.07524</v>
      </c>
      <c r="GN23">
        <f>INDEX(HaverPull!$B:$XZ,MATCH(Calculations!GN$9,HaverPull!$B:$B,0),MATCH(Calculations!$B23,HaverPull!$B$1:$XZ$1,0))/100</f>
        <v>1.08016</v>
      </c>
      <c r="GO23" t="e">
        <f>INDEX(HaverPull!$B:$XZ,MATCH(Calculations!GO$9,HaverPull!$B:$B,0),MATCH(Calculations!$B23,HaverPull!$B$1:$XZ$1,0))/100</f>
        <v>#N/A</v>
      </c>
      <c r="GP23" t="e">
        <f>INDEX(HaverPull!$B:$XZ,MATCH(Calculations!GP$9,HaverPull!$B:$B,0),MATCH(Calculations!$B23,HaverPull!$B$1:$XZ$1,0))/100</f>
        <v>#N/A</v>
      </c>
      <c r="GQ23" t="e">
        <f>INDEX(HaverPull!$B:$XZ,MATCH(Calculations!GQ$9,HaverPull!$B:$B,0),MATCH(Calculations!$B23,HaverPull!$B$1:$XZ$1,0))/100</f>
        <v>#N/A</v>
      </c>
      <c r="GR23" t="e">
        <f>INDEX(HaverPull!$B:$XZ,MATCH(Calculations!GR$9,HaverPull!$B:$B,0),MATCH(Calculations!$B23,HaverPull!$B$1:$XZ$1,0))/100</f>
        <v>#N/A</v>
      </c>
      <c r="GS23" t="e">
        <f>INDEX(HaverPull!$B:$XZ,MATCH(Calculations!GS$9,HaverPull!$B:$B,0),MATCH(Calculations!$B23,HaverPull!$B$1:$XZ$1,0))/100</f>
        <v>#N/A</v>
      </c>
      <c r="GT23" t="e">
        <f>INDEX(HaverPull!$B:$XZ,MATCH(Calculations!GT$9,HaverPull!$B:$B,0),MATCH(Calculations!$B23,HaverPull!$B$1:$XZ$1,0))/100</f>
        <v>#N/A</v>
      </c>
      <c r="GU23" t="e">
        <f>INDEX(HaverPull!$B:$XZ,MATCH(Calculations!GU$9,HaverPull!$B:$B,0),MATCH(Calculations!$B23,HaverPull!$B$1:$XZ$1,0))/100</f>
        <v>#N/A</v>
      </c>
      <c r="GV23" t="e">
        <f>INDEX(HaverPull!$B:$XZ,MATCH(Calculations!GV$9,HaverPull!$B:$B,0),MATCH(Calculations!$B23,HaverPull!$B$1:$XZ$1,0))/100</f>
        <v>#N/A</v>
      </c>
    </row>
    <row r="24" spans="1:204" x14ac:dyDescent="0.25">
      <c r="A24" s="7" t="s">
        <v>187</v>
      </c>
      <c r="B24" s="8" t="s">
        <v>12</v>
      </c>
      <c r="C24">
        <f>INDEX(HaverPull!$B:$XZ,MATCH(Calculations!C$9,HaverPull!$B:$B,0),MATCH(Calculations!$B24,HaverPull!$B$1:$XZ$1,0))</f>
        <v>1051.2</v>
      </c>
      <c r="D24">
        <f>INDEX(HaverPull!$B:$XZ,MATCH(Calculations!D$9,HaverPull!$B:$B,0),MATCH(Calculations!$B24,HaverPull!$B$1:$XZ$1,0))</f>
        <v>1067.4000000000001</v>
      </c>
      <c r="E24">
        <f>INDEX(HaverPull!$B:$XZ,MATCH(Calculations!E$9,HaverPull!$B:$B,0),MATCH(Calculations!$B24,HaverPull!$B$1:$XZ$1,0))</f>
        <v>1086.0999999999999</v>
      </c>
      <c r="F24">
        <f>INDEX(HaverPull!$B:$XZ,MATCH(Calculations!F$9,HaverPull!$B:$B,0),MATCH(Calculations!$B24,HaverPull!$B$1:$XZ$1,0))</f>
        <v>1088.5999999999999</v>
      </c>
      <c r="G24">
        <f>INDEX(HaverPull!$B:$XZ,MATCH(Calculations!G$9,HaverPull!$B:$B,0),MATCH(Calculations!$B24,HaverPull!$B$1:$XZ$1,0))</f>
        <v>1135.2</v>
      </c>
      <c r="H24">
        <f>INDEX(HaverPull!$B:$XZ,MATCH(Calculations!H$9,HaverPull!$B:$B,0),MATCH(Calculations!$B24,HaverPull!$B$1:$XZ$1,0))</f>
        <v>1156.3</v>
      </c>
      <c r="I24">
        <f>INDEX(HaverPull!$B:$XZ,MATCH(Calculations!I$9,HaverPull!$B:$B,0),MATCH(Calculations!$B24,HaverPull!$B$1:$XZ$1,0))</f>
        <v>1177.7</v>
      </c>
      <c r="J24">
        <f>INDEX(HaverPull!$B:$XZ,MATCH(Calculations!J$9,HaverPull!$B:$B,0),MATCH(Calculations!$B24,HaverPull!$B$1:$XZ$1,0))</f>
        <v>1190.3</v>
      </c>
      <c r="K24">
        <f>INDEX(HaverPull!$B:$XZ,MATCH(Calculations!K$9,HaverPull!$B:$B,0),MATCH(Calculations!$B24,HaverPull!$B$1:$XZ$1,0))</f>
        <v>1230.5999999999999</v>
      </c>
      <c r="L24">
        <f>INDEX(HaverPull!$B:$XZ,MATCH(Calculations!L$9,HaverPull!$B:$B,0),MATCH(Calculations!$B24,HaverPull!$B$1:$XZ$1,0))</f>
        <v>1266.4000000000001</v>
      </c>
      <c r="M24">
        <f>INDEX(HaverPull!$B:$XZ,MATCH(Calculations!M$9,HaverPull!$B:$B,0),MATCH(Calculations!$B24,HaverPull!$B$1:$XZ$1,0))</f>
        <v>1290.5999999999999</v>
      </c>
      <c r="N24">
        <f>INDEX(HaverPull!$B:$XZ,MATCH(Calculations!N$9,HaverPull!$B:$B,0),MATCH(Calculations!$B24,HaverPull!$B$1:$XZ$1,0))</f>
        <v>1328.9</v>
      </c>
      <c r="O24">
        <f>INDEX(HaverPull!$B:$XZ,MATCH(Calculations!O$9,HaverPull!$B:$B,0),MATCH(Calculations!$B24,HaverPull!$B$1:$XZ$1,0))</f>
        <v>1377.5</v>
      </c>
      <c r="P24">
        <f>INDEX(HaverPull!$B:$XZ,MATCH(Calculations!P$9,HaverPull!$B:$B,0),MATCH(Calculations!$B24,HaverPull!$B$1:$XZ$1,0))</f>
        <v>1413.9</v>
      </c>
      <c r="Q24">
        <f>INDEX(HaverPull!$B:$XZ,MATCH(Calculations!Q$9,HaverPull!$B:$B,0),MATCH(Calculations!$B24,HaverPull!$B$1:$XZ$1,0))</f>
        <v>1433.8</v>
      </c>
      <c r="R24">
        <f>INDEX(HaverPull!$B:$XZ,MATCH(Calculations!R$9,HaverPull!$B:$B,0),MATCH(Calculations!$B24,HaverPull!$B$1:$XZ$1,0))</f>
        <v>1476.3</v>
      </c>
      <c r="S24">
        <f>INDEX(HaverPull!$B:$XZ,MATCH(Calculations!S$9,HaverPull!$B:$B,0),MATCH(Calculations!$B24,HaverPull!$B$1:$XZ$1,0))</f>
        <v>1491.2</v>
      </c>
      <c r="T24">
        <f>INDEX(HaverPull!$B:$XZ,MATCH(Calculations!T$9,HaverPull!$B:$B,0),MATCH(Calculations!$B24,HaverPull!$B$1:$XZ$1,0))</f>
        <v>1530.1</v>
      </c>
      <c r="U24">
        <f>INDEX(HaverPull!$B:$XZ,MATCH(Calculations!U$9,HaverPull!$B:$B,0),MATCH(Calculations!$B24,HaverPull!$B$1:$XZ$1,0))</f>
        <v>1560</v>
      </c>
      <c r="V24">
        <f>INDEX(HaverPull!$B:$XZ,MATCH(Calculations!V$9,HaverPull!$B:$B,0),MATCH(Calculations!$B24,HaverPull!$B$1:$XZ$1,0))</f>
        <v>1599.7</v>
      </c>
      <c r="W24">
        <f>INDEX(HaverPull!$B:$XZ,MATCH(Calculations!W$9,HaverPull!$B:$B,0),MATCH(Calculations!$B24,HaverPull!$B$1:$XZ$1,0))</f>
        <v>1616.1</v>
      </c>
      <c r="X24">
        <f>INDEX(HaverPull!$B:$XZ,MATCH(Calculations!X$9,HaverPull!$B:$B,0),MATCH(Calculations!$B24,HaverPull!$B$1:$XZ$1,0))</f>
        <v>1651.9</v>
      </c>
      <c r="Y24">
        <f>INDEX(HaverPull!$B:$XZ,MATCH(Calculations!Y$9,HaverPull!$B:$B,0),MATCH(Calculations!$B24,HaverPull!$B$1:$XZ$1,0))</f>
        <v>1709.8</v>
      </c>
      <c r="Z24">
        <f>INDEX(HaverPull!$B:$XZ,MATCH(Calculations!Z$9,HaverPull!$B:$B,0),MATCH(Calculations!$B24,HaverPull!$B$1:$XZ$1,0))</f>
        <v>1761.8</v>
      </c>
      <c r="AA24">
        <f>INDEX(HaverPull!$B:$XZ,MATCH(Calculations!AA$9,HaverPull!$B:$B,0),MATCH(Calculations!$B24,HaverPull!$B$1:$XZ$1,0))</f>
        <v>1820.5</v>
      </c>
      <c r="AB24">
        <f>INDEX(HaverPull!$B:$XZ,MATCH(Calculations!AB$9,HaverPull!$B:$B,0),MATCH(Calculations!$B24,HaverPull!$B$1:$XZ$1,0))</f>
        <v>1852.3</v>
      </c>
      <c r="AC24">
        <f>INDEX(HaverPull!$B:$XZ,MATCH(Calculations!AC$9,HaverPull!$B:$B,0),MATCH(Calculations!$B24,HaverPull!$B$1:$XZ$1,0))</f>
        <v>1886.6</v>
      </c>
      <c r="AD24">
        <f>INDEX(HaverPull!$B:$XZ,MATCH(Calculations!AD$9,HaverPull!$B:$B,0),MATCH(Calculations!$B24,HaverPull!$B$1:$XZ$1,0))</f>
        <v>1934.3</v>
      </c>
      <c r="AE24">
        <f>INDEX(HaverPull!$B:$XZ,MATCH(Calculations!AE$9,HaverPull!$B:$B,0),MATCH(Calculations!$B24,HaverPull!$B$1:$XZ$1,0))</f>
        <v>1988.6</v>
      </c>
      <c r="AF24">
        <f>INDEX(HaverPull!$B:$XZ,MATCH(Calculations!AF$9,HaverPull!$B:$B,0),MATCH(Calculations!$B24,HaverPull!$B$1:$XZ$1,0))</f>
        <v>2055.9</v>
      </c>
      <c r="AG24">
        <f>INDEX(HaverPull!$B:$XZ,MATCH(Calculations!AG$9,HaverPull!$B:$B,0),MATCH(Calculations!$B24,HaverPull!$B$1:$XZ$1,0))</f>
        <v>2118.5</v>
      </c>
      <c r="AH24">
        <f>INDEX(HaverPull!$B:$XZ,MATCH(Calculations!AH$9,HaverPull!$B:$B,0),MATCH(Calculations!$B24,HaverPull!$B$1:$XZ$1,0))</f>
        <v>2164.3000000000002</v>
      </c>
      <c r="AI24">
        <f>INDEX(HaverPull!$B:$XZ,MATCH(Calculations!AI$9,HaverPull!$B:$B,0),MATCH(Calculations!$B24,HaverPull!$B$1:$XZ$1,0))</f>
        <v>2202.8000000000002</v>
      </c>
      <c r="AJ24">
        <f>INDEX(HaverPull!$B:$XZ,MATCH(Calculations!AJ$9,HaverPull!$B:$B,0),MATCH(Calculations!$B24,HaverPull!$B$1:$XZ$1,0))</f>
        <v>2331.6</v>
      </c>
      <c r="AK24">
        <f>INDEX(HaverPull!$B:$XZ,MATCH(Calculations!AK$9,HaverPull!$B:$B,0),MATCH(Calculations!$B24,HaverPull!$B$1:$XZ$1,0))</f>
        <v>2395.1</v>
      </c>
      <c r="AL24">
        <f>INDEX(HaverPull!$B:$XZ,MATCH(Calculations!AL$9,HaverPull!$B:$B,0),MATCH(Calculations!$B24,HaverPull!$B$1:$XZ$1,0))</f>
        <v>2476.9</v>
      </c>
      <c r="AM24">
        <f>INDEX(HaverPull!$B:$XZ,MATCH(Calculations!AM$9,HaverPull!$B:$B,0),MATCH(Calculations!$B24,HaverPull!$B$1:$XZ$1,0))</f>
        <v>2526.6</v>
      </c>
      <c r="AN24">
        <f>INDEX(HaverPull!$B:$XZ,MATCH(Calculations!AN$9,HaverPull!$B:$B,0),MATCH(Calculations!$B24,HaverPull!$B$1:$XZ$1,0))</f>
        <v>2591.1999999999998</v>
      </c>
      <c r="AO24">
        <f>INDEX(HaverPull!$B:$XZ,MATCH(Calculations!AO$9,HaverPull!$B:$B,0),MATCH(Calculations!$B24,HaverPull!$B$1:$XZ$1,0))</f>
        <v>2667.6</v>
      </c>
      <c r="AP24">
        <f>INDEX(HaverPull!$B:$XZ,MATCH(Calculations!AP$9,HaverPull!$B:$B,0),MATCH(Calculations!$B24,HaverPull!$B$1:$XZ$1,0))</f>
        <v>2723.9</v>
      </c>
      <c r="AQ24">
        <f>INDEX(HaverPull!$B:$XZ,MATCH(Calculations!AQ$9,HaverPull!$B:$B,0),MATCH(Calculations!$B24,HaverPull!$B$1:$XZ$1,0))</f>
        <v>2789.8</v>
      </c>
      <c r="AR24">
        <f>INDEX(HaverPull!$B:$XZ,MATCH(Calculations!AR$9,HaverPull!$B:$B,0),MATCH(Calculations!$B24,HaverPull!$B$1:$XZ$1,0))</f>
        <v>2797.4</v>
      </c>
      <c r="AS24">
        <f>INDEX(HaverPull!$B:$XZ,MATCH(Calculations!AS$9,HaverPull!$B:$B,0),MATCH(Calculations!$B24,HaverPull!$B$1:$XZ$1,0))</f>
        <v>2856.5</v>
      </c>
      <c r="AT24">
        <f>INDEX(HaverPull!$B:$XZ,MATCH(Calculations!AT$9,HaverPull!$B:$B,0),MATCH(Calculations!$B24,HaverPull!$B$1:$XZ$1,0))</f>
        <v>2985.6</v>
      </c>
      <c r="AU24">
        <f>INDEX(HaverPull!$B:$XZ,MATCH(Calculations!AU$9,HaverPull!$B:$B,0),MATCH(Calculations!$B24,HaverPull!$B$1:$XZ$1,0))</f>
        <v>3124.2</v>
      </c>
      <c r="AV24">
        <f>INDEX(HaverPull!$B:$XZ,MATCH(Calculations!AV$9,HaverPull!$B:$B,0),MATCH(Calculations!$B24,HaverPull!$B$1:$XZ$1,0))</f>
        <v>3162.5</v>
      </c>
      <c r="AW24">
        <f>INDEX(HaverPull!$B:$XZ,MATCH(Calculations!AW$9,HaverPull!$B:$B,0),MATCH(Calculations!$B24,HaverPull!$B$1:$XZ$1,0))</f>
        <v>3260.6</v>
      </c>
      <c r="AX24">
        <f>INDEX(HaverPull!$B:$XZ,MATCH(Calculations!AX$9,HaverPull!$B:$B,0),MATCH(Calculations!$B24,HaverPull!$B$1:$XZ$1,0))</f>
        <v>3280.8</v>
      </c>
      <c r="AY24">
        <f>INDEX(HaverPull!$B:$XZ,MATCH(Calculations!AY$9,HaverPull!$B:$B,0),MATCH(Calculations!$B24,HaverPull!$B$1:$XZ$1,0))</f>
        <v>3274.3</v>
      </c>
      <c r="AZ24">
        <f>INDEX(HaverPull!$B:$XZ,MATCH(Calculations!AZ$9,HaverPull!$B:$B,0),MATCH(Calculations!$B24,HaverPull!$B$1:$XZ$1,0))</f>
        <v>3332</v>
      </c>
      <c r="BA24">
        <f>INDEX(HaverPull!$B:$XZ,MATCH(Calculations!BA$9,HaverPull!$B:$B,0),MATCH(Calculations!$B24,HaverPull!$B$1:$XZ$1,0))</f>
        <v>3366.3</v>
      </c>
      <c r="BB24">
        <f>INDEX(HaverPull!$B:$XZ,MATCH(Calculations!BB$9,HaverPull!$B:$B,0),MATCH(Calculations!$B24,HaverPull!$B$1:$XZ$1,0))</f>
        <v>3402.6</v>
      </c>
      <c r="BC24">
        <f>INDEX(HaverPull!$B:$XZ,MATCH(Calculations!BC$9,HaverPull!$B:$B,0),MATCH(Calculations!$B24,HaverPull!$B$1:$XZ$1,0))</f>
        <v>3473.4</v>
      </c>
      <c r="BD24">
        <f>INDEX(HaverPull!$B:$XZ,MATCH(Calculations!BD$9,HaverPull!$B:$B,0),MATCH(Calculations!$B24,HaverPull!$B$1:$XZ$1,0))</f>
        <v>3578.8</v>
      </c>
      <c r="BE24">
        <f>INDEX(HaverPull!$B:$XZ,MATCH(Calculations!BE$9,HaverPull!$B:$B,0),MATCH(Calculations!$B24,HaverPull!$B$1:$XZ$1,0))</f>
        <v>3689.2</v>
      </c>
      <c r="BF24">
        <f>INDEX(HaverPull!$B:$XZ,MATCH(Calculations!BF$9,HaverPull!$B:$B,0),MATCH(Calculations!$B24,HaverPull!$B$1:$XZ$1,0))</f>
        <v>3794.7</v>
      </c>
      <c r="BG24">
        <f>INDEX(HaverPull!$B:$XZ,MATCH(Calculations!BG$9,HaverPull!$B:$B,0),MATCH(Calculations!$B24,HaverPull!$B$1:$XZ$1,0))</f>
        <v>3908.1</v>
      </c>
      <c r="BH24">
        <f>INDEX(HaverPull!$B:$XZ,MATCH(Calculations!BH$9,HaverPull!$B:$B,0),MATCH(Calculations!$B24,HaverPull!$B$1:$XZ$1,0))</f>
        <v>4009.6</v>
      </c>
      <c r="BI24">
        <f>INDEX(HaverPull!$B:$XZ,MATCH(Calculations!BI$9,HaverPull!$B:$B,0),MATCH(Calculations!$B24,HaverPull!$B$1:$XZ$1,0))</f>
        <v>4084.3</v>
      </c>
      <c r="BJ24">
        <f>INDEX(HaverPull!$B:$XZ,MATCH(Calculations!BJ$9,HaverPull!$B:$B,0),MATCH(Calculations!$B24,HaverPull!$B$1:$XZ$1,0))</f>
        <v>4148.6000000000004</v>
      </c>
      <c r="BK24">
        <f>INDEX(HaverPull!$B:$XZ,MATCH(Calculations!BK$9,HaverPull!$B:$B,0),MATCH(Calculations!$B24,HaverPull!$B$1:$XZ$1,0))</f>
        <v>4230.2</v>
      </c>
      <c r="BL24">
        <f>INDEX(HaverPull!$B:$XZ,MATCH(Calculations!BL$9,HaverPull!$B:$B,0),MATCH(Calculations!$B24,HaverPull!$B$1:$XZ$1,0))</f>
        <v>4294.8999999999996</v>
      </c>
      <c r="BM24">
        <f>INDEX(HaverPull!$B:$XZ,MATCH(Calculations!BM$9,HaverPull!$B:$B,0),MATCH(Calculations!$B24,HaverPull!$B$1:$XZ$1,0))</f>
        <v>4386.8</v>
      </c>
      <c r="BN24">
        <f>INDEX(HaverPull!$B:$XZ,MATCH(Calculations!BN$9,HaverPull!$B:$B,0),MATCH(Calculations!$B24,HaverPull!$B$1:$XZ$1,0))</f>
        <v>4444.1000000000004</v>
      </c>
      <c r="BO24">
        <f>INDEX(HaverPull!$B:$XZ,MATCH(Calculations!BO$9,HaverPull!$B:$B,0),MATCH(Calculations!$B24,HaverPull!$B$1:$XZ$1,0))</f>
        <v>4507.8999999999996</v>
      </c>
      <c r="BP24">
        <f>INDEX(HaverPull!$B:$XZ,MATCH(Calculations!BP$9,HaverPull!$B:$B,0),MATCH(Calculations!$B24,HaverPull!$B$1:$XZ$1,0))</f>
        <v>4545.3</v>
      </c>
      <c r="BQ24">
        <f>INDEX(HaverPull!$B:$XZ,MATCH(Calculations!BQ$9,HaverPull!$B:$B,0),MATCH(Calculations!$B24,HaverPull!$B$1:$XZ$1,0))</f>
        <v>4607.7</v>
      </c>
      <c r="BR24">
        <f>INDEX(HaverPull!$B:$XZ,MATCH(Calculations!BR$9,HaverPull!$B:$B,0),MATCH(Calculations!$B24,HaverPull!$B$1:$XZ$1,0))</f>
        <v>4657.6000000000004</v>
      </c>
      <c r="BS24">
        <f>INDEX(HaverPull!$B:$XZ,MATCH(Calculations!BS$9,HaverPull!$B:$B,0),MATCH(Calculations!$B24,HaverPull!$B$1:$XZ$1,0))</f>
        <v>4722.2</v>
      </c>
      <c r="BT24">
        <f>INDEX(HaverPull!$B:$XZ,MATCH(Calculations!BT$9,HaverPull!$B:$B,0),MATCH(Calculations!$B24,HaverPull!$B$1:$XZ$1,0))</f>
        <v>4806.2</v>
      </c>
      <c r="BU24">
        <f>INDEX(HaverPull!$B:$XZ,MATCH(Calculations!BU$9,HaverPull!$B:$B,0),MATCH(Calculations!$B24,HaverPull!$B$1:$XZ$1,0))</f>
        <v>4884.6000000000004</v>
      </c>
      <c r="BV24">
        <f>INDEX(HaverPull!$B:$XZ,MATCH(Calculations!BV$9,HaverPull!$B:$B,0),MATCH(Calculations!$B24,HaverPull!$B$1:$XZ$1,0))</f>
        <v>5008</v>
      </c>
      <c r="BW24">
        <f>INDEX(HaverPull!$B:$XZ,MATCH(Calculations!BW$9,HaverPull!$B:$B,0),MATCH(Calculations!$B24,HaverPull!$B$1:$XZ$1,0))</f>
        <v>5073.3999999999996</v>
      </c>
      <c r="BX24">
        <f>INDEX(HaverPull!$B:$XZ,MATCH(Calculations!BX$9,HaverPull!$B:$B,0),MATCH(Calculations!$B24,HaverPull!$B$1:$XZ$1,0))</f>
        <v>5190</v>
      </c>
      <c r="BY24">
        <f>INDEX(HaverPull!$B:$XZ,MATCH(Calculations!BY$9,HaverPull!$B:$B,0),MATCH(Calculations!$B24,HaverPull!$B$1:$XZ$1,0))</f>
        <v>5282.8</v>
      </c>
      <c r="BZ24">
        <f>INDEX(HaverPull!$B:$XZ,MATCH(Calculations!BZ$9,HaverPull!$B:$B,0),MATCH(Calculations!$B24,HaverPull!$B$1:$XZ$1,0))</f>
        <v>5399.5</v>
      </c>
      <c r="CA24">
        <f>INDEX(HaverPull!$B:$XZ,MATCH(Calculations!CA$9,HaverPull!$B:$B,0),MATCH(Calculations!$B24,HaverPull!$B$1:$XZ$1,0))</f>
        <v>5511.3</v>
      </c>
      <c r="CB24">
        <f>INDEX(HaverPull!$B:$XZ,MATCH(Calculations!CB$9,HaverPull!$B:$B,0),MATCH(Calculations!$B24,HaverPull!$B$1:$XZ$1,0))</f>
        <v>5612.5</v>
      </c>
      <c r="CC24">
        <f>INDEX(HaverPull!$B:$XZ,MATCH(Calculations!CC$9,HaverPull!$B:$B,0),MATCH(Calculations!$B24,HaverPull!$B$1:$XZ$1,0))</f>
        <v>5695.4</v>
      </c>
      <c r="CD24">
        <f>INDEX(HaverPull!$B:$XZ,MATCH(Calculations!CD$9,HaverPull!$B:$B,0),MATCH(Calculations!$B24,HaverPull!$B$1:$XZ$1,0))</f>
        <v>5747.2</v>
      </c>
      <c r="CE24">
        <f>INDEX(HaverPull!$B:$XZ,MATCH(Calculations!CE$9,HaverPull!$B:$B,0),MATCH(Calculations!$B24,HaverPull!$B$1:$XZ$1,0))</f>
        <v>5872.7</v>
      </c>
      <c r="CF24">
        <f>INDEX(HaverPull!$B:$XZ,MATCH(Calculations!CF$9,HaverPull!$B:$B,0),MATCH(Calculations!$B24,HaverPull!$B$1:$XZ$1,0))</f>
        <v>5960</v>
      </c>
      <c r="CG24">
        <f>INDEX(HaverPull!$B:$XZ,MATCH(Calculations!CG$9,HaverPull!$B:$B,0),MATCH(Calculations!$B24,HaverPull!$B$1:$XZ$1,0))</f>
        <v>6015.1</v>
      </c>
      <c r="CH24">
        <f>INDEX(HaverPull!$B:$XZ,MATCH(Calculations!CH$9,HaverPull!$B:$B,0),MATCH(Calculations!$B24,HaverPull!$B$1:$XZ$1,0))</f>
        <v>6004.7</v>
      </c>
      <c r="CI24">
        <f>INDEX(HaverPull!$B:$XZ,MATCH(Calculations!CI$9,HaverPull!$B:$B,0),MATCH(Calculations!$B24,HaverPull!$B$1:$XZ$1,0))</f>
        <v>6035.2</v>
      </c>
      <c r="CJ24">
        <f>INDEX(HaverPull!$B:$XZ,MATCH(Calculations!CJ$9,HaverPull!$B:$B,0),MATCH(Calculations!$B24,HaverPull!$B$1:$XZ$1,0))</f>
        <v>6126.9</v>
      </c>
      <c r="CK24">
        <f>INDEX(HaverPull!$B:$XZ,MATCH(Calculations!CK$9,HaverPull!$B:$B,0),MATCH(Calculations!$B24,HaverPull!$B$1:$XZ$1,0))</f>
        <v>6205.9</v>
      </c>
      <c r="CL24">
        <f>INDEX(HaverPull!$B:$XZ,MATCH(Calculations!CL$9,HaverPull!$B:$B,0),MATCH(Calculations!$B24,HaverPull!$B$1:$XZ$1,0))</f>
        <v>6264.5</v>
      </c>
      <c r="CM24">
        <f>INDEX(HaverPull!$B:$XZ,MATCH(Calculations!CM$9,HaverPull!$B:$B,0),MATCH(Calculations!$B24,HaverPull!$B$1:$XZ$1,0))</f>
        <v>6363.1</v>
      </c>
      <c r="CN24">
        <f>INDEX(HaverPull!$B:$XZ,MATCH(Calculations!CN$9,HaverPull!$B:$B,0),MATCH(Calculations!$B24,HaverPull!$B$1:$XZ$1,0))</f>
        <v>6470.8</v>
      </c>
      <c r="CO24">
        <f>INDEX(HaverPull!$B:$XZ,MATCH(Calculations!CO$9,HaverPull!$B:$B,0),MATCH(Calculations!$B24,HaverPull!$B$1:$XZ$1,0))</f>
        <v>6566.6</v>
      </c>
      <c r="CP24">
        <f>INDEX(HaverPull!$B:$XZ,MATCH(Calculations!CP$9,HaverPull!$B:$B,0),MATCH(Calculations!$B24,HaverPull!$B$1:$XZ$1,0))</f>
        <v>6680.8</v>
      </c>
      <c r="CQ24">
        <f>INDEX(HaverPull!$B:$XZ,MATCH(Calculations!CQ$9,HaverPull!$B:$B,0),MATCH(Calculations!$B24,HaverPull!$B$1:$XZ$1,0))</f>
        <v>6729.5</v>
      </c>
      <c r="CR24">
        <f>INDEX(HaverPull!$B:$XZ,MATCH(Calculations!CR$9,HaverPull!$B:$B,0),MATCH(Calculations!$B24,HaverPull!$B$1:$XZ$1,0))</f>
        <v>6808.9</v>
      </c>
      <c r="CS24">
        <f>INDEX(HaverPull!$B:$XZ,MATCH(Calculations!CS$9,HaverPull!$B:$B,0),MATCH(Calculations!$B24,HaverPull!$B$1:$XZ$1,0))</f>
        <v>6882.1</v>
      </c>
      <c r="CT24">
        <f>INDEX(HaverPull!$B:$XZ,MATCH(Calculations!CT$9,HaverPull!$B:$B,0),MATCH(Calculations!$B24,HaverPull!$B$1:$XZ$1,0))</f>
        <v>7013.7</v>
      </c>
      <c r="CU24">
        <f>INDEX(HaverPull!$B:$XZ,MATCH(Calculations!CU$9,HaverPull!$B:$B,0),MATCH(Calculations!$B24,HaverPull!$B$1:$XZ$1,0))</f>
        <v>7115.7</v>
      </c>
      <c r="CV24">
        <f>INDEX(HaverPull!$B:$XZ,MATCH(Calculations!CV$9,HaverPull!$B:$B,0),MATCH(Calculations!$B24,HaverPull!$B$1:$XZ$1,0))</f>
        <v>7246.9</v>
      </c>
      <c r="CW24">
        <f>INDEX(HaverPull!$B:$XZ,MATCH(Calculations!CW$9,HaverPull!$B:$B,0),MATCH(Calculations!$B24,HaverPull!$B$1:$XZ$1,0))</f>
        <v>7331.1</v>
      </c>
      <c r="CX24">
        <f>INDEX(HaverPull!$B:$XZ,MATCH(Calculations!CX$9,HaverPull!$B:$B,0),MATCH(Calculations!$B24,HaverPull!$B$1:$XZ$1,0))</f>
        <v>7455.3</v>
      </c>
      <c r="CY24">
        <f>INDEX(HaverPull!$B:$XZ,MATCH(Calculations!CY$9,HaverPull!$B:$B,0),MATCH(Calculations!$B24,HaverPull!$B$1:$XZ$1,0))</f>
        <v>7522.3</v>
      </c>
      <c r="CZ24">
        <f>INDEX(HaverPull!$B:$XZ,MATCH(Calculations!CZ$9,HaverPull!$B:$B,0),MATCH(Calculations!$B24,HaverPull!$B$1:$XZ$1,0))</f>
        <v>7581</v>
      </c>
      <c r="DA24">
        <f>INDEX(HaverPull!$B:$XZ,MATCH(Calculations!DA$9,HaverPull!$B:$B,0),MATCH(Calculations!$B24,HaverPull!$B$1:$XZ$1,0))</f>
        <v>7683.1</v>
      </c>
      <c r="DB24">
        <f>INDEX(HaverPull!$B:$XZ,MATCH(Calculations!DB$9,HaverPull!$B:$B,0),MATCH(Calculations!$B24,HaverPull!$B$1:$XZ$1,0))</f>
        <v>7772.6</v>
      </c>
      <c r="DC24">
        <f>INDEX(HaverPull!$B:$XZ,MATCH(Calculations!DC$9,HaverPull!$B:$B,0),MATCH(Calculations!$B24,HaverPull!$B$1:$XZ$1,0))</f>
        <v>7868.5</v>
      </c>
      <c r="DD24">
        <f>INDEX(HaverPull!$B:$XZ,MATCH(Calculations!DD$9,HaverPull!$B:$B,0),MATCH(Calculations!$B24,HaverPull!$B$1:$XZ$1,0))</f>
        <v>8032.8</v>
      </c>
      <c r="DE24">
        <f>INDEX(HaverPull!$B:$XZ,MATCH(Calculations!DE$9,HaverPull!$B:$B,0),MATCH(Calculations!$B24,HaverPull!$B$1:$XZ$1,0))</f>
        <v>8131.4</v>
      </c>
      <c r="DF24">
        <f>INDEX(HaverPull!$B:$XZ,MATCH(Calculations!DF$9,HaverPull!$B:$B,0),MATCH(Calculations!$B24,HaverPull!$B$1:$XZ$1,0))</f>
        <v>8259.7999999999993</v>
      </c>
      <c r="DG24">
        <f>INDEX(HaverPull!$B:$XZ,MATCH(Calculations!DG$9,HaverPull!$B:$B,0),MATCH(Calculations!$B24,HaverPull!$B$1:$XZ$1,0))</f>
        <v>8362.7000000000007</v>
      </c>
      <c r="DH24">
        <f>INDEX(HaverPull!$B:$XZ,MATCH(Calculations!DH$9,HaverPull!$B:$B,0),MATCH(Calculations!$B24,HaverPull!$B$1:$XZ$1,0))</f>
        <v>8518.7999999999993</v>
      </c>
      <c r="DI24">
        <f>INDEX(HaverPull!$B:$XZ,MATCH(Calculations!DI$9,HaverPull!$B:$B,0),MATCH(Calculations!$B24,HaverPull!$B$1:$XZ$1,0))</f>
        <v>8662.7999999999993</v>
      </c>
      <c r="DJ24">
        <f>INDEX(HaverPull!$B:$XZ,MATCH(Calculations!DJ$9,HaverPull!$B:$B,0),MATCH(Calculations!$B24,HaverPull!$B$1:$XZ$1,0))</f>
        <v>8765.9</v>
      </c>
      <c r="DK24">
        <f>INDEX(HaverPull!$B:$XZ,MATCH(Calculations!DK$9,HaverPull!$B:$B,0),MATCH(Calculations!$B24,HaverPull!$B$1:$XZ$1,0))</f>
        <v>8866.5</v>
      </c>
      <c r="DL24">
        <f>INDEX(HaverPull!$B:$XZ,MATCH(Calculations!DL$9,HaverPull!$B:$B,0),MATCH(Calculations!$B24,HaverPull!$B$1:$XZ$1,0))</f>
        <v>8969.7000000000007</v>
      </c>
      <c r="DM24">
        <f>INDEX(HaverPull!$B:$XZ,MATCH(Calculations!DM$9,HaverPull!$B:$B,0),MATCH(Calculations!$B24,HaverPull!$B$1:$XZ$1,0))</f>
        <v>9121.1</v>
      </c>
      <c r="DN24">
        <f>INDEX(HaverPull!$B:$XZ,MATCH(Calculations!DN$9,HaverPull!$B:$B,0),MATCH(Calculations!$B24,HaverPull!$B$1:$XZ$1,0))</f>
        <v>9294</v>
      </c>
      <c r="DO24">
        <f>INDEX(HaverPull!$B:$XZ,MATCH(Calculations!DO$9,HaverPull!$B:$B,0),MATCH(Calculations!$B24,HaverPull!$B$1:$XZ$1,0))</f>
        <v>9417.2999999999993</v>
      </c>
      <c r="DP24">
        <f>INDEX(HaverPull!$B:$XZ,MATCH(Calculations!DP$9,HaverPull!$B:$B,0),MATCH(Calculations!$B24,HaverPull!$B$1:$XZ$1,0))</f>
        <v>9524.2000000000007</v>
      </c>
      <c r="DQ24">
        <f>INDEX(HaverPull!$B:$XZ,MATCH(Calculations!DQ$9,HaverPull!$B:$B,0),MATCH(Calculations!$B24,HaverPull!$B$1:$XZ$1,0))</f>
        <v>9681.9</v>
      </c>
      <c r="DR24">
        <f>INDEX(HaverPull!$B:$XZ,MATCH(Calculations!DR$9,HaverPull!$B:$B,0),MATCH(Calculations!$B24,HaverPull!$B$1:$XZ$1,0))</f>
        <v>9899.4</v>
      </c>
      <c r="DS24">
        <f>INDEX(HaverPull!$B:$XZ,MATCH(Calculations!DS$9,HaverPull!$B:$B,0),MATCH(Calculations!$B24,HaverPull!$B$1:$XZ$1,0))</f>
        <v>10002.9</v>
      </c>
      <c r="DT24">
        <f>INDEX(HaverPull!$B:$XZ,MATCH(Calculations!DT$9,HaverPull!$B:$B,0),MATCH(Calculations!$B24,HaverPull!$B$1:$XZ$1,0))</f>
        <v>10247.700000000001</v>
      </c>
      <c r="DU24">
        <f>INDEX(HaverPull!$B:$XZ,MATCH(Calculations!DU$9,HaverPull!$B:$B,0),MATCH(Calculations!$B24,HaverPull!$B$1:$XZ$1,0))</f>
        <v>10319.799999999999</v>
      </c>
      <c r="DV24">
        <f>INDEX(HaverPull!$B:$XZ,MATCH(Calculations!DV$9,HaverPull!$B:$B,0),MATCH(Calculations!$B24,HaverPull!$B$1:$XZ$1,0))</f>
        <v>10439</v>
      </c>
      <c r="DW24">
        <f>INDEX(HaverPull!$B:$XZ,MATCH(Calculations!DW$9,HaverPull!$B:$B,0),MATCH(Calculations!$B24,HaverPull!$B$1:$XZ$1,0))</f>
        <v>10472.9</v>
      </c>
      <c r="DX24">
        <f>INDEX(HaverPull!$B:$XZ,MATCH(Calculations!DX$9,HaverPull!$B:$B,0),MATCH(Calculations!$B24,HaverPull!$B$1:$XZ$1,0))</f>
        <v>10597.8</v>
      </c>
      <c r="DY24">
        <f>INDEX(HaverPull!$B:$XZ,MATCH(Calculations!DY$9,HaverPull!$B:$B,0),MATCH(Calculations!$B24,HaverPull!$B$1:$XZ$1,0))</f>
        <v>10596.3</v>
      </c>
      <c r="DZ24">
        <f>INDEX(HaverPull!$B:$XZ,MATCH(Calculations!DZ$9,HaverPull!$B:$B,0),MATCH(Calculations!$B24,HaverPull!$B$1:$XZ$1,0))</f>
        <v>10660.3</v>
      </c>
      <c r="EA24">
        <f>INDEX(HaverPull!$B:$XZ,MATCH(Calculations!EA$9,HaverPull!$B:$B,0),MATCH(Calculations!$B24,HaverPull!$B$1:$XZ$1,0))</f>
        <v>10789</v>
      </c>
      <c r="EB24">
        <f>INDEX(HaverPull!$B:$XZ,MATCH(Calculations!EB$9,HaverPull!$B:$B,0),MATCH(Calculations!$B24,HaverPull!$B$1:$XZ$1,0))</f>
        <v>10893.2</v>
      </c>
      <c r="EC24">
        <f>INDEX(HaverPull!$B:$XZ,MATCH(Calculations!EC$9,HaverPull!$B:$B,0),MATCH(Calculations!$B24,HaverPull!$B$1:$XZ$1,0))</f>
        <v>10992.1</v>
      </c>
      <c r="ED24">
        <f>INDEX(HaverPull!$B:$XZ,MATCH(Calculations!ED$9,HaverPull!$B:$B,0),MATCH(Calculations!$B24,HaverPull!$B$1:$XZ$1,0))</f>
        <v>11071.5</v>
      </c>
      <c r="EE24">
        <f>INDEX(HaverPull!$B:$XZ,MATCH(Calculations!EE$9,HaverPull!$B:$B,0),MATCH(Calculations!$B24,HaverPull!$B$1:$XZ$1,0))</f>
        <v>11183.5</v>
      </c>
      <c r="EF24">
        <f>INDEX(HaverPull!$B:$XZ,MATCH(Calculations!EF$9,HaverPull!$B:$B,0),MATCH(Calculations!$B24,HaverPull!$B$1:$XZ$1,0))</f>
        <v>11312.9</v>
      </c>
      <c r="EG24">
        <f>INDEX(HaverPull!$B:$XZ,MATCH(Calculations!EG$9,HaverPull!$B:$B,0),MATCH(Calculations!$B24,HaverPull!$B$1:$XZ$1,0))</f>
        <v>11567.3</v>
      </c>
      <c r="EH24">
        <f>INDEX(HaverPull!$B:$XZ,MATCH(Calculations!EH$9,HaverPull!$B:$B,0),MATCH(Calculations!$B24,HaverPull!$B$1:$XZ$1,0))</f>
        <v>11769.3</v>
      </c>
      <c r="EI24">
        <f>INDEX(HaverPull!$B:$XZ,MATCH(Calculations!EI$9,HaverPull!$B:$B,0),MATCH(Calculations!$B24,HaverPull!$B$1:$XZ$1,0))</f>
        <v>11920.2</v>
      </c>
      <c r="EJ24">
        <f>INDEX(HaverPull!$B:$XZ,MATCH(Calculations!EJ$9,HaverPull!$B:$B,0),MATCH(Calculations!$B24,HaverPull!$B$1:$XZ$1,0))</f>
        <v>12109</v>
      </c>
      <c r="EK24">
        <f>INDEX(HaverPull!$B:$XZ,MATCH(Calculations!EK$9,HaverPull!$B:$B,0),MATCH(Calculations!$B24,HaverPull!$B$1:$XZ$1,0))</f>
        <v>12303.3</v>
      </c>
      <c r="EL24">
        <f>INDEX(HaverPull!$B:$XZ,MATCH(Calculations!EL$9,HaverPull!$B:$B,0),MATCH(Calculations!$B24,HaverPull!$B$1:$XZ$1,0))</f>
        <v>12522.4</v>
      </c>
      <c r="EM24">
        <f>INDEX(HaverPull!$B:$XZ,MATCH(Calculations!EM$9,HaverPull!$B:$B,0),MATCH(Calculations!$B24,HaverPull!$B$1:$XZ$1,0))</f>
        <v>12761.3</v>
      </c>
      <c r="EN24">
        <f>INDEX(HaverPull!$B:$XZ,MATCH(Calculations!EN$9,HaverPull!$B:$B,0),MATCH(Calculations!$B24,HaverPull!$B$1:$XZ$1,0))</f>
        <v>12910</v>
      </c>
      <c r="EO24">
        <f>INDEX(HaverPull!$B:$XZ,MATCH(Calculations!EO$9,HaverPull!$B:$B,0),MATCH(Calculations!$B24,HaverPull!$B$1:$XZ$1,0))</f>
        <v>13142.9</v>
      </c>
      <c r="EP24">
        <f>INDEX(HaverPull!$B:$XZ,MATCH(Calculations!EP$9,HaverPull!$B:$B,0),MATCH(Calculations!$B24,HaverPull!$B$1:$XZ$1,0))</f>
        <v>13332.3</v>
      </c>
      <c r="EQ24">
        <f>INDEX(HaverPull!$B:$XZ,MATCH(Calculations!EQ$9,HaverPull!$B:$B,0),MATCH(Calculations!$B24,HaverPull!$B$1:$XZ$1,0))</f>
        <v>13603.9</v>
      </c>
      <c r="ER24">
        <f>INDEX(HaverPull!$B:$XZ,MATCH(Calculations!ER$9,HaverPull!$B:$B,0),MATCH(Calculations!$B24,HaverPull!$B$1:$XZ$1,0))</f>
        <v>13749.8</v>
      </c>
      <c r="ES24">
        <f>INDEX(HaverPull!$B:$XZ,MATCH(Calculations!ES$9,HaverPull!$B:$B,0),MATCH(Calculations!$B24,HaverPull!$B$1:$XZ$1,0))</f>
        <v>13867.5</v>
      </c>
      <c r="ET24">
        <f>INDEX(HaverPull!$B:$XZ,MATCH(Calculations!ET$9,HaverPull!$B:$B,0),MATCH(Calculations!$B24,HaverPull!$B$1:$XZ$1,0))</f>
        <v>14037.2</v>
      </c>
      <c r="EU24">
        <f>INDEX(HaverPull!$B:$XZ,MATCH(Calculations!EU$9,HaverPull!$B:$B,0),MATCH(Calculations!$B24,HaverPull!$B$1:$XZ$1,0))</f>
        <v>14208.6</v>
      </c>
      <c r="EV24">
        <f>INDEX(HaverPull!$B:$XZ,MATCH(Calculations!EV$9,HaverPull!$B:$B,0),MATCH(Calculations!$B24,HaverPull!$B$1:$XZ$1,0))</f>
        <v>14382.4</v>
      </c>
      <c r="EW24">
        <f>INDEX(HaverPull!$B:$XZ,MATCH(Calculations!EW$9,HaverPull!$B:$B,0),MATCH(Calculations!$B24,HaverPull!$B$1:$XZ$1,0))</f>
        <v>14535</v>
      </c>
      <c r="EX24">
        <f>INDEX(HaverPull!$B:$XZ,MATCH(Calculations!EX$9,HaverPull!$B:$B,0),MATCH(Calculations!$B24,HaverPull!$B$1:$XZ$1,0))</f>
        <v>14681.5</v>
      </c>
      <c r="EY24">
        <f>INDEX(HaverPull!$B:$XZ,MATCH(Calculations!EY$9,HaverPull!$B:$B,0),MATCH(Calculations!$B24,HaverPull!$B$1:$XZ$1,0))</f>
        <v>14651</v>
      </c>
      <c r="EZ24">
        <f>INDEX(HaverPull!$B:$XZ,MATCH(Calculations!EZ$9,HaverPull!$B:$B,0),MATCH(Calculations!$B24,HaverPull!$B$1:$XZ$1,0))</f>
        <v>14805.6</v>
      </c>
      <c r="FA24">
        <f>INDEX(HaverPull!$B:$XZ,MATCH(Calculations!FA$9,HaverPull!$B:$B,0),MATCH(Calculations!$B24,HaverPull!$B$1:$XZ$1,0))</f>
        <v>14835.2</v>
      </c>
      <c r="FB24">
        <f>INDEX(HaverPull!$B:$XZ,MATCH(Calculations!FB$9,HaverPull!$B:$B,0),MATCH(Calculations!$B24,HaverPull!$B$1:$XZ$1,0))</f>
        <v>14559.5</v>
      </c>
      <c r="FC24">
        <f>INDEX(HaverPull!$B:$XZ,MATCH(Calculations!FC$9,HaverPull!$B:$B,0),MATCH(Calculations!$B24,HaverPull!$B$1:$XZ$1,0))</f>
        <v>14394.5</v>
      </c>
      <c r="FD24">
        <f>INDEX(HaverPull!$B:$XZ,MATCH(Calculations!FD$9,HaverPull!$B:$B,0),MATCH(Calculations!$B24,HaverPull!$B$1:$XZ$1,0))</f>
        <v>14352.9</v>
      </c>
      <c r="FE24">
        <f>INDEX(HaverPull!$B:$XZ,MATCH(Calculations!FE$9,HaverPull!$B:$B,0),MATCH(Calculations!$B24,HaverPull!$B$1:$XZ$1,0))</f>
        <v>14420.3</v>
      </c>
      <c r="FF24">
        <f>INDEX(HaverPull!$B:$XZ,MATCH(Calculations!FF$9,HaverPull!$B:$B,0),MATCH(Calculations!$B24,HaverPull!$B$1:$XZ$1,0))</f>
        <v>14628</v>
      </c>
      <c r="FG24">
        <f>INDEX(HaverPull!$B:$XZ,MATCH(Calculations!FG$9,HaverPull!$B:$B,0),MATCH(Calculations!$B24,HaverPull!$B$1:$XZ$1,0))</f>
        <v>14721.4</v>
      </c>
      <c r="FH24">
        <f>INDEX(HaverPull!$B:$XZ,MATCH(Calculations!FH$9,HaverPull!$B:$B,0),MATCH(Calculations!$B24,HaverPull!$B$1:$XZ$1,0))</f>
        <v>14926.1</v>
      </c>
      <c r="FI24">
        <f>INDEX(HaverPull!$B:$XZ,MATCH(Calculations!FI$9,HaverPull!$B:$B,0),MATCH(Calculations!$B24,HaverPull!$B$1:$XZ$1,0))</f>
        <v>15079.9</v>
      </c>
      <c r="FJ24">
        <f>INDEX(HaverPull!$B:$XZ,MATCH(Calculations!FJ$9,HaverPull!$B:$B,0),MATCH(Calculations!$B24,HaverPull!$B$1:$XZ$1,0))</f>
        <v>15240.8</v>
      </c>
      <c r="FK24">
        <f>INDEX(HaverPull!$B:$XZ,MATCH(Calculations!FK$9,HaverPull!$B:$B,0),MATCH(Calculations!$B24,HaverPull!$B$1:$XZ$1,0))</f>
        <v>15285.8</v>
      </c>
      <c r="FL24">
        <f>INDEX(HaverPull!$B:$XZ,MATCH(Calculations!FL$9,HaverPull!$B:$B,0),MATCH(Calculations!$B24,HaverPull!$B$1:$XZ$1,0))</f>
        <v>15496.2</v>
      </c>
      <c r="FM24">
        <f>INDEX(HaverPull!$B:$XZ,MATCH(Calculations!FM$9,HaverPull!$B:$B,0),MATCH(Calculations!$B24,HaverPull!$B$1:$XZ$1,0))</f>
        <v>15591.9</v>
      </c>
      <c r="FN24">
        <f>INDEX(HaverPull!$B:$XZ,MATCH(Calculations!FN$9,HaverPull!$B:$B,0),MATCH(Calculations!$B24,HaverPull!$B$1:$XZ$1,0))</f>
        <v>15796.5</v>
      </c>
      <c r="FO24">
        <f>INDEX(HaverPull!$B:$XZ,MATCH(Calculations!FO$9,HaverPull!$B:$B,0),MATCH(Calculations!$B24,HaverPull!$B$1:$XZ$1,0))</f>
        <v>16019.8</v>
      </c>
      <c r="FP24">
        <f>INDEX(HaverPull!$B:$XZ,MATCH(Calculations!FP$9,HaverPull!$B:$B,0),MATCH(Calculations!$B24,HaverPull!$B$1:$XZ$1,0))</f>
        <v>16152.3</v>
      </c>
      <c r="FQ24">
        <f>INDEX(HaverPull!$B:$XZ,MATCH(Calculations!FQ$9,HaverPull!$B:$B,0),MATCH(Calculations!$B24,HaverPull!$B$1:$XZ$1,0))</f>
        <v>16257.2</v>
      </c>
      <c r="FR24">
        <f>INDEX(HaverPull!$B:$XZ,MATCH(Calculations!FR$9,HaverPull!$B:$B,0),MATCH(Calculations!$B24,HaverPull!$B$1:$XZ$1,0))</f>
        <v>16358.9</v>
      </c>
      <c r="FS24">
        <f>INDEX(HaverPull!$B:$XZ,MATCH(Calculations!FS$9,HaverPull!$B:$B,0),MATCH(Calculations!$B24,HaverPull!$B$1:$XZ$1,0))</f>
        <v>16569.599999999999</v>
      </c>
      <c r="FT24">
        <f>INDEX(HaverPull!$B:$XZ,MATCH(Calculations!FT$9,HaverPull!$B:$B,0),MATCH(Calculations!$B24,HaverPull!$B$1:$XZ$1,0))</f>
        <v>16637.900000000001</v>
      </c>
      <c r="FU24">
        <f>INDEX(HaverPull!$B:$XZ,MATCH(Calculations!FU$9,HaverPull!$B:$B,0),MATCH(Calculations!$B24,HaverPull!$B$1:$XZ$1,0))</f>
        <v>16848.7</v>
      </c>
      <c r="FV24">
        <f>INDEX(HaverPull!$B:$XZ,MATCH(Calculations!FV$9,HaverPull!$B:$B,0),MATCH(Calculations!$B24,HaverPull!$B$1:$XZ$1,0))</f>
        <v>17083.099999999999</v>
      </c>
      <c r="FW24">
        <f>INDEX(HaverPull!$B:$XZ,MATCH(Calculations!FW$9,HaverPull!$B:$B,0),MATCH(Calculations!$B24,HaverPull!$B$1:$XZ$1,0))</f>
        <v>17102.900000000001</v>
      </c>
      <c r="FX24">
        <f>INDEX(HaverPull!$B:$XZ,MATCH(Calculations!FX$9,HaverPull!$B:$B,0),MATCH(Calculations!$B24,HaverPull!$B$1:$XZ$1,0))</f>
        <v>17425.8</v>
      </c>
      <c r="FY24">
        <f>INDEX(HaverPull!$B:$XZ,MATCH(Calculations!FY$9,HaverPull!$B:$B,0),MATCH(Calculations!$B24,HaverPull!$B$1:$XZ$1,0))</f>
        <v>17719.8</v>
      </c>
      <c r="FZ24">
        <f>INDEX(HaverPull!$B:$XZ,MATCH(Calculations!FZ$9,HaverPull!$B:$B,0),MATCH(Calculations!$B24,HaverPull!$B$1:$XZ$1,0))</f>
        <v>17838.5</v>
      </c>
      <c r="GA24">
        <f>INDEX(HaverPull!$B:$XZ,MATCH(Calculations!GA$9,HaverPull!$B:$B,0),MATCH(Calculations!$B24,HaverPull!$B$1:$XZ$1,0))</f>
        <v>17970.400000000001</v>
      </c>
      <c r="GB24">
        <f>INDEX(HaverPull!$B:$XZ,MATCH(Calculations!GB$9,HaverPull!$B:$B,0),MATCH(Calculations!$B24,HaverPull!$B$1:$XZ$1,0))</f>
        <v>18221.3</v>
      </c>
      <c r="GC24">
        <f>INDEX(HaverPull!$B:$XZ,MATCH(Calculations!GC$9,HaverPull!$B:$B,0),MATCH(Calculations!$B24,HaverPull!$B$1:$XZ$1,0))</f>
        <v>18331.099999999999</v>
      </c>
      <c r="GD24">
        <f>INDEX(HaverPull!$B:$XZ,MATCH(Calculations!GD$9,HaverPull!$B:$B,0),MATCH(Calculations!$B24,HaverPull!$B$1:$XZ$1,0))</f>
        <v>18354.400000000001</v>
      </c>
      <c r="GE24">
        <f>INDEX(HaverPull!$B:$XZ,MATCH(Calculations!GE$9,HaverPull!$B:$B,0),MATCH(Calculations!$B24,HaverPull!$B$1:$XZ$1,0))</f>
        <v>18409.099999999999</v>
      </c>
      <c r="GF24">
        <f>INDEX(HaverPull!$B:$XZ,MATCH(Calculations!GF$9,HaverPull!$B:$B,0),MATCH(Calculations!$B24,HaverPull!$B$1:$XZ$1,0))</f>
        <v>18640.7</v>
      </c>
      <c r="GG24">
        <f>INDEX(HaverPull!$B:$XZ,MATCH(Calculations!GG$9,HaverPull!$B:$B,0),MATCH(Calculations!$B24,HaverPull!$B$1:$XZ$1,0))</f>
        <v>18799.599999999999</v>
      </c>
      <c r="GH24">
        <f>INDEX(HaverPull!$B:$XZ,MATCH(Calculations!GH$9,HaverPull!$B:$B,0),MATCH(Calculations!$B24,HaverPull!$B$1:$XZ$1,0))</f>
        <v>18979.2</v>
      </c>
      <c r="GI24">
        <f>INDEX(HaverPull!$B:$XZ,MATCH(Calculations!GI$9,HaverPull!$B:$B,0),MATCH(Calculations!$B24,HaverPull!$B$1:$XZ$1,0))</f>
        <v>19162.599999999999</v>
      </c>
      <c r="GJ24">
        <f>INDEX(HaverPull!$B:$XZ,MATCH(Calculations!GJ$9,HaverPull!$B:$B,0),MATCH(Calculations!$B24,HaverPull!$B$1:$XZ$1,0))</f>
        <v>19359.099999999999</v>
      </c>
      <c r="GK24">
        <f>INDEX(HaverPull!$B:$XZ,MATCH(Calculations!GK$9,HaverPull!$B:$B,0),MATCH(Calculations!$B24,HaverPull!$B$1:$XZ$1,0))</f>
        <v>19588.099999999999</v>
      </c>
      <c r="GL24">
        <f>INDEX(HaverPull!$B:$XZ,MATCH(Calculations!GL$9,HaverPull!$B:$B,0),MATCH(Calculations!$B24,HaverPull!$B$1:$XZ$1,0))</f>
        <v>19831.8</v>
      </c>
      <c r="GM24">
        <f>INDEX(HaverPull!$B:$XZ,MATCH(Calculations!GM$9,HaverPull!$B:$B,0),MATCH(Calculations!$B24,HaverPull!$B$1:$XZ$1,0))</f>
        <v>20041</v>
      </c>
      <c r="GN24">
        <f>INDEX(HaverPull!$B:$XZ,MATCH(Calculations!GN$9,HaverPull!$B:$B,0),MATCH(Calculations!$B24,HaverPull!$B$1:$XZ$1,0))</f>
        <v>20402.5</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7" t="s">
        <v>188</v>
      </c>
      <c r="B25" t="s">
        <v>166</v>
      </c>
      <c r="C25">
        <f>INDEX(HaverPull!$B:$XZ,MATCH(Calculations!C$9,HaverPull!$B:$B,0),MATCH(Calculations!$B25,HaverPull!$B$1:$XZ$1,0))</f>
        <v>-0.48</v>
      </c>
      <c r="D25">
        <f>INDEX(HaverPull!$B:$XZ,MATCH(Calculations!D$9,HaverPull!$B:$B,0),MATCH(Calculations!$B25,HaverPull!$B$1:$XZ$1,0))</f>
        <v>-1.1100000000000001</v>
      </c>
      <c r="E25">
        <f>INDEX(HaverPull!$B:$XZ,MATCH(Calculations!E$9,HaverPull!$B:$B,0),MATCH(Calculations!$B25,HaverPull!$B$1:$XZ$1,0))</f>
        <v>0.4</v>
      </c>
      <c r="F25">
        <f>INDEX(HaverPull!$B:$XZ,MATCH(Calculations!F$9,HaverPull!$B:$B,0),MATCH(Calculations!$B25,HaverPull!$B$1:$XZ$1,0))</f>
        <v>0.06</v>
      </c>
      <c r="G25">
        <f>INDEX(HaverPull!$B:$XZ,MATCH(Calculations!G$9,HaverPull!$B:$B,0),MATCH(Calculations!$B25,HaverPull!$B$1:$XZ$1,0))</f>
        <v>-1.31</v>
      </c>
      <c r="H25">
        <f>INDEX(HaverPull!$B:$XZ,MATCH(Calculations!H$9,HaverPull!$B:$B,0),MATCH(Calculations!$B25,HaverPull!$B$1:$XZ$1,0))</f>
        <v>-0.21</v>
      </c>
      <c r="I25">
        <f>INDEX(HaverPull!$B:$XZ,MATCH(Calculations!I$9,HaverPull!$B:$B,0),MATCH(Calculations!$B25,HaverPull!$B$1:$XZ$1,0))</f>
        <v>-0.05</v>
      </c>
      <c r="J25">
        <f>INDEX(HaverPull!$B:$XZ,MATCH(Calculations!J$9,HaverPull!$B:$B,0),MATCH(Calculations!$B25,HaverPull!$B$1:$XZ$1,0))</f>
        <v>-0.66</v>
      </c>
      <c r="K25">
        <f>INDEX(HaverPull!$B:$XZ,MATCH(Calculations!K$9,HaverPull!$B:$B,0),MATCH(Calculations!$B25,HaverPull!$B$1:$XZ$1,0))</f>
        <v>0.52</v>
      </c>
      <c r="L25">
        <f>INDEX(HaverPull!$B:$XZ,MATCH(Calculations!L$9,HaverPull!$B:$B,0),MATCH(Calculations!$B25,HaverPull!$B$1:$XZ$1,0))</f>
        <v>0.41</v>
      </c>
      <c r="M25">
        <f>INDEX(HaverPull!$B:$XZ,MATCH(Calculations!M$9,HaverPull!$B:$B,0),MATCH(Calculations!$B25,HaverPull!$B$1:$XZ$1,0))</f>
        <v>-1.72</v>
      </c>
      <c r="N25">
        <f>INDEX(HaverPull!$B:$XZ,MATCH(Calculations!N$9,HaverPull!$B:$B,0),MATCH(Calculations!$B25,HaverPull!$B$1:$XZ$1,0))</f>
        <v>0.77</v>
      </c>
      <c r="O25">
        <f>INDEX(HaverPull!$B:$XZ,MATCH(Calculations!O$9,HaverPull!$B:$B,0),MATCH(Calculations!$B25,HaverPull!$B$1:$XZ$1,0))</f>
        <v>0.84</v>
      </c>
      <c r="P25">
        <f>INDEX(HaverPull!$B:$XZ,MATCH(Calculations!P$9,HaverPull!$B:$B,0),MATCH(Calculations!$B25,HaverPull!$B$1:$XZ$1,0))</f>
        <v>-0.59</v>
      </c>
      <c r="Q25">
        <f>INDEX(HaverPull!$B:$XZ,MATCH(Calculations!Q$9,HaverPull!$B:$B,0),MATCH(Calculations!$B25,HaverPull!$B$1:$XZ$1,0))</f>
        <v>-1</v>
      </c>
      <c r="R25">
        <f>INDEX(HaverPull!$B:$XZ,MATCH(Calculations!R$9,HaverPull!$B:$B,0),MATCH(Calculations!$B25,HaverPull!$B$1:$XZ$1,0))</f>
        <v>0.63</v>
      </c>
      <c r="S25">
        <f>INDEX(HaverPull!$B:$XZ,MATCH(Calculations!S$9,HaverPull!$B:$B,0),MATCH(Calculations!$B25,HaverPull!$B$1:$XZ$1,0))</f>
        <v>1.52</v>
      </c>
      <c r="T25">
        <f>INDEX(HaverPull!$B:$XZ,MATCH(Calculations!T$9,HaverPull!$B:$B,0),MATCH(Calculations!$B25,HaverPull!$B$1:$XZ$1,0))</f>
        <v>0.43</v>
      </c>
      <c r="U25">
        <f>INDEX(HaverPull!$B:$XZ,MATCH(Calculations!U$9,HaverPull!$B:$B,0),MATCH(Calculations!$B25,HaverPull!$B$1:$XZ$1,0))</f>
        <v>0.2</v>
      </c>
      <c r="V25">
        <f>INDEX(HaverPull!$B:$XZ,MATCH(Calculations!V$9,HaverPull!$B:$B,0),MATCH(Calculations!$B25,HaverPull!$B$1:$XZ$1,0))</f>
        <v>0.45</v>
      </c>
      <c r="W25">
        <f>INDEX(HaverPull!$B:$XZ,MATCH(Calculations!W$9,HaverPull!$B:$B,0),MATCH(Calculations!$B25,HaverPull!$B$1:$XZ$1,0))</f>
        <v>1.03</v>
      </c>
      <c r="X25">
        <f>INDEX(HaverPull!$B:$XZ,MATCH(Calculations!X$9,HaverPull!$B:$B,0),MATCH(Calculations!$B25,HaverPull!$B$1:$XZ$1,0))</f>
        <v>-0.74</v>
      </c>
      <c r="Y25">
        <f>INDEX(HaverPull!$B:$XZ,MATCH(Calculations!Y$9,HaverPull!$B:$B,0),MATCH(Calculations!$B25,HaverPull!$B$1:$XZ$1,0))</f>
        <v>1.75</v>
      </c>
      <c r="Z25">
        <f>INDEX(HaverPull!$B:$XZ,MATCH(Calculations!Z$9,HaverPull!$B:$B,0),MATCH(Calculations!$B25,HaverPull!$B$1:$XZ$1,0))</f>
        <v>0.82</v>
      </c>
      <c r="AA25">
        <f>INDEX(HaverPull!$B:$XZ,MATCH(Calculations!AA$9,HaverPull!$B:$B,0),MATCH(Calculations!$B25,HaverPull!$B$1:$XZ$1,0))</f>
        <v>0.18</v>
      </c>
      <c r="AB25">
        <f>INDEX(HaverPull!$B:$XZ,MATCH(Calculations!AB$9,HaverPull!$B:$B,0),MATCH(Calculations!$B25,HaverPull!$B$1:$XZ$1,0))</f>
        <v>-0.97</v>
      </c>
      <c r="AC25">
        <f>INDEX(HaverPull!$B:$XZ,MATCH(Calculations!AC$9,HaverPull!$B:$B,0),MATCH(Calculations!$B25,HaverPull!$B$1:$XZ$1,0))</f>
        <v>-0.24</v>
      </c>
      <c r="AD25">
        <f>INDEX(HaverPull!$B:$XZ,MATCH(Calculations!AD$9,HaverPull!$B:$B,0),MATCH(Calculations!$B25,HaverPull!$B$1:$XZ$1,0))</f>
        <v>-0.02</v>
      </c>
      <c r="AE25">
        <f>INDEX(HaverPull!$B:$XZ,MATCH(Calculations!AE$9,HaverPull!$B:$B,0),MATCH(Calculations!$B25,HaverPull!$B$1:$XZ$1,0))</f>
        <v>0.76</v>
      </c>
      <c r="AF25">
        <f>INDEX(HaverPull!$B:$XZ,MATCH(Calculations!AF$9,HaverPull!$B:$B,0),MATCH(Calculations!$B25,HaverPull!$B$1:$XZ$1,0))</f>
        <v>0.81</v>
      </c>
      <c r="AG25">
        <f>INDEX(HaverPull!$B:$XZ,MATCH(Calculations!AG$9,HaverPull!$B:$B,0),MATCH(Calculations!$B25,HaverPull!$B$1:$XZ$1,0))</f>
        <v>0.35</v>
      </c>
      <c r="AH25">
        <f>INDEX(HaverPull!$B:$XZ,MATCH(Calculations!AH$9,HaverPull!$B:$B,0),MATCH(Calculations!$B25,HaverPull!$B$1:$XZ$1,0))</f>
        <v>-0.23</v>
      </c>
      <c r="AI25">
        <f>INDEX(HaverPull!$B:$XZ,MATCH(Calculations!AI$9,HaverPull!$B:$B,0),MATCH(Calculations!$B25,HaverPull!$B$1:$XZ$1,0))</f>
        <v>-0.03</v>
      </c>
      <c r="AJ25">
        <f>INDEX(HaverPull!$B:$XZ,MATCH(Calculations!AJ$9,HaverPull!$B:$B,0),MATCH(Calculations!$B25,HaverPull!$B$1:$XZ$1,0))</f>
        <v>2.13</v>
      </c>
      <c r="AK25">
        <f>INDEX(HaverPull!$B:$XZ,MATCH(Calculations!AK$9,HaverPull!$B:$B,0),MATCH(Calculations!$B25,HaverPull!$B$1:$XZ$1,0))</f>
        <v>0.73</v>
      </c>
      <c r="AL25">
        <f>INDEX(HaverPull!$B:$XZ,MATCH(Calculations!AL$9,HaverPull!$B:$B,0),MATCH(Calculations!$B25,HaverPull!$B$1:$XZ$1,0))</f>
        <v>0.73</v>
      </c>
      <c r="AM25">
        <f>INDEX(HaverPull!$B:$XZ,MATCH(Calculations!AM$9,HaverPull!$B:$B,0),MATCH(Calculations!$B25,HaverPull!$B$1:$XZ$1,0))</f>
        <v>-0.79</v>
      </c>
      <c r="AN25">
        <f>INDEX(HaverPull!$B:$XZ,MATCH(Calculations!AN$9,HaverPull!$B:$B,0),MATCH(Calculations!$B25,HaverPull!$B$1:$XZ$1,0))</f>
        <v>0.77</v>
      </c>
      <c r="AO25">
        <f>INDEX(HaverPull!$B:$XZ,MATCH(Calculations!AO$9,HaverPull!$B:$B,0),MATCH(Calculations!$B25,HaverPull!$B$1:$XZ$1,0))</f>
        <v>0.24</v>
      </c>
      <c r="AP25">
        <f>INDEX(HaverPull!$B:$XZ,MATCH(Calculations!AP$9,HaverPull!$B:$B,0),MATCH(Calculations!$B25,HaverPull!$B$1:$XZ$1,0))</f>
        <v>0.52</v>
      </c>
      <c r="AQ25">
        <f>INDEX(HaverPull!$B:$XZ,MATCH(Calculations!AQ$9,HaverPull!$B:$B,0),MATCH(Calculations!$B25,HaverPull!$B$1:$XZ$1,0))</f>
        <v>1.18</v>
      </c>
      <c r="AR25">
        <f>INDEX(HaverPull!$B:$XZ,MATCH(Calculations!AR$9,HaverPull!$B:$B,0),MATCH(Calculations!$B25,HaverPull!$B$1:$XZ$1,0))</f>
        <v>0.18</v>
      </c>
      <c r="AS25">
        <f>INDEX(HaverPull!$B:$XZ,MATCH(Calculations!AS$9,HaverPull!$B:$B,0),MATCH(Calculations!$B25,HaverPull!$B$1:$XZ$1,0))</f>
        <v>-1.1499999999999999</v>
      </c>
      <c r="AT25">
        <f>INDEX(HaverPull!$B:$XZ,MATCH(Calculations!AT$9,HaverPull!$B:$B,0),MATCH(Calculations!$B25,HaverPull!$B$1:$XZ$1,0))</f>
        <v>0</v>
      </c>
      <c r="AU25">
        <f>INDEX(HaverPull!$B:$XZ,MATCH(Calculations!AU$9,HaverPull!$B:$B,0),MATCH(Calculations!$B25,HaverPull!$B$1:$XZ$1,0))</f>
        <v>1.1100000000000001</v>
      </c>
      <c r="AV25">
        <f>INDEX(HaverPull!$B:$XZ,MATCH(Calculations!AV$9,HaverPull!$B:$B,0),MATCH(Calculations!$B25,HaverPull!$B$1:$XZ$1,0))</f>
        <v>0.16</v>
      </c>
      <c r="AW25">
        <f>INDEX(HaverPull!$B:$XZ,MATCH(Calculations!AW$9,HaverPull!$B:$B,0),MATCH(Calculations!$B25,HaverPull!$B$1:$XZ$1,0))</f>
        <v>-0.26</v>
      </c>
      <c r="AX25">
        <f>INDEX(HaverPull!$B:$XZ,MATCH(Calculations!AX$9,HaverPull!$B:$B,0),MATCH(Calculations!$B25,HaverPull!$B$1:$XZ$1,0))</f>
        <v>1.05</v>
      </c>
      <c r="AY25">
        <f>INDEX(HaverPull!$B:$XZ,MATCH(Calculations!AY$9,HaverPull!$B:$B,0),MATCH(Calculations!$B25,HaverPull!$B$1:$XZ$1,0))</f>
        <v>-0.05</v>
      </c>
      <c r="AZ25">
        <f>INDEX(HaverPull!$B:$XZ,MATCH(Calculations!AZ$9,HaverPull!$B:$B,0),MATCH(Calculations!$B25,HaverPull!$B$1:$XZ$1,0))</f>
        <v>0.34</v>
      </c>
      <c r="BA25">
        <f>INDEX(HaverPull!$B:$XZ,MATCH(Calculations!BA$9,HaverPull!$B:$B,0),MATCH(Calculations!$B25,HaverPull!$B$1:$XZ$1,0))</f>
        <v>0.68</v>
      </c>
      <c r="BB25">
        <f>INDEX(HaverPull!$B:$XZ,MATCH(Calculations!BB$9,HaverPull!$B:$B,0),MATCH(Calculations!$B25,HaverPull!$B$1:$XZ$1,0))</f>
        <v>1.3</v>
      </c>
      <c r="BC25">
        <f>INDEX(HaverPull!$B:$XZ,MATCH(Calculations!BC$9,HaverPull!$B:$B,0),MATCH(Calculations!$B25,HaverPull!$B$1:$XZ$1,0))</f>
        <v>0.81</v>
      </c>
      <c r="BD25">
        <f>INDEX(HaverPull!$B:$XZ,MATCH(Calculations!BD$9,HaverPull!$B:$B,0),MATCH(Calculations!$B25,HaverPull!$B$1:$XZ$1,0))</f>
        <v>0.73</v>
      </c>
      <c r="BE25">
        <f>INDEX(HaverPull!$B:$XZ,MATCH(Calculations!BE$9,HaverPull!$B:$B,0),MATCH(Calculations!$B25,HaverPull!$B$1:$XZ$1,0))</f>
        <v>1.49</v>
      </c>
      <c r="BF25">
        <f>INDEX(HaverPull!$B:$XZ,MATCH(Calculations!BF$9,HaverPull!$B:$B,0),MATCH(Calculations!$B25,HaverPull!$B$1:$XZ$1,0))</f>
        <v>-1.3</v>
      </c>
      <c r="BG25">
        <f>INDEX(HaverPull!$B:$XZ,MATCH(Calculations!BG$9,HaverPull!$B:$B,0),MATCH(Calculations!$B25,HaverPull!$B$1:$XZ$1,0))</f>
        <v>0.92</v>
      </c>
      <c r="BH25">
        <f>INDEX(HaverPull!$B:$XZ,MATCH(Calculations!BH$9,HaverPull!$B:$B,0),MATCH(Calculations!$B25,HaverPull!$B$1:$XZ$1,0))</f>
        <v>1.82</v>
      </c>
      <c r="BI25">
        <f>INDEX(HaverPull!$B:$XZ,MATCH(Calculations!BI$9,HaverPull!$B:$B,0),MATCH(Calculations!$B25,HaverPull!$B$1:$XZ$1,0))</f>
        <v>0.69</v>
      </c>
      <c r="BJ25">
        <f>INDEX(HaverPull!$B:$XZ,MATCH(Calculations!BJ$9,HaverPull!$B:$B,0),MATCH(Calculations!$B25,HaverPull!$B$1:$XZ$1,0))</f>
        <v>1.74</v>
      </c>
      <c r="BK25">
        <f>INDEX(HaverPull!$B:$XZ,MATCH(Calculations!BK$9,HaverPull!$B:$B,0),MATCH(Calculations!$B25,HaverPull!$B$1:$XZ$1,0))</f>
        <v>0.92</v>
      </c>
      <c r="BL25">
        <f>INDEX(HaverPull!$B:$XZ,MATCH(Calculations!BL$9,HaverPull!$B:$B,0),MATCH(Calculations!$B25,HaverPull!$B$1:$XZ$1,0))</f>
        <v>1.85</v>
      </c>
      <c r="BM25">
        <f>INDEX(HaverPull!$B:$XZ,MATCH(Calculations!BM$9,HaverPull!$B:$B,0),MATCH(Calculations!$B25,HaverPull!$B$1:$XZ$1,0))</f>
        <v>1.93</v>
      </c>
      <c r="BN25">
        <f>INDEX(HaverPull!$B:$XZ,MATCH(Calculations!BN$9,HaverPull!$B:$B,0),MATCH(Calculations!$B25,HaverPull!$B$1:$XZ$1,0))</f>
        <v>0.35</v>
      </c>
      <c r="BO25">
        <f>INDEX(HaverPull!$B:$XZ,MATCH(Calculations!BO$9,HaverPull!$B:$B,0),MATCH(Calculations!$B25,HaverPull!$B$1:$XZ$1,0))</f>
        <v>0.66</v>
      </c>
      <c r="BP25">
        <f>INDEX(HaverPull!$B:$XZ,MATCH(Calculations!BP$9,HaverPull!$B:$B,0),MATCH(Calculations!$B25,HaverPull!$B$1:$XZ$1,0))</f>
        <v>1.75</v>
      </c>
      <c r="BQ25">
        <f>INDEX(HaverPull!$B:$XZ,MATCH(Calculations!BQ$9,HaverPull!$B:$B,0),MATCH(Calculations!$B25,HaverPull!$B$1:$XZ$1,0))</f>
        <v>1.87</v>
      </c>
      <c r="BR25">
        <f>INDEX(HaverPull!$B:$XZ,MATCH(Calculations!BR$9,HaverPull!$B:$B,0),MATCH(Calculations!$B25,HaverPull!$B$1:$XZ$1,0))</f>
        <v>-0.33</v>
      </c>
      <c r="BS25">
        <f>INDEX(HaverPull!$B:$XZ,MATCH(Calculations!BS$9,HaverPull!$B:$B,0),MATCH(Calculations!$B25,HaverPull!$B$1:$XZ$1,0))</f>
        <v>0.54</v>
      </c>
      <c r="BT25">
        <f>INDEX(HaverPull!$B:$XZ,MATCH(Calculations!BT$9,HaverPull!$B:$B,0),MATCH(Calculations!$B25,HaverPull!$B$1:$XZ$1,0))</f>
        <v>0.7</v>
      </c>
      <c r="BU25">
        <f>INDEX(HaverPull!$B:$XZ,MATCH(Calculations!BU$9,HaverPull!$B:$B,0),MATCH(Calculations!$B25,HaverPull!$B$1:$XZ$1,0))</f>
        <v>0.13</v>
      </c>
      <c r="BV25">
        <f>INDEX(HaverPull!$B:$XZ,MATCH(Calculations!BV$9,HaverPull!$B:$B,0),MATCH(Calculations!$B25,HaverPull!$B$1:$XZ$1,0))</f>
        <v>1.33</v>
      </c>
      <c r="BW25">
        <f>INDEX(HaverPull!$B:$XZ,MATCH(Calculations!BW$9,HaverPull!$B:$B,0),MATCH(Calculations!$B25,HaverPull!$B$1:$XZ$1,0))</f>
        <v>-0.67</v>
      </c>
      <c r="BX25">
        <f>INDEX(HaverPull!$B:$XZ,MATCH(Calculations!BX$9,HaverPull!$B:$B,0),MATCH(Calculations!$B25,HaverPull!$B$1:$XZ$1,0))</f>
        <v>0.28999999999999998</v>
      </c>
      <c r="BY25">
        <f>INDEX(HaverPull!$B:$XZ,MATCH(Calculations!BY$9,HaverPull!$B:$B,0),MATCH(Calculations!$B25,HaverPull!$B$1:$XZ$1,0))</f>
        <v>0.03</v>
      </c>
      <c r="BZ25">
        <f>INDEX(HaverPull!$B:$XZ,MATCH(Calculations!BZ$9,HaverPull!$B:$B,0),MATCH(Calculations!$B25,HaverPull!$B$1:$XZ$1,0))</f>
        <v>1.62</v>
      </c>
      <c r="CA25">
        <f>INDEX(HaverPull!$B:$XZ,MATCH(Calculations!CA$9,HaverPull!$B:$B,0),MATCH(Calculations!$B25,HaverPull!$B$1:$XZ$1,0))</f>
        <v>-0.34</v>
      </c>
      <c r="CB25">
        <f>INDEX(HaverPull!$B:$XZ,MATCH(Calculations!CB$9,HaverPull!$B:$B,0),MATCH(Calculations!$B25,HaverPull!$B$1:$XZ$1,0))</f>
        <v>1.26</v>
      </c>
      <c r="CC25">
        <f>INDEX(HaverPull!$B:$XZ,MATCH(Calculations!CC$9,HaverPull!$B:$B,0),MATCH(Calculations!$B25,HaverPull!$B$1:$XZ$1,0))</f>
        <v>0.75</v>
      </c>
      <c r="CD25">
        <f>INDEX(HaverPull!$B:$XZ,MATCH(Calculations!CD$9,HaverPull!$B:$B,0),MATCH(Calculations!$B25,HaverPull!$B$1:$XZ$1,0))</f>
        <v>0.42</v>
      </c>
      <c r="CE25">
        <f>INDEX(HaverPull!$B:$XZ,MATCH(Calculations!CE$9,HaverPull!$B:$B,0),MATCH(Calculations!$B25,HaverPull!$B$1:$XZ$1,0))</f>
        <v>1.33</v>
      </c>
      <c r="CF25">
        <f>INDEX(HaverPull!$B:$XZ,MATCH(Calculations!CF$9,HaverPull!$B:$B,0),MATCH(Calculations!$B25,HaverPull!$B$1:$XZ$1,0))</f>
        <v>0.13</v>
      </c>
      <c r="CG25">
        <f>INDEX(HaverPull!$B:$XZ,MATCH(Calculations!CG$9,HaverPull!$B:$B,0),MATCH(Calculations!$B25,HaverPull!$B$1:$XZ$1,0))</f>
        <v>0.13</v>
      </c>
      <c r="CH25">
        <f>INDEX(HaverPull!$B:$XZ,MATCH(Calculations!CH$9,HaverPull!$B:$B,0),MATCH(Calculations!$B25,HaverPull!$B$1:$XZ$1,0))</f>
        <v>0.55000000000000004</v>
      </c>
      <c r="CI25">
        <f>INDEX(HaverPull!$B:$XZ,MATCH(Calculations!CI$9,HaverPull!$B:$B,0),MATCH(Calculations!$B25,HaverPull!$B$1:$XZ$1,0))</f>
        <v>0.49</v>
      </c>
      <c r="CJ25">
        <f>INDEX(HaverPull!$B:$XZ,MATCH(Calculations!CJ$9,HaverPull!$B:$B,0),MATCH(Calculations!$B25,HaverPull!$B$1:$XZ$1,0))</f>
        <v>0.35</v>
      </c>
      <c r="CK25">
        <f>INDEX(HaverPull!$B:$XZ,MATCH(Calculations!CK$9,HaverPull!$B:$B,0),MATCH(Calculations!$B25,HaverPull!$B$1:$XZ$1,0))</f>
        <v>-0.23</v>
      </c>
      <c r="CL25">
        <f>INDEX(HaverPull!$B:$XZ,MATCH(Calculations!CL$9,HaverPull!$B:$B,0),MATCH(Calculations!$B25,HaverPull!$B$1:$XZ$1,0))</f>
        <v>-0.61</v>
      </c>
      <c r="CM25">
        <f>INDEX(HaverPull!$B:$XZ,MATCH(Calculations!CM$9,HaverPull!$B:$B,0),MATCH(Calculations!$B25,HaverPull!$B$1:$XZ$1,0))</f>
        <v>0.77</v>
      </c>
      <c r="CN25">
        <f>INDEX(HaverPull!$B:$XZ,MATCH(Calculations!CN$9,HaverPull!$B:$B,0),MATCH(Calculations!$B25,HaverPull!$B$1:$XZ$1,0))</f>
        <v>-0.14000000000000001</v>
      </c>
      <c r="CO25">
        <f>INDEX(HaverPull!$B:$XZ,MATCH(Calculations!CO$9,HaverPull!$B:$B,0),MATCH(Calculations!$B25,HaverPull!$B$1:$XZ$1,0))</f>
        <v>0.55000000000000004</v>
      </c>
      <c r="CP25">
        <f>INDEX(HaverPull!$B:$XZ,MATCH(Calculations!CP$9,HaverPull!$B:$B,0),MATCH(Calculations!$B25,HaverPull!$B$1:$XZ$1,0))</f>
        <v>0.01</v>
      </c>
      <c r="CQ25">
        <f>INDEX(HaverPull!$B:$XZ,MATCH(Calculations!CQ$9,HaverPull!$B:$B,0),MATCH(Calculations!$B25,HaverPull!$B$1:$XZ$1,0))</f>
        <v>-1.01</v>
      </c>
      <c r="CR25">
        <f>INDEX(HaverPull!$B:$XZ,MATCH(Calculations!CR$9,HaverPull!$B:$B,0),MATCH(Calculations!$B25,HaverPull!$B$1:$XZ$1,0))</f>
        <v>0.01</v>
      </c>
      <c r="CS25">
        <f>INDEX(HaverPull!$B:$XZ,MATCH(Calculations!CS$9,HaverPull!$B:$B,0),MATCH(Calculations!$B25,HaverPull!$B$1:$XZ$1,0))</f>
        <v>0.11</v>
      </c>
      <c r="CT25">
        <f>INDEX(HaverPull!$B:$XZ,MATCH(Calculations!CT$9,HaverPull!$B:$B,0),MATCH(Calculations!$B25,HaverPull!$B$1:$XZ$1,0))</f>
        <v>0.28999999999999998</v>
      </c>
      <c r="CU25">
        <f>INDEX(HaverPull!$B:$XZ,MATCH(Calculations!CU$9,HaverPull!$B:$B,0),MATCH(Calculations!$B25,HaverPull!$B$1:$XZ$1,0))</f>
        <v>-0.97</v>
      </c>
      <c r="CV25">
        <f>INDEX(HaverPull!$B:$XZ,MATCH(Calculations!CV$9,HaverPull!$B:$B,0),MATCH(Calculations!$B25,HaverPull!$B$1:$XZ$1,0))</f>
        <v>0.4</v>
      </c>
      <c r="CW25">
        <f>INDEX(HaverPull!$B:$XZ,MATCH(Calculations!CW$9,HaverPull!$B:$B,0),MATCH(Calculations!$B25,HaverPull!$B$1:$XZ$1,0))</f>
        <v>1.3</v>
      </c>
      <c r="CX25">
        <f>INDEX(HaverPull!$B:$XZ,MATCH(Calculations!CX$9,HaverPull!$B:$B,0),MATCH(Calculations!$B25,HaverPull!$B$1:$XZ$1,0))</f>
        <v>-0.66</v>
      </c>
      <c r="CY25">
        <f>INDEX(HaverPull!$B:$XZ,MATCH(Calculations!CY$9,HaverPull!$B:$B,0),MATCH(Calculations!$B25,HaverPull!$B$1:$XZ$1,0))</f>
        <v>0.28000000000000003</v>
      </c>
      <c r="CZ25">
        <f>INDEX(HaverPull!$B:$XZ,MATCH(Calculations!CZ$9,HaverPull!$B:$B,0),MATCH(Calculations!$B25,HaverPull!$B$1:$XZ$1,0))</f>
        <v>0.26</v>
      </c>
      <c r="DA25">
        <f>INDEX(HaverPull!$B:$XZ,MATCH(Calculations!DA$9,HaverPull!$B:$B,0),MATCH(Calculations!$B25,HaverPull!$B$1:$XZ$1,0))</f>
        <v>-0.19</v>
      </c>
      <c r="DB25">
        <f>INDEX(HaverPull!$B:$XZ,MATCH(Calculations!DB$9,HaverPull!$B:$B,0),MATCH(Calculations!$B25,HaverPull!$B$1:$XZ$1,0))</f>
        <v>-0.78</v>
      </c>
      <c r="DC25">
        <f>INDEX(HaverPull!$B:$XZ,MATCH(Calculations!DC$9,HaverPull!$B:$B,0),MATCH(Calculations!$B25,HaverPull!$B$1:$XZ$1,0))</f>
        <v>0.51</v>
      </c>
      <c r="DD25">
        <f>INDEX(HaverPull!$B:$XZ,MATCH(Calculations!DD$9,HaverPull!$B:$B,0),MATCH(Calculations!$B25,HaverPull!$B$1:$XZ$1,0))</f>
        <v>0.96</v>
      </c>
      <c r="DE25">
        <f>INDEX(HaverPull!$B:$XZ,MATCH(Calculations!DE$9,HaverPull!$B:$B,0),MATCH(Calculations!$B25,HaverPull!$B$1:$XZ$1,0))</f>
        <v>0.01</v>
      </c>
      <c r="DF25">
        <f>INDEX(HaverPull!$B:$XZ,MATCH(Calculations!DF$9,HaverPull!$B:$B,0),MATCH(Calculations!$B25,HaverPull!$B$1:$XZ$1,0))</f>
        <v>0.52</v>
      </c>
      <c r="DG25">
        <f>INDEX(HaverPull!$B:$XZ,MATCH(Calculations!DG$9,HaverPull!$B:$B,0),MATCH(Calculations!$B25,HaverPull!$B$1:$XZ$1,0))</f>
        <v>-0.38</v>
      </c>
      <c r="DH25">
        <f>INDEX(HaverPull!$B:$XZ,MATCH(Calculations!DH$9,HaverPull!$B:$B,0),MATCH(Calculations!$B25,HaverPull!$B$1:$XZ$1,0))</f>
        <v>0.96</v>
      </c>
      <c r="DI25">
        <f>INDEX(HaverPull!$B:$XZ,MATCH(Calculations!DI$9,HaverPull!$B:$B,0),MATCH(Calculations!$B25,HaverPull!$B$1:$XZ$1,0))</f>
        <v>0.34</v>
      </c>
      <c r="DJ25">
        <f>INDEX(HaverPull!$B:$XZ,MATCH(Calculations!DJ$9,HaverPull!$B:$B,0),MATCH(Calculations!$B25,HaverPull!$B$1:$XZ$1,0))</f>
        <v>0.37</v>
      </c>
      <c r="DK25">
        <f>INDEX(HaverPull!$B:$XZ,MATCH(Calculations!DK$9,HaverPull!$B:$B,0),MATCH(Calculations!$B25,HaverPull!$B$1:$XZ$1,0))</f>
        <v>-0.25</v>
      </c>
      <c r="DL25">
        <f>INDEX(HaverPull!$B:$XZ,MATCH(Calculations!DL$9,HaverPull!$B:$B,0),MATCH(Calculations!$B25,HaverPull!$B$1:$XZ$1,0))</f>
        <v>1.25</v>
      </c>
      <c r="DM25">
        <f>INDEX(HaverPull!$B:$XZ,MATCH(Calculations!DM$9,HaverPull!$B:$B,0),MATCH(Calculations!$B25,HaverPull!$B$1:$XZ$1,0))</f>
        <v>0.56000000000000005</v>
      </c>
      <c r="DN25">
        <f>INDEX(HaverPull!$B:$XZ,MATCH(Calculations!DN$9,HaverPull!$B:$B,0),MATCH(Calculations!$B25,HaverPull!$B$1:$XZ$1,0))</f>
        <v>0.45</v>
      </c>
      <c r="DO25">
        <f>INDEX(HaverPull!$B:$XZ,MATCH(Calculations!DO$9,HaverPull!$B:$B,0),MATCH(Calculations!$B25,HaverPull!$B$1:$XZ$1,0))</f>
        <v>0.5</v>
      </c>
      <c r="DP25">
        <f>INDEX(HaverPull!$B:$XZ,MATCH(Calculations!DP$9,HaverPull!$B:$B,0),MATCH(Calculations!$B25,HaverPull!$B$1:$XZ$1,0))</f>
        <v>0.28000000000000003</v>
      </c>
      <c r="DQ25">
        <f>INDEX(HaverPull!$B:$XZ,MATCH(Calculations!DQ$9,HaverPull!$B:$B,0),MATCH(Calculations!$B25,HaverPull!$B$1:$XZ$1,0))</f>
        <v>0.88</v>
      </c>
      <c r="DR25">
        <f>INDEX(HaverPull!$B:$XZ,MATCH(Calculations!DR$9,HaverPull!$B:$B,0),MATCH(Calculations!$B25,HaverPull!$B$1:$XZ$1,0))</f>
        <v>1.1499999999999999</v>
      </c>
      <c r="DS25">
        <f>INDEX(HaverPull!$B:$XZ,MATCH(Calculations!DS$9,HaverPull!$B:$B,0),MATCH(Calculations!$B25,HaverPull!$B$1:$XZ$1,0))</f>
        <v>-0.51</v>
      </c>
      <c r="DT25">
        <f>INDEX(HaverPull!$B:$XZ,MATCH(Calculations!DT$9,HaverPull!$B:$B,0),MATCH(Calculations!$B25,HaverPull!$B$1:$XZ$1,0))</f>
        <v>0.72</v>
      </c>
      <c r="DU25">
        <f>INDEX(HaverPull!$B:$XZ,MATCH(Calculations!DU$9,HaverPull!$B:$B,0),MATCH(Calculations!$B25,HaverPull!$B$1:$XZ$1,0))</f>
        <v>-0.31</v>
      </c>
      <c r="DV25">
        <f>INDEX(HaverPull!$B:$XZ,MATCH(Calculations!DV$9,HaverPull!$B:$B,0),MATCH(Calculations!$B25,HaverPull!$B$1:$XZ$1,0))</f>
        <v>0.43</v>
      </c>
      <c r="DW25">
        <f>INDEX(HaverPull!$B:$XZ,MATCH(Calculations!DW$9,HaverPull!$B:$B,0),MATCH(Calculations!$B25,HaverPull!$B$1:$XZ$1,0))</f>
        <v>1.1000000000000001</v>
      </c>
      <c r="DX25">
        <f>INDEX(HaverPull!$B:$XZ,MATCH(Calculations!DX$9,HaverPull!$B:$B,0),MATCH(Calculations!$B25,HaverPull!$B$1:$XZ$1,0))</f>
        <v>1.27</v>
      </c>
      <c r="DY25">
        <f>INDEX(HaverPull!$B:$XZ,MATCH(Calculations!DY$9,HaverPull!$B:$B,0),MATCH(Calculations!$B25,HaverPull!$B$1:$XZ$1,0))</f>
        <v>-0.08</v>
      </c>
      <c r="DZ25">
        <f>INDEX(HaverPull!$B:$XZ,MATCH(Calculations!DZ$9,HaverPull!$B:$B,0),MATCH(Calculations!$B25,HaverPull!$B$1:$XZ$1,0))</f>
        <v>1.21</v>
      </c>
      <c r="EA25">
        <f>INDEX(HaverPull!$B:$XZ,MATCH(Calculations!EA$9,HaverPull!$B:$B,0),MATCH(Calculations!$B25,HaverPull!$B$1:$XZ$1,0))</f>
        <v>1.29</v>
      </c>
      <c r="EB25">
        <f>INDEX(HaverPull!$B:$XZ,MATCH(Calculations!EB$9,HaverPull!$B:$B,0),MATCH(Calculations!$B25,HaverPull!$B$1:$XZ$1,0))</f>
        <v>0.57999999999999996</v>
      </c>
      <c r="EC25">
        <f>INDEX(HaverPull!$B:$XZ,MATCH(Calculations!EC$9,HaverPull!$B:$B,0),MATCH(Calculations!$B25,HaverPull!$B$1:$XZ$1,0))</f>
        <v>0.4</v>
      </c>
      <c r="ED25">
        <f>INDEX(HaverPull!$B:$XZ,MATCH(Calculations!ED$9,HaverPull!$B:$B,0),MATCH(Calculations!$B25,HaverPull!$B$1:$XZ$1,0))</f>
        <v>0.59</v>
      </c>
      <c r="EE25">
        <f>INDEX(HaverPull!$B:$XZ,MATCH(Calculations!EE$9,HaverPull!$B:$B,0),MATCH(Calculations!$B25,HaverPull!$B$1:$XZ$1,0))</f>
        <v>0.09</v>
      </c>
      <c r="EF25">
        <f>INDEX(HaverPull!$B:$XZ,MATCH(Calculations!EF$9,HaverPull!$B:$B,0),MATCH(Calculations!$B25,HaverPull!$B$1:$XZ$1,0))</f>
        <v>0.74</v>
      </c>
      <c r="EG25">
        <f>INDEX(HaverPull!$B:$XZ,MATCH(Calculations!EG$9,HaverPull!$B:$B,0),MATCH(Calculations!$B25,HaverPull!$B$1:$XZ$1,0))</f>
        <v>0.2</v>
      </c>
      <c r="EH25">
        <f>INDEX(HaverPull!$B:$XZ,MATCH(Calculations!EH$9,HaverPull!$B:$B,0),MATCH(Calculations!$B25,HaverPull!$B$1:$XZ$1,0))</f>
        <v>0.48</v>
      </c>
      <c r="EI25">
        <f>INDEX(HaverPull!$B:$XZ,MATCH(Calculations!EI$9,HaverPull!$B:$B,0),MATCH(Calculations!$B25,HaverPull!$B$1:$XZ$1,0))</f>
        <v>0.34</v>
      </c>
      <c r="EJ25">
        <f>INDEX(HaverPull!$B:$XZ,MATCH(Calculations!EJ$9,HaverPull!$B:$B,0),MATCH(Calculations!$B25,HaverPull!$B$1:$XZ$1,0))</f>
        <v>0.21</v>
      </c>
      <c r="EK25">
        <f>INDEX(HaverPull!$B:$XZ,MATCH(Calculations!EK$9,HaverPull!$B:$B,0),MATCH(Calculations!$B25,HaverPull!$B$1:$XZ$1,0))</f>
        <v>0.15</v>
      </c>
      <c r="EL25">
        <f>INDEX(HaverPull!$B:$XZ,MATCH(Calculations!EL$9,HaverPull!$B:$B,0),MATCH(Calculations!$B25,HaverPull!$B$1:$XZ$1,0))</f>
        <v>-0.03</v>
      </c>
      <c r="EM25">
        <f>INDEX(HaverPull!$B:$XZ,MATCH(Calculations!EM$9,HaverPull!$B:$B,0),MATCH(Calculations!$B25,HaverPull!$B$1:$XZ$1,0))</f>
        <v>0.4</v>
      </c>
      <c r="EN25">
        <f>INDEX(HaverPull!$B:$XZ,MATCH(Calculations!EN$9,HaverPull!$B:$B,0),MATCH(Calculations!$B25,HaverPull!$B$1:$XZ$1,0))</f>
        <v>-0.04</v>
      </c>
      <c r="EO25">
        <f>INDEX(HaverPull!$B:$XZ,MATCH(Calculations!EO$9,HaverPull!$B:$B,0),MATCH(Calculations!$B25,HaverPull!$B$1:$XZ$1,0))</f>
        <v>0.25</v>
      </c>
      <c r="EP25">
        <f>INDEX(HaverPull!$B:$XZ,MATCH(Calculations!EP$9,HaverPull!$B:$B,0),MATCH(Calculations!$B25,HaverPull!$B$1:$XZ$1,0))</f>
        <v>0.05</v>
      </c>
      <c r="EQ25">
        <f>INDEX(HaverPull!$B:$XZ,MATCH(Calculations!EQ$9,HaverPull!$B:$B,0),MATCH(Calculations!$B25,HaverPull!$B$1:$XZ$1,0))</f>
        <v>0.96</v>
      </c>
      <c r="ER25">
        <f>INDEX(HaverPull!$B:$XZ,MATCH(Calculations!ER$9,HaverPull!$B:$B,0),MATCH(Calculations!$B25,HaverPull!$B$1:$XZ$1,0))</f>
        <v>-0.03</v>
      </c>
      <c r="ES25">
        <f>INDEX(HaverPull!$B:$XZ,MATCH(Calculations!ES$9,HaverPull!$B:$B,0),MATCH(Calculations!$B25,HaverPull!$B$1:$XZ$1,0))</f>
        <v>-0.11</v>
      </c>
      <c r="ET25">
        <f>INDEX(HaverPull!$B:$XZ,MATCH(Calculations!ET$9,HaverPull!$B:$B,0),MATCH(Calculations!$B25,HaverPull!$B$1:$XZ$1,0))</f>
        <v>0.64</v>
      </c>
      <c r="EU25">
        <f>INDEX(HaverPull!$B:$XZ,MATCH(Calculations!EU$9,HaverPull!$B:$B,0),MATCH(Calculations!$B25,HaverPull!$B$1:$XZ$1,0))</f>
        <v>0.13</v>
      </c>
      <c r="EV25">
        <f>INDEX(HaverPull!$B:$XZ,MATCH(Calculations!EV$9,HaverPull!$B:$B,0),MATCH(Calculations!$B25,HaverPull!$B$1:$XZ$1,0))</f>
        <v>0.71</v>
      </c>
      <c r="EW25">
        <f>INDEX(HaverPull!$B:$XZ,MATCH(Calculations!EW$9,HaverPull!$B:$B,0),MATCH(Calculations!$B25,HaverPull!$B$1:$XZ$1,0))</f>
        <v>0.35</v>
      </c>
      <c r="EX25">
        <f>INDEX(HaverPull!$B:$XZ,MATCH(Calculations!EX$9,HaverPull!$B:$B,0),MATCH(Calculations!$B25,HaverPull!$B$1:$XZ$1,0))</f>
        <v>0.6</v>
      </c>
      <c r="EY25">
        <f>INDEX(HaverPull!$B:$XZ,MATCH(Calculations!EY$9,HaverPull!$B:$B,0),MATCH(Calculations!$B25,HaverPull!$B$1:$XZ$1,0))</f>
        <v>0.17</v>
      </c>
      <c r="EZ25">
        <f>INDEX(HaverPull!$B:$XZ,MATCH(Calculations!EZ$9,HaverPull!$B:$B,0),MATCH(Calculations!$B25,HaverPull!$B$1:$XZ$1,0))</f>
        <v>0.68</v>
      </c>
      <c r="FA25">
        <f>INDEX(HaverPull!$B:$XZ,MATCH(Calculations!FA$9,HaverPull!$B:$B,0),MATCH(Calculations!$B25,HaverPull!$B$1:$XZ$1,0))</f>
        <v>0.64</v>
      </c>
      <c r="FB25">
        <f>INDEX(HaverPull!$B:$XZ,MATCH(Calculations!FB$9,HaverPull!$B:$B,0),MATCH(Calculations!$B25,HaverPull!$B$1:$XZ$1,0))</f>
        <v>0.55000000000000004</v>
      </c>
      <c r="FC25">
        <f>INDEX(HaverPull!$B:$XZ,MATCH(Calculations!FC$9,HaverPull!$B:$B,0),MATCH(Calculations!$B25,HaverPull!$B$1:$XZ$1,0))</f>
        <v>0.92</v>
      </c>
      <c r="FD25">
        <f>INDEX(HaverPull!$B:$XZ,MATCH(Calculations!FD$9,HaverPull!$B:$B,0),MATCH(Calculations!$B25,HaverPull!$B$1:$XZ$1,0))</f>
        <v>1.22</v>
      </c>
      <c r="FE25">
        <f>INDEX(HaverPull!$B:$XZ,MATCH(Calculations!FE$9,HaverPull!$B:$B,0),MATCH(Calculations!$B25,HaverPull!$B$1:$XZ$1,0))</f>
        <v>0.23</v>
      </c>
      <c r="FF25">
        <f>INDEX(HaverPull!$B:$XZ,MATCH(Calculations!FF$9,HaverPull!$B:$B,0),MATCH(Calculations!$B25,HaverPull!$B$1:$XZ$1,0))</f>
        <v>0.17</v>
      </c>
      <c r="FG25">
        <f>INDEX(HaverPull!$B:$XZ,MATCH(Calculations!FG$9,HaverPull!$B:$B,0),MATCH(Calculations!$B25,HaverPull!$B$1:$XZ$1,0))</f>
        <v>-0.33</v>
      </c>
      <c r="FH25">
        <f>INDEX(HaverPull!$B:$XZ,MATCH(Calculations!FH$9,HaverPull!$B:$B,0),MATCH(Calculations!$B25,HaverPull!$B$1:$XZ$1,0))</f>
        <v>0.3</v>
      </c>
      <c r="FI25">
        <f>INDEX(HaverPull!$B:$XZ,MATCH(Calculations!FI$9,HaverPull!$B:$B,0),MATCH(Calculations!$B25,HaverPull!$B$1:$XZ$1,0))</f>
        <v>-0.56999999999999995</v>
      </c>
      <c r="FJ25">
        <f>INDEX(HaverPull!$B:$XZ,MATCH(Calculations!FJ$9,HaverPull!$B:$B,0),MATCH(Calculations!$B25,HaverPull!$B$1:$XZ$1,0))</f>
        <v>-0.52</v>
      </c>
      <c r="FK25">
        <f>INDEX(HaverPull!$B:$XZ,MATCH(Calculations!FK$9,HaverPull!$B:$B,0),MATCH(Calculations!$B25,HaverPull!$B$1:$XZ$1,0))</f>
        <v>-1.01</v>
      </c>
      <c r="FL25">
        <f>INDEX(HaverPull!$B:$XZ,MATCH(Calculations!FL$9,HaverPull!$B:$B,0),MATCH(Calculations!$B25,HaverPull!$B$1:$XZ$1,0))</f>
        <v>-0.55000000000000004</v>
      </c>
      <c r="FM25">
        <f>INDEX(HaverPull!$B:$XZ,MATCH(Calculations!FM$9,HaverPull!$B:$B,0),MATCH(Calculations!$B25,HaverPull!$B$1:$XZ$1,0))</f>
        <v>-1.1599999999999999</v>
      </c>
      <c r="FN25">
        <f>INDEX(HaverPull!$B:$XZ,MATCH(Calculations!FN$9,HaverPull!$B:$B,0),MATCH(Calculations!$B25,HaverPull!$B$1:$XZ$1,0))</f>
        <v>-0.04</v>
      </c>
      <c r="FO25">
        <f>INDEX(HaverPull!$B:$XZ,MATCH(Calculations!FO$9,HaverPull!$B:$B,0),MATCH(Calculations!$B25,HaverPull!$B$1:$XZ$1,0))</f>
        <v>-0.34</v>
      </c>
      <c r="FP25">
        <f>INDEX(HaverPull!$B:$XZ,MATCH(Calculations!FP$9,HaverPull!$B:$B,0),MATCH(Calculations!$B25,HaverPull!$B$1:$XZ$1,0))</f>
        <v>-0.41</v>
      </c>
      <c r="FQ25">
        <f>INDEX(HaverPull!$B:$XZ,MATCH(Calculations!FQ$9,HaverPull!$B:$B,0),MATCH(Calculations!$B25,HaverPull!$B$1:$XZ$1,0))</f>
        <v>-0.12</v>
      </c>
      <c r="FR25">
        <f>INDEX(HaverPull!$B:$XZ,MATCH(Calculations!FR$9,HaverPull!$B:$B,0),MATCH(Calculations!$B25,HaverPull!$B$1:$XZ$1,0))</f>
        <v>-0.76</v>
      </c>
      <c r="FS25">
        <f>INDEX(HaverPull!$B:$XZ,MATCH(Calculations!FS$9,HaverPull!$B:$B,0),MATCH(Calculations!$B25,HaverPull!$B$1:$XZ$1,0))</f>
        <v>-0.68</v>
      </c>
      <c r="FT25">
        <f>INDEX(HaverPull!$B:$XZ,MATCH(Calculations!FT$9,HaverPull!$B:$B,0),MATCH(Calculations!$B25,HaverPull!$B$1:$XZ$1,0))</f>
        <v>-0.13</v>
      </c>
      <c r="FU25">
        <f>INDEX(HaverPull!$B:$XZ,MATCH(Calculations!FU$9,HaverPull!$B:$B,0),MATCH(Calculations!$B25,HaverPull!$B$1:$XZ$1,0))</f>
        <v>-0.4</v>
      </c>
      <c r="FV25">
        <f>INDEX(HaverPull!$B:$XZ,MATCH(Calculations!FV$9,HaverPull!$B:$B,0),MATCH(Calculations!$B25,HaverPull!$B$1:$XZ$1,0))</f>
        <v>-0.57999999999999996</v>
      </c>
      <c r="FW25">
        <f>INDEX(HaverPull!$B:$XZ,MATCH(Calculations!FW$9,HaverPull!$B:$B,0),MATCH(Calculations!$B25,HaverPull!$B$1:$XZ$1,0))</f>
        <v>-0.26</v>
      </c>
      <c r="FX25">
        <f>INDEX(HaverPull!$B:$XZ,MATCH(Calculations!FX$9,HaverPull!$B:$B,0),MATCH(Calculations!$B25,HaverPull!$B$1:$XZ$1,0))</f>
        <v>0</v>
      </c>
      <c r="FY25">
        <f>INDEX(HaverPull!$B:$XZ,MATCH(Calculations!FY$9,HaverPull!$B:$B,0),MATCH(Calculations!$B25,HaverPull!$B$1:$XZ$1,0))</f>
        <v>0.51</v>
      </c>
      <c r="FZ25">
        <f>INDEX(HaverPull!$B:$XZ,MATCH(Calculations!FZ$9,HaverPull!$B:$B,0),MATCH(Calculations!$B25,HaverPull!$B$1:$XZ$1,0))</f>
        <v>-7.0000000000000007E-2</v>
      </c>
      <c r="GA25">
        <f>INDEX(HaverPull!$B:$XZ,MATCH(Calculations!GA$9,HaverPull!$B:$B,0),MATCH(Calculations!$B25,HaverPull!$B$1:$XZ$1,0))</f>
        <v>0.4</v>
      </c>
      <c r="GB25">
        <f>INDEX(HaverPull!$B:$XZ,MATCH(Calculations!GB$9,HaverPull!$B:$B,0),MATCH(Calculations!$B25,HaverPull!$B$1:$XZ$1,0))</f>
        <v>0.7</v>
      </c>
      <c r="GC25">
        <f>INDEX(HaverPull!$B:$XZ,MATCH(Calculations!GC$9,HaverPull!$B:$B,0),MATCH(Calculations!$B25,HaverPull!$B$1:$XZ$1,0))</f>
        <v>0.33</v>
      </c>
      <c r="GD25">
        <f>INDEX(HaverPull!$B:$XZ,MATCH(Calculations!GD$9,HaverPull!$B:$B,0),MATCH(Calculations!$B25,HaverPull!$B$1:$XZ$1,0))</f>
        <v>0.12</v>
      </c>
      <c r="GE25">
        <f>INDEX(HaverPull!$B:$XZ,MATCH(Calculations!GE$9,HaverPull!$B:$B,0),MATCH(Calculations!$B25,HaverPull!$B$1:$XZ$1,0))</f>
        <v>0.6</v>
      </c>
      <c r="GF25">
        <f>INDEX(HaverPull!$B:$XZ,MATCH(Calculations!GF$9,HaverPull!$B:$B,0),MATCH(Calculations!$B25,HaverPull!$B$1:$XZ$1,0))</f>
        <v>-0.15</v>
      </c>
      <c r="GG25">
        <f>INDEX(HaverPull!$B:$XZ,MATCH(Calculations!GG$9,HaverPull!$B:$B,0),MATCH(Calculations!$B25,HaverPull!$B$1:$XZ$1,0))</f>
        <v>0.17</v>
      </c>
      <c r="GH25">
        <f>INDEX(HaverPull!$B:$XZ,MATCH(Calculations!GH$9,HaverPull!$B:$B,0),MATCH(Calculations!$B25,HaverPull!$B$1:$XZ$1,0))</f>
        <v>0.03</v>
      </c>
      <c r="GI25">
        <f>INDEX(HaverPull!$B:$XZ,MATCH(Calculations!GI$9,HaverPull!$B:$B,0),MATCH(Calculations!$B25,HaverPull!$B$1:$XZ$1,0))</f>
        <v>-0.13</v>
      </c>
      <c r="GJ25">
        <f>INDEX(HaverPull!$B:$XZ,MATCH(Calculations!GJ$9,HaverPull!$B:$B,0),MATCH(Calculations!$B25,HaverPull!$B$1:$XZ$1,0))</f>
        <v>0.01</v>
      </c>
      <c r="GK25">
        <f>INDEX(HaverPull!$B:$XZ,MATCH(Calculations!GK$9,HaverPull!$B:$B,0),MATCH(Calculations!$B25,HaverPull!$B$1:$XZ$1,0))</f>
        <v>-0.18</v>
      </c>
      <c r="GL25">
        <f>INDEX(HaverPull!$B:$XZ,MATCH(Calculations!GL$9,HaverPull!$B:$B,0),MATCH(Calculations!$B25,HaverPull!$B$1:$XZ$1,0))</f>
        <v>0.41</v>
      </c>
      <c r="GM25">
        <f>INDEX(HaverPull!$B:$XZ,MATCH(Calculations!GM$9,HaverPull!$B:$B,0),MATCH(Calculations!$B25,HaverPull!$B$1:$XZ$1,0))</f>
        <v>0.27</v>
      </c>
      <c r="GN25">
        <f>INDEX(HaverPull!$B:$XZ,MATCH(Calculations!GN$9,HaverPull!$B:$B,0),MATCH(Calculations!$B25,HaverPull!$B$1:$XZ$1,0))</f>
        <v>0.37</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7" t="s">
        <v>203</v>
      </c>
      <c r="B26" t="s">
        <v>206</v>
      </c>
      <c r="C26">
        <f>INDEX(HaverPull!$B:$XZ,MATCH(Calculations!C$9,HaverPull!$B:$B,0),MATCH(Calculations!$B26,HaverPull!$B$1:$XZ$1,0))</f>
        <v>247.9</v>
      </c>
      <c r="D26">
        <f>INDEX(HaverPull!$B:$XZ,MATCH(Calculations!D$9,HaverPull!$B:$B,0),MATCH(Calculations!$B26,HaverPull!$B$1:$XZ$1,0))</f>
        <v>249.1</v>
      </c>
      <c r="E26">
        <f>INDEX(HaverPull!$B:$XZ,MATCH(Calculations!E$9,HaverPull!$B:$B,0),MATCH(Calculations!$B26,HaverPull!$B$1:$XZ$1,0))</f>
        <v>254.6</v>
      </c>
      <c r="F26">
        <f>INDEX(HaverPull!$B:$XZ,MATCH(Calculations!F$9,HaverPull!$B:$B,0),MATCH(Calculations!$B26,HaverPull!$B$1:$XZ$1,0))</f>
        <v>258.7</v>
      </c>
      <c r="G26">
        <f>INDEX(HaverPull!$B:$XZ,MATCH(Calculations!G$9,HaverPull!$B:$B,0),MATCH(Calculations!$B26,HaverPull!$B$1:$XZ$1,0))</f>
        <v>261.89999999999998</v>
      </c>
      <c r="H26">
        <f>INDEX(HaverPull!$B:$XZ,MATCH(Calculations!H$9,HaverPull!$B:$B,0),MATCH(Calculations!$B26,HaverPull!$B$1:$XZ$1,0))</f>
        <v>266.10000000000002</v>
      </c>
      <c r="I26">
        <f>INDEX(HaverPull!$B:$XZ,MATCH(Calculations!I$9,HaverPull!$B:$B,0),MATCH(Calculations!$B26,HaverPull!$B$1:$XZ$1,0))</f>
        <v>269.8</v>
      </c>
      <c r="J26">
        <f>INDEX(HaverPull!$B:$XZ,MATCH(Calculations!J$9,HaverPull!$B:$B,0),MATCH(Calculations!$B26,HaverPull!$B$1:$XZ$1,0))</f>
        <v>272.10000000000002</v>
      </c>
      <c r="K26">
        <f>INDEX(HaverPull!$B:$XZ,MATCH(Calculations!K$9,HaverPull!$B:$B,0),MATCH(Calculations!$B26,HaverPull!$B$1:$XZ$1,0))</f>
        <v>282.2</v>
      </c>
      <c r="L26">
        <f>INDEX(HaverPull!$B:$XZ,MATCH(Calculations!L$9,HaverPull!$B:$B,0),MATCH(Calculations!$B26,HaverPull!$B$1:$XZ$1,0))</f>
        <v>286.5</v>
      </c>
      <c r="M26">
        <f>INDEX(HaverPull!$B:$XZ,MATCH(Calculations!M$9,HaverPull!$B:$B,0),MATCH(Calculations!$B26,HaverPull!$B$1:$XZ$1,0))</f>
        <v>284.3</v>
      </c>
      <c r="N26">
        <f>INDEX(HaverPull!$B:$XZ,MATCH(Calculations!N$9,HaverPull!$B:$B,0),MATCH(Calculations!$B26,HaverPull!$B$1:$XZ$1,0))</f>
        <v>291.7</v>
      </c>
      <c r="O26">
        <f>INDEX(HaverPull!$B:$XZ,MATCH(Calculations!O$9,HaverPull!$B:$B,0),MATCH(Calculations!$B26,HaverPull!$B$1:$XZ$1,0))</f>
        <v>299.60000000000002</v>
      </c>
      <c r="P26">
        <f>INDEX(HaverPull!$B:$XZ,MATCH(Calculations!P$9,HaverPull!$B:$B,0),MATCH(Calculations!$B26,HaverPull!$B$1:$XZ$1,0))</f>
        <v>302.7</v>
      </c>
      <c r="Q26">
        <f>INDEX(HaverPull!$B:$XZ,MATCH(Calculations!Q$9,HaverPull!$B:$B,0),MATCH(Calculations!$B26,HaverPull!$B$1:$XZ$1,0))</f>
        <v>304.2</v>
      </c>
      <c r="R26">
        <f>INDEX(HaverPull!$B:$XZ,MATCH(Calculations!R$9,HaverPull!$B:$B,0),MATCH(Calculations!$B26,HaverPull!$B$1:$XZ$1,0))</f>
        <v>312.60000000000002</v>
      </c>
      <c r="S26">
        <f>INDEX(HaverPull!$B:$XZ,MATCH(Calculations!S$9,HaverPull!$B:$B,0),MATCH(Calculations!$B26,HaverPull!$B$1:$XZ$1,0))</f>
        <v>324.60000000000002</v>
      </c>
      <c r="T26">
        <f>INDEX(HaverPull!$B:$XZ,MATCH(Calculations!T$9,HaverPull!$B:$B,0),MATCH(Calculations!$B26,HaverPull!$B$1:$XZ$1,0))</f>
        <v>335</v>
      </c>
      <c r="U26">
        <f>INDEX(HaverPull!$B:$XZ,MATCH(Calculations!U$9,HaverPull!$B:$B,0),MATCH(Calculations!$B26,HaverPull!$B$1:$XZ$1,0))</f>
        <v>346.7</v>
      </c>
      <c r="V26">
        <f>INDEX(HaverPull!$B:$XZ,MATCH(Calculations!V$9,HaverPull!$B:$B,0),MATCH(Calculations!$B26,HaverPull!$B$1:$XZ$1,0))</f>
        <v>359.2</v>
      </c>
      <c r="W26">
        <f>INDEX(HaverPull!$B:$XZ,MATCH(Calculations!W$9,HaverPull!$B:$B,0),MATCH(Calculations!$B26,HaverPull!$B$1:$XZ$1,0))</f>
        <v>370.1</v>
      </c>
      <c r="X26">
        <f>INDEX(HaverPull!$B:$XZ,MATCH(Calculations!X$9,HaverPull!$B:$B,0),MATCH(Calculations!$B26,HaverPull!$B$1:$XZ$1,0))</f>
        <v>373.4</v>
      </c>
      <c r="Y26">
        <f>INDEX(HaverPull!$B:$XZ,MATCH(Calculations!Y$9,HaverPull!$B:$B,0),MATCH(Calculations!$B26,HaverPull!$B$1:$XZ$1,0))</f>
        <v>385.4</v>
      </c>
      <c r="Z26">
        <f>INDEX(HaverPull!$B:$XZ,MATCH(Calculations!Z$9,HaverPull!$B:$B,0),MATCH(Calculations!$B26,HaverPull!$B$1:$XZ$1,0))</f>
        <v>395.6</v>
      </c>
      <c r="AA26">
        <f>INDEX(HaverPull!$B:$XZ,MATCH(Calculations!AA$9,HaverPull!$B:$B,0),MATCH(Calculations!$B26,HaverPull!$B$1:$XZ$1,0))</f>
        <v>401.3</v>
      </c>
      <c r="AB26">
        <f>INDEX(HaverPull!$B:$XZ,MATCH(Calculations!AB$9,HaverPull!$B:$B,0),MATCH(Calculations!$B26,HaverPull!$B$1:$XZ$1,0))</f>
        <v>401</v>
      </c>
      <c r="AC26">
        <f>INDEX(HaverPull!$B:$XZ,MATCH(Calculations!AC$9,HaverPull!$B:$B,0),MATCH(Calculations!$B26,HaverPull!$B$1:$XZ$1,0))</f>
        <v>403.5</v>
      </c>
      <c r="AD26">
        <f>INDEX(HaverPull!$B:$XZ,MATCH(Calculations!AD$9,HaverPull!$B:$B,0),MATCH(Calculations!$B26,HaverPull!$B$1:$XZ$1,0))</f>
        <v>410.8</v>
      </c>
      <c r="AE26">
        <f>INDEX(HaverPull!$B:$XZ,MATCH(Calculations!AE$9,HaverPull!$B:$B,0),MATCH(Calculations!$B26,HaverPull!$B$1:$XZ$1,0))</f>
        <v>421.2</v>
      </c>
      <c r="AF26">
        <f>INDEX(HaverPull!$B:$XZ,MATCH(Calculations!AF$9,HaverPull!$B:$B,0),MATCH(Calculations!$B26,HaverPull!$B$1:$XZ$1,0))</f>
        <v>431.4</v>
      </c>
      <c r="AG26">
        <f>INDEX(HaverPull!$B:$XZ,MATCH(Calculations!AG$9,HaverPull!$B:$B,0),MATCH(Calculations!$B26,HaverPull!$B$1:$XZ$1,0))</f>
        <v>438</v>
      </c>
      <c r="AH26">
        <f>INDEX(HaverPull!$B:$XZ,MATCH(Calculations!AH$9,HaverPull!$B:$B,0),MATCH(Calculations!$B26,HaverPull!$B$1:$XZ$1,0))</f>
        <v>446.7</v>
      </c>
      <c r="AI26">
        <f>INDEX(HaverPull!$B:$XZ,MATCH(Calculations!AI$9,HaverPull!$B:$B,0),MATCH(Calculations!$B26,HaverPull!$B$1:$XZ$1,0))</f>
        <v>452.6</v>
      </c>
      <c r="AJ26">
        <f>INDEX(HaverPull!$B:$XZ,MATCH(Calculations!AJ$9,HaverPull!$B:$B,0),MATCH(Calculations!$B26,HaverPull!$B$1:$XZ$1,0))</f>
        <v>472.3</v>
      </c>
      <c r="AK26">
        <f>INDEX(HaverPull!$B:$XZ,MATCH(Calculations!AK$9,HaverPull!$B:$B,0),MATCH(Calculations!$B26,HaverPull!$B$1:$XZ$1,0))</f>
        <v>484.2</v>
      </c>
      <c r="AL26">
        <f>INDEX(HaverPull!$B:$XZ,MATCH(Calculations!AL$9,HaverPull!$B:$B,0),MATCH(Calculations!$B26,HaverPull!$B$1:$XZ$1,0))</f>
        <v>496.2</v>
      </c>
      <c r="AM26">
        <f>INDEX(HaverPull!$B:$XZ,MATCH(Calculations!AM$9,HaverPull!$B:$B,0),MATCH(Calculations!$B26,HaverPull!$B$1:$XZ$1,0))</f>
        <v>501.8</v>
      </c>
      <c r="AN26">
        <f>INDEX(HaverPull!$B:$XZ,MATCH(Calculations!AN$9,HaverPull!$B:$B,0),MATCH(Calculations!$B26,HaverPull!$B$1:$XZ$1,0))</f>
        <v>516.5</v>
      </c>
      <c r="AO26">
        <f>INDEX(HaverPull!$B:$XZ,MATCH(Calculations!AO$9,HaverPull!$B:$B,0),MATCH(Calculations!$B26,HaverPull!$B$1:$XZ$1,0))</f>
        <v>533.1</v>
      </c>
      <c r="AP26">
        <f>INDEX(HaverPull!$B:$XZ,MATCH(Calculations!AP$9,HaverPull!$B:$B,0),MATCH(Calculations!$B26,HaverPull!$B$1:$XZ$1,0))</f>
        <v>547.79999999999995</v>
      </c>
      <c r="AQ26">
        <f>INDEX(HaverPull!$B:$XZ,MATCH(Calculations!AQ$9,HaverPull!$B:$B,0),MATCH(Calculations!$B26,HaverPull!$B$1:$XZ$1,0))</f>
        <v>568.79999999999995</v>
      </c>
      <c r="AR26">
        <f>INDEX(HaverPull!$B:$XZ,MATCH(Calculations!AR$9,HaverPull!$B:$B,0),MATCH(Calculations!$B26,HaverPull!$B$1:$XZ$1,0))</f>
        <v>588.5</v>
      </c>
      <c r="AS26">
        <f>INDEX(HaverPull!$B:$XZ,MATCH(Calculations!AS$9,HaverPull!$B:$B,0),MATCH(Calculations!$B26,HaverPull!$B$1:$XZ$1,0))</f>
        <v>592.20000000000005</v>
      </c>
      <c r="AT26">
        <f>INDEX(HaverPull!$B:$XZ,MATCH(Calculations!AT$9,HaverPull!$B:$B,0),MATCH(Calculations!$B26,HaverPull!$B$1:$XZ$1,0))</f>
        <v>608.9</v>
      </c>
      <c r="AU26">
        <f>INDEX(HaverPull!$B:$XZ,MATCH(Calculations!AU$9,HaverPull!$B:$B,0),MATCH(Calculations!$B26,HaverPull!$B$1:$XZ$1,0))</f>
        <v>633.4</v>
      </c>
      <c r="AV26">
        <f>INDEX(HaverPull!$B:$XZ,MATCH(Calculations!AV$9,HaverPull!$B:$B,0),MATCH(Calculations!$B26,HaverPull!$B$1:$XZ$1,0))</f>
        <v>648.70000000000005</v>
      </c>
      <c r="AW26">
        <f>INDEX(HaverPull!$B:$XZ,MATCH(Calculations!AW$9,HaverPull!$B:$B,0),MATCH(Calculations!$B26,HaverPull!$B$1:$XZ$1,0))</f>
        <v>657.8</v>
      </c>
      <c r="AX26">
        <f>INDEX(HaverPull!$B:$XZ,MATCH(Calculations!AX$9,HaverPull!$B:$B,0),MATCH(Calculations!$B26,HaverPull!$B$1:$XZ$1,0))</f>
        <v>677.7</v>
      </c>
      <c r="AY26">
        <f>INDEX(HaverPull!$B:$XZ,MATCH(Calculations!AY$9,HaverPull!$B:$B,0),MATCH(Calculations!$B26,HaverPull!$B$1:$XZ$1,0))</f>
        <v>688.1</v>
      </c>
      <c r="AZ26">
        <f>INDEX(HaverPull!$B:$XZ,MATCH(Calculations!AZ$9,HaverPull!$B:$B,0),MATCH(Calculations!$B26,HaverPull!$B$1:$XZ$1,0))</f>
        <v>703.1</v>
      </c>
      <c r="BA26">
        <f>INDEX(HaverPull!$B:$XZ,MATCH(Calculations!BA$9,HaverPull!$B:$B,0),MATCH(Calculations!$B26,HaverPull!$B$1:$XZ$1,0))</f>
        <v>717.3</v>
      </c>
      <c r="BB26">
        <f>INDEX(HaverPull!$B:$XZ,MATCH(Calculations!BB$9,HaverPull!$B:$B,0),MATCH(Calculations!$B26,HaverPull!$B$1:$XZ$1,0))</f>
        <v>737.4</v>
      </c>
      <c r="BC26">
        <f>INDEX(HaverPull!$B:$XZ,MATCH(Calculations!BC$9,HaverPull!$B:$B,0),MATCH(Calculations!$B26,HaverPull!$B$1:$XZ$1,0))</f>
        <v>747.9</v>
      </c>
      <c r="BD26">
        <f>INDEX(HaverPull!$B:$XZ,MATCH(Calculations!BD$9,HaverPull!$B:$B,0),MATCH(Calculations!$B26,HaverPull!$B$1:$XZ$1,0))</f>
        <v>761.1</v>
      </c>
      <c r="BE26">
        <f>INDEX(HaverPull!$B:$XZ,MATCH(Calculations!BE$9,HaverPull!$B:$B,0),MATCH(Calculations!$B26,HaverPull!$B$1:$XZ$1,0))</f>
        <v>782.2</v>
      </c>
      <c r="BF26">
        <f>INDEX(HaverPull!$B:$XZ,MATCH(Calculations!BF$9,HaverPull!$B:$B,0),MATCH(Calculations!$B26,HaverPull!$B$1:$XZ$1,0))</f>
        <v>775.1</v>
      </c>
      <c r="BG26">
        <f>INDEX(HaverPull!$B:$XZ,MATCH(Calculations!BG$9,HaverPull!$B:$B,0),MATCH(Calculations!$B26,HaverPull!$B$1:$XZ$1,0))</f>
        <v>794</v>
      </c>
      <c r="BH26">
        <f>INDEX(HaverPull!$B:$XZ,MATCH(Calculations!BH$9,HaverPull!$B:$B,0),MATCH(Calculations!$B26,HaverPull!$B$1:$XZ$1,0))</f>
        <v>819.1</v>
      </c>
      <c r="BI26">
        <f>INDEX(HaverPull!$B:$XZ,MATCH(Calculations!BI$9,HaverPull!$B:$B,0),MATCH(Calculations!$B26,HaverPull!$B$1:$XZ$1,0))</f>
        <v>835.7</v>
      </c>
      <c r="BJ26">
        <f>INDEX(HaverPull!$B:$XZ,MATCH(Calculations!BJ$9,HaverPull!$B:$B,0),MATCH(Calculations!$B26,HaverPull!$B$1:$XZ$1,0))</f>
        <v>862.8</v>
      </c>
      <c r="BK26">
        <f>INDEX(HaverPull!$B:$XZ,MATCH(Calculations!BK$9,HaverPull!$B:$B,0),MATCH(Calculations!$B26,HaverPull!$B$1:$XZ$1,0))</f>
        <v>875.6</v>
      </c>
      <c r="BL26">
        <f>INDEX(HaverPull!$B:$XZ,MATCH(Calculations!BL$9,HaverPull!$B:$B,0),MATCH(Calculations!$B26,HaverPull!$B$1:$XZ$1,0))</f>
        <v>900.5</v>
      </c>
      <c r="BM26">
        <f>INDEX(HaverPull!$B:$XZ,MATCH(Calculations!BM$9,HaverPull!$B:$B,0),MATCH(Calculations!$B26,HaverPull!$B$1:$XZ$1,0))</f>
        <v>927.4</v>
      </c>
      <c r="BN26">
        <f>INDEX(HaverPull!$B:$XZ,MATCH(Calculations!BN$9,HaverPull!$B:$B,0),MATCH(Calculations!$B26,HaverPull!$B$1:$XZ$1,0))</f>
        <v>938.6</v>
      </c>
      <c r="BO26">
        <f>INDEX(HaverPull!$B:$XZ,MATCH(Calculations!BO$9,HaverPull!$B:$B,0),MATCH(Calculations!$B26,HaverPull!$B$1:$XZ$1,0))</f>
        <v>946.8</v>
      </c>
      <c r="BP26">
        <f>INDEX(HaverPull!$B:$XZ,MATCH(Calculations!BP$9,HaverPull!$B:$B,0),MATCH(Calculations!$B26,HaverPull!$B$1:$XZ$1,0))</f>
        <v>967.5</v>
      </c>
      <c r="BQ26">
        <f>INDEX(HaverPull!$B:$XZ,MATCH(Calculations!BQ$9,HaverPull!$B:$B,0),MATCH(Calculations!$B26,HaverPull!$B$1:$XZ$1,0))</f>
        <v>993.6</v>
      </c>
      <c r="BR26">
        <f>INDEX(HaverPull!$B:$XZ,MATCH(Calculations!BR$9,HaverPull!$B:$B,0),MATCH(Calculations!$B26,HaverPull!$B$1:$XZ$1,0))</f>
        <v>996.4</v>
      </c>
      <c r="BS26">
        <f>INDEX(HaverPull!$B:$XZ,MATCH(Calculations!BS$9,HaverPull!$B:$B,0),MATCH(Calculations!$B26,HaverPull!$B$1:$XZ$1,0))</f>
        <v>1008.7</v>
      </c>
      <c r="BT26">
        <f>INDEX(HaverPull!$B:$XZ,MATCH(Calculations!BT$9,HaverPull!$B:$B,0),MATCH(Calculations!$B26,HaverPull!$B$1:$XZ$1,0))</f>
        <v>1025.2</v>
      </c>
      <c r="BU26">
        <f>INDEX(HaverPull!$B:$XZ,MATCH(Calculations!BU$9,HaverPull!$B:$B,0),MATCH(Calculations!$B26,HaverPull!$B$1:$XZ$1,0))</f>
        <v>1036.2</v>
      </c>
      <c r="BV26">
        <f>INDEX(HaverPull!$B:$XZ,MATCH(Calculations!BV$9,HaverPull!$B:$B,0),MATCH(Calculations!$B26,HaverPull!$B$1:$XZ$1,0))</f>
        <v>1056</v>
      </c>
      <c r="BW26">
        <f>INDEX(HaverPull!$B:$XZ,MATCH(Calculations!BW$9,HaverPull!$B:$B,0),MATCH(Calculations!$B26,HaverPull!$B$1:$XZ$1,0))</f>
        <v>1056.9000000000001</v>
      </c>
      <c r="BX26">
        <f>INDEX(HaverPull!$B:$XZ,MATCH(Calculations!BX$9,HaverPull!$B:$B,0),MATCH(Calculations!$B26,HaverPull!$B$1:$XZ$1,0))</f>
        <v>1070.4000000000001</v>
      </c>
      <c r="BY26">
        <f>INDEX(HaverPull!$B:$XZ,MATCH(Calculations!BY$9,HaverPull!$B:$B,0),MATCH(Calculations!$B26,HaverPull!$B$1:$XZ$1,0))</f>
        <v>1078.2</v>
      </c>
      <c r="BZ26">
        <f>INDEX(HaverPull!$B:$XZ,MATCH(Calculations!BZ$9,HaverPull!$B:$B,0),MATCH(Calculations!$B26,HaverPull!$B$1:$XZ$1,0))</f>
        <v>1109.9000000000001</v>
      </c>
      <c r="CA26">
        <f>INDEX(HaverPull!$B:$XZ,MATCH(Calculations!CA$9,HaverPull!$B:$B,0),MATCH(Calculations!$B26,HaverPull!$B$1:$XZ$1,0))</f>
        <v>1116.5999999999999</v>
      </c>
      <c r="CB26">
        <f>INDEX(HaverPull!$B:$XZ,MATCH(Calculations!CB$9,HaverPull!$B:$B,0),MATCH(Calculations!$B26,HaverPull!$B$1:$XZ$1,0))</f>
        <v>1145.8</v>
      </c>
      <c r="CC26">
        <f>INDEX(HaverPull!$B:$XZ,MATCH(Calculations!CC$9,HaverPull!$B:$B,0),MATCH(Calculations!$B26,HaverPull!$B$1:$XZ$1,0))</f>
        <v>1164.5999999999999</v>
      </c>
      <c r="CD26">
        <f>INDEX(HaverPull!$B:$XZ,MATCH(Calculations!CD$9,HaverPull!$B:$B,0),MATCH(Calculations!$B26,HaverPull!$B$1:$XZ$1,0))</f>
        <v>1180.5</v>
      </c>
      <c r="CE26">
        <f>INDEX(HaverPull!$B:$XZ,MATCH(Calculations!CE$9,HaverPull!$B:$B,0),MATCH(Calculations!$B26,HaverPull!$B$1:$XZ$1,0))</f>
        <v>1212.5</v>
      </c>
      <c r="CF26">
        <f>INDEX(HaverPull!$B:$XZ,MATCH(Calculations!CF$9,HaverPull!$B:$B,0),MATCH(Calculations!$B26,HaverPull!$B$1:$XZ$1,0))</f>
        <v>1230.7</v>
      </c>
      <c r="CG26">
        <f>INDEX(HaverPull!$B:$XZ,MATCH(Calculations!CG$9,HaverPull!$B:$B,0),MATCH(Calculations!$B26,HaverPull!$B$1:$XZ$1,0))</f>
        <v>1242.5999999999999</v>
      </c>
      <c r="CH26">
        <f>INDEX(HaverPull!$B:$XZ,MATCH(Calculations!CH$9,HaverPull!$B:$B,0),MATCH(Calculations!$B26,HaverPull!$B$1:$XZ$1,0))</f>
        <v>1268.5</v>
      </c>
      <c r="CI26">
        <f>INDEX(HaverPull!$B:$XZ,MATCH(Calculations!CI$9,HaverPull!$B:$B,0),MATCH(Calculations!$B26,HaverPull!$B$1:$XZ$1,0))</f>
        <v>1284.2</v>
      </c>
      <c r="CJ26">
        <f>INDEX(HaverPull!$B:$XZ,MATCH(Calculations!CJ$9,HaverPull!$B:$B,0),MATCH(Calculations!$B26,HaverPull!$B$1:$XZ$1,0))</f>
        <v>1296.5999999999999</v>
      </c>
      <c r="CK26">
        <f>INDEX(HaverPull!$B:$XZ,MATCH(Calculations!CK$9,HaverPull!$B:$B,0),MATCH(Calculations!$B26,HaverPull!$B$1:$XZ$1,0))</f>
        <v>1306.3</v>
      </c>
      <c r="CL26">
        <f>INDEX(HaverPull!$B:$XZ,MATCH(Calculations!CL$9,HaverPull!$B:$B,0),MATCH(Calculations!$B26,HaverPull!$B$1:$XZ$1,0))</f>
        <v>1308.8</v>
      </c>
      <c r="CM26">
        <f>INDEX(HaverPull!$B:$XZ,MATCH(Calculations!CM$9,HaverPull!$B:$B,0),MATCH(Calculations!$B26,HaverPull!$B$1:$XZ$1,0))</f>
        <v>1326.4</v>
      </c>
      <c r="CN26">
        <f>INDEX(HaverPull!$B:$XZ,MATCH(Calculations!CN$9,HaverPull!$B:$B,0),MATCH(Calculations!$B26,HaverPull!$B$1:$XZ$1,0))</f>
        <v>1334.8</v>
      </c>
      <c r="CO26">
        <f>INDEX(HaverPull!$B:$XZ,MATCH(Calculations!CO$9,HaverPull!$B:$B,0),MATCH(Calculations!$B26,HaverPull!$B$1:$XZ$1,0))</f>
        <v>1354</v>
      </c>
      <c r="CP26">
        <f>INDEX(HaverPull!$B:$XZ,MATCH(Calculations!CP$9,HaverPull!$B:$B,0),MATCH(Calculations!$B26,HaverPull!$B$1:$XZ$1,0))</f>
        <v>1362.8</v>
      </c>
      <c r="CQ26">
        <f>INDEX(HaverPull!$B:$XZ,MATCH(Calculations!CQ$9,HaverPull!$B:$B,0),MATCH(Calculations!$B26,HaverPull!$B$1:$XZ$1,0))</f>
        <v>1351.8</v>
      </c>
      <c r="CR26">
        <f>INDEX(HaverPull!$B:$XZ,MATCH(Calculations!CR$9,HaverPull!$B:$B,0),MATCH(Calculations!$B26,HaverPull!$B$1:$XZ$1,0))</f>
        <v>1359.1</v>
      </c>
      <c r="CS26">
        <f>INDEX(HaverPull!$B:$XZ,MATCH(Calculations!CS$9,HaverPull!$B:$B,0),MATCH(Calculations!$B26,HaverPull!$B$1:$XZ$1,0))</f>
        <v>1367.4</v>
      </c>
      <c r="CT26">
        <f>INDEX(HaverPull!$B:$XZ,MATCH(Calculations!CT$9,HaverPull!$B:$B,0),MATCH(Calculations!$B26,HaverPull!$B$1:$XZ$1,0))</f>
        <v>1381.4</v>
      </c>
      <c r="CU26">
        <f>INDEX(HaverPull!$B:$XZ,MATCH(Calculations!CU$9,HaverPull!$B:$B,0),MATCH(Calculations!$B26,HaverPull!$B$1:$XZ$1,0))</f>
        <v>1373.4</v>
      </c>
      <c r="CV26">
        <f>INDEX(HaverPull!$B:$XZ,MATCH(Calculations!CV$9,HaverPull!$B:$B,0),MATCH(Calculations!$B26,HaverPull!$B$1:$XZ$1,0))</f>
        <v>1389.4</v>
      </c>
      <c r="CW26">
        <f>INDEX(HaverPull!$B:$XZ,MATCH(Calculations!CW$9,HaverPull!$B:$B,0),MATCH(Calculations!$B26,HaverPull!$B$1:$XZ$1,0))</f>
        <v>1423.4</v>
      </c>
      <c r="CX26">
        <f>INDEX(HaverPull!$B:$XZ,MATCH(Calculations!CX$9,HaverPull!$B:$B,0),MATCH(Calculations!$B26,HaverPull!$B$1:$XZ$1,0))</f>
        <v>1422.9</v>
      </c>
      <c r="CY26">
        <f>INDEX(HaverPull!$B:$XZ,MATCH(Calculations!CY$9,HaverPull!$B:$B,0),MATCH(Calculations!$B26,HaverPull!$B$1:$XZ$1,0))</f>
        <v>1437.6</v>
      </c>
      <c r="CZ26">
        <f>INDEX(HaverPull!$B:$XZ,MATCH(Calculations!CZ$9,HaverPull!$B:$B,0),MATCH(Calculations!$B26,HaverPull!$B$1:$XZ$1,0))</f>
        <v>1452.9</v>
      </c>
      <c r="DA26">
        <f>INDEX(HaverPull!$B:$XZ,MATCH(Calculations!DA$9,HaverPull!$B:$B,0),MATCH(Calculations!$B26,HaverPull!$B$1:$XZ$1,0))</f>
        <v>1455.7</v>
      </c>
      <c r="DB26">
        <f>INDEX(HaverPull!$B:$XZ,MATCH(Calculations!DB$9,HaverPull!$B:$B,0),MATCH(Calculations!$B26,HaverPull!$B$1:$XZ$1,0))</f>
        <v>1451.6</v>
      </c>
      <c r="DC26">
        <f>INDEX(HaverPull!$B:$XZ,MATCH(Calculations!DC$9,HaverPull!$B:$B,0),MATCH(Calculations!$B26,HaverPull!$B$1:$XZ$1,0))</f>
        <v>1471.3</v>
      </c>
      <c r="DD26">
        <f>INDEX(HaverPull!$B:$XZ,MATCH(Calculations!DD$9,HaverPull!$B:$B,0),MATCH(Calculations!$B26,HaverPull!$B$1:$XZ$1,0))</f>
        <v>1487.7</v>
      </c>
      <c r="DE26">
        <f>INDEX(HaverPull!$B:$XZ,MATCH(Calculations!DE$9,HaverPull!$B:$B,0),MATCH(Calculations!$B26,HaverPull!$B$1:$XZ$1,0))</f>
        <v>1496.7</v>
      </c>
      <c r="DF26">
        <f>INDEX(HaverPull!$B:$XZ,MATCH(Calculations!DF$9,HaverPull!$B:$B,0),MATCH(Calculations!$B26,HaverPull!$B$1:$XZ$1,0))</f>
        <v>1515.7</v>
      </c>
      <c r="DG26">
        <f>INDEX(HaverPull!$B:$XZ,MATCH(Calculations!DG$9,HaverPull!$B:$B,0),MATCH(Calculations!$B26,HaverPull!$B$1:$XZ$1,0))</f>
        <v>1516</v>
      </c>
      <c r="DH26">
        <f>INDEX(HaverPull!$B:$XZ,MATCH(Calculations!DH$9,HaverPull!$B:$B,0),MATCH(Calculations!$B26,HaverPull!$B$1:$XZ$1,0))</f>
        <v>1542.5</v>
      </c>
      <c r="DI26">
        <f>INDEX(HaverPull!$B:$XZ,MATCH(Calculations!DI$9,HaverPull!$B:$B,0),MATCH(Calculations!$B26,HaverPull!$B$1:$XZ$1,0))</f>
        <v>1555.2</v>
      </c>
      <c r="DJ26">
        <f>INDEX(HaverPull!$B:$XZ,MATCH(Calculations!DJ$9,HaverPull!$B:$B,0),MATCH(Calculations!$B26,HaverPull!$B$1:$XZ$1,0))</f>
        <v>1574.8</v>
      </c>
      <c r="DK26">
        <f>INDEX(HaverPull!$B:$XZ,MATCH(Calculations!DK$9,HaverPull!$B:$B,0),MATCH(Calculations!$B26,HaverPull!$B$1:$XZ$1,0))</f>
        <v>1568</v>
      </c>
      <c r="DL26">
        <f>INDEX(HaverPull!$B:$XZ,MATCH(Calculations!DL$9,HaverPull!$B:$B,0),MATCH(Calculations!$B26,HaverPull!$B$1:$XZ$1,0))</f>
        <v>1603.7</v>
      </c>
      <c r="DM26">
        <f>INDEX(HaverPull!$B:$XZ,MATCH(Calculations!DM$9,HaverPull!$B:$B,0),MATCH(Calculations!$B26,HaverPull!$B$1:$XZ$1,0))</f>
        <v>1627.3</v>
      </c>
      <c r="DN26">
        <f>INDEX(HaverPull!$B:$XZ,MATCH(Calculations!DN$9,HaverPull!$B:$B,0),MATCH(Calculations!$B26,HaverPull!$B$1:$XZ$1,0))</f>
        <v>1647.5</v>
      </c>
      <c r="DO26">
        <f>INDEX(HaverPull!$B:$XZ,MATCH(Calculations!DO$9,HaverPull!$B:$B,0),MATCH(Calculations!$B26,HaverPull!$B$1:$XZ$1,0))</f>
        <v>1669.4</v>
      </c>
      <c r="DP26">
        <f>INDEX(HaverPull!$B:$XZ,MATCH(Calculations!DP$9,HaverPull!$B:$B,0),MATCH(Calculations!$B26,HaverPull!$B$1:$XZ$1,0))</f>
        <v>1695.2</v>
      </c>
      <c r="DQ26">
        <f>INDEX(HaverPull!$B:$XZ,MATCH(Calculations!DQ$9,HaverPull!$B:$B,0),MATCH(Calculations!$B26,HaverPull!$B$1:$XZ$1,0))</f>
        <v>1734.5</v>
      </c>
      <c r="DR26">
        <f>INDEX(HaverPull!$B:$XZ,MATCH(Calculations!DR$9,HaverPull!$B:$B,0),MATCH(Calculations!$B26,HaverPull!$B$1:$XZ$1,0))</f>
        <v>1782.3</v>
      </c>
      <c r="DS26">
        <f>INDEX(HaverPull!$B:$XZ,MATCH(Calculations!DS$9,HaverPull!$B:$B,0),MATCH(Calculations!$B26,HaverPull!$B$1:$XZ$1,0))</f>
        <v>1790.7</v>
      </c>
      <c r="DT26">
        <f>INDEX(HaverPull!$B:$XZ,MATCH(Calculations!DT$9,HaverPull!$B:$B,0),MATCH(Calculations!$B26,HaverPull!$B$1:$XZ$1,0))</f>
        <v>1823.1</v>
      </c>
      <c r="DU26">
        <f>INDEX(HaverPull!$B:$XZ,MATCH(Calculations!DU$9,HaverPull!$B:$B,0),MATCH(Calculations!$B26,HaverPull!$B$1:$XZ$1,0))</f>
        <v>1832.3</v>
      </c>
      <c r="DV26">
        <f>INDEX(HaverPull!$B:$XZ,MATCH(Calculations!DV$9,HaverPull!$B:$B,0),MATCH(Calculations!$B26,HaverPull!$B$1:$XZ$1,0))</f>
        <v>1861.2</v>
      </c>
      <c r="DW26">
        <f>INDEX(HaverPull!$B:$XZ,MATCH(Calculations!DW$9,HaverPull!$B:$B,0),MATCH(Calculations!$B26,HaverPull!$B$1:$XZ$1,0))</f>
        <v>1905.4</v>
      </c>
      <c r="DX26">
        <f>INDEX(HaverPull!$B:$XZ,MATCH(Calculations!DX$9,HaverPull!$B:$B,0),MATCH(Calculations!$B26,HaverPull!$B$1:$XZ$1,0))</f>
        <v>1947</v>
      </c>
      <c r="DY26">
        <f>INDEX(HaverPull!$B:$XZ,MATCH(Calculations!DY$9,HaverPull!$B:$B,0),MATCH(Calculations!$B26,HaverPull!$B$1:$XZ$1,0))</f>
        <v>1952.7</v>
      </c>
      <c r="DZ26">
        <f>INDEX(HaverPull!$B:$XZ,MATCH(Calculations!DZ$9,HaverPull!$B:$B,0),MATCH(Calculations!$B26,HaverPull!$B$1:$XZ$1,0))</f>
        <v>1992</v>
      </c>
      <c r="EA26">
        <f>INDEX(HaverPull!$B:$XZ,MATCH(Calculations!EA$9,HaverPull!$B:$B,0),MATCH(Calculations!$B26,HaverPull!$B$1:$XZ$1,0))</f>
        <v>2038.9</v>
      </c>
      <c r="EB26">
        <f>INDEX(HaverPull!$B:$XZ,MATCH(Calculations!EB$9,HaverPull!$B:$B,0),MATCH(Calculations!$B26,HaverPull!$B$1:$XZ$1,0))</f>
        <v>2073.5</v>
      </c>
      <c r="EC26">
        <f>INDEX(HaverPull!$B:$XZ,MATCH(Calculations!EC$9,HaverPull!$B:$B,0),MATCH(Calculations!$B26,HaverPull!$B$1:$XZ$1,0))</f>
        <v>2100.4</v>
      </c>
      <c r="ED26">
        <f>INDEX(HaverPull!$B:$XZ,MATCH(Calculations!ED$9,HaverPull!$B:$B,0),MATCH(Calculations!$B26,HaverPull!$B$1:$XZ$1,0))</f>
        <v>2142</v>
      </c>
      <c r="EE26">
        <f>INDEX(HaverPull!$B:$XZ,MATCH(Calculations!EE$9,HaverPull!$B:$B,0),MATCH(Calculations!$B26,HaverPull!$B$1:$XZ$1,0))</f>
        <v>2172.4</v>
      </c>
      <c r="EF26">
        <f>INDEX(HaverPull!$B:$XZ,MATCH(Calculations!EF$9,HaverPull!$B:$B,0),MATCH(Calculations!$B26,HaverPull!$B$1:$XZ$1,0))</f>
        <v>2199.4</v>
      </c>
      <c r="EG26">
        <f>INDEX(HaverPull!$B:$XZ,MATCH(Calculations!EG$9,HaverPull!$B:$B,0),MATCH(Calculations!$B26,HaverPull!$B$1:$XZ$1,0))</f>
        <v>2221.1999999999998</v>
      </c>
      <c r="EH26">
        <f>INDEX(HaverPull!$B:$XZ,MATCH(Calculations!EH$9,HaverPull!$B:$B,0),MATCH(Calculations!$B26,HaverPull!$B$1:$XZ$1,0))</f>
        <v>2251.8000000000002</v>
      </c>
      <c r="EI26">
        <f>INDEX(HaverPull!$B:$XZ,MATCH(Calculations!EI$9,HaverPull!$B:$B,0),MATCH(Calculations!$B26,HaverPull!$B$1:$XZ$1,0))</f>
        <v>2287.3000000000002</v>
      </c>
      <c r="EJ26">
        <f>INDEX(HaverPull!$B:$XZ,MATCH(Calculations!EJ$9,HaverPull!$B:$B,0),MATCH(Calculations!$B26,HaverPull!$B$1:$XZ$1,0))</f>
        <v>2321.4</v>
      </c>
      <c r="EK26">
        <f>INDEX(HaverPull!$B:$XZ,MATCH(Calculations!EK$9,HaverPull!$B:$B,0),MATCH(Calculations!$B26,HaverPull!$B$1:$XZ$1,0))</f>
        <v>2357.1999999999998</v>
      </c>
      <c r="EL26">
        <f>INDEX(HaverPull!$B:$XZ,MATCH(Calculations!EL$9,HaverPull!$B:$B,0),MATCH(Calculations!$B26,HaverPull!$B$1:$XZ$1,0))</f>
        <v>2389.6999999999998</v>
      </c>
      <c r="EM26">
        <f>INDEX(HaverPull!$B:$XZ,MATCH(Calculations!EM$9,HaverPull!$B:$B,0),MATCH(Calculations!$B26,HaverPull!$B$1:$XZ$1,0))</f>
        <v>2426.9</v>
      </c>
      <c r="EN26">
        <f>INDEX(HaverPull!$B:$XZ,MATCH(Calculations!EN$9,HaverPull!$B:$B,0),MATCH(Calculations!$B26,HaverPull!$B$1:$XZ$1,0))</f>
        <v>2452.9</v>
      </c>
      <c r="EO26">
        <f>INDEX(HaverPull!$B:$XZ,MATCH(Calculations!EO$9,HaverPull!$B:$B,0),MATCH(Calculations!$B26,HaverPull!$B$1:$XZ$1,0))</f>
        <v>2495.1</v>
      </c>
      <c r="EP26">
        <f>INDEX(HaverPull!$B:$XZ,MATCH(Calculations!EP$9,HaverPull!$B:$B,0),MATCH(Calculations!$B26,HaverPull!$B$1:$XZ$1,0))</f>
        <v>2529.1</v>
      </c>
      <c r="EQ26">
        <f>INDEX(HaverPull!$B:$XZ,MATCH(Calculations!EQ$9,HaverPull!$B:$B,0),MATCH(Calculations!$B26,HaverPull!$B$1:$XZ$1,0))</f>
        <v>2580.6999999999998</v>
      </c>
      <c r="ER26">
        <f>INDEX(HaverPull!$B:$XZ,MATCH(Calculations!ER$9,HaverPull!$B:$B,0),MATCH(Calculations!$B26,HaverPull!$B$1:$XZ$1,0))</f>
        <v>2610.9</v>
      </c>
      <c r="ES26">
        <f>INDEX(HaverPull!$B:$XZ,MATCH(Calculations!ES$9,HaverPull!$B:$B,0),MATCH(Calculations!$B26,HaverPull!$B$1:$XZ$1,0))</f>
        <v>2630.7</v>
      </c>
      <c r="ET26">
        <f>INDEX(HaverPull!$B:$XZ,MATCH(Calculations!ET$9,HaverPull!$B:$B,0),MATCH(Calculations!$B26,HaverPull!$B$1:$XZ$1,0))</f>
        <v>2674.7</v>
      </c>
      <c r="EU26">
        <f>INDEX(HaverPull!$B:$XZ,MATCH(Calculations!EU$9,HaverPull!$B:$B,0),MATCH(Calculations!$B26,HaverPull!$B$1:$XZ$1,0))</f>
        <v>2719.2</v>
      </c>
      <c r="EV26">
        <f>INDEX(HaverPull!$B:$XZ,MATCH(Calculations!EV$9,HaverPull!$B:$B,0),MATCH(Calculations!$B26,HaverPull!$B$1:$XZ$1,0))</f>
        <v>2770.3</v>
      </c>
      <c r="EW26">
        <f>INDEX(HaverPull!$B:$XZ,MATCH(Calculations!EW$9,HaverPull!$B:$B,0),MATCH(Calculations!$B26,HaverPull!$B$1:$XZ$1,0))</f>
        <v>2809</v>
      </c>
      <c r="EX26">
        <f>INDEX(HaverPull!$B:$XZ,MATCH(Calculations!EX$9,HaverPull!$B:$B,0),MATCH(Calculations!$B26,HaverPull!$B$1:$XZ$1,0))</f>
        <v>2864.9</v>
      </c>
      <c r="EY26">
        <f>INDEX(HaverPull!$B:$XZ,MATCH(Calculations!EY$9,HaverPull!$B:$B,0),MATCH(Calculations!$B26,HaverPull!$B$1:$XZ$1,0))</f>
        <v>2909.3</v>
      </c>
      <c r="EZ26">
        <f>INDEX(HaverPull!$B:$XZ,MATCH(Calculations!EZ$9,HaverPull!$B:$B,0),MATCH(Calculations!$B26,HaverPull!$B$1:$XZ$1,0))</f>
        <v>2971.1</v>
      </c>
      <c r="FA26">
        <f>INDEX(HaverPull!$B:$XZ,MATCH(Calculations!FA$9,HaverPull!$B:$B,0),MATCH(Calculations!$B26,HaverPull!$B$1:$XZ$1,0))</f>
        <v>3027.5</v>
      </c>
      <c r="FB26">
        <f>INDEX(HaverPull!$B:$XZ,MATCH(Calculations!FB$9,HaverPull!$B:$B,0),MATCH(Calculations!$B26,HaverPull!$B$1:$XZ$1,0))</f>
        <v>3020</v>
      </c>
      <c r="FC26">
        <f>INDEX(HaverPull!$B:$XZ,MATCH(Calculations!FC$9,HaverPull!$B:$B,0),MATCH(Calculations!$B26,HaverPull!$B$1:$XZ$1,0))</f>
        <v>3019.7</v>
      </c>
      <c r="FD26">
        <f>INDEX(HaverPull!$B:$XZ,MATCH(Calculations!FD$9,HaverPull!$B:$B,0),MATCH(Calculations!$B26,HaverPull!$B$1:$XZ$1,0))</f>
        <v>3067.6</v>
      </c>
      <c r="FE26">
        <f>INDEX(HaverPull!$B:$XZ,MATCH(Calculations!FE$9,HaverPull!$B:$B,0),MATCH(Calculations!$B26,HaverPull!$B$1:$XZ$1,0))</f>
        <v>3089</v>
      </c>
      <c r="FF26">
        <f>INDEX(HaverPull!$B:$XZ,MATCH(Calculations!FF$9,HaverPull!$B:$B,0),MATCH(Calculations!$B26,HaverPull!$B$1:$XZ$1,0))</f>
        <v>3117.8</v>
      </c>
      <c r="FG26">
        <f>INDEX(HaverPull!$B:$XZ,MATCH(Calculations!FG$9,HaverPull!$B:$B,0),MATCH(Calculations!$B26,HaverPull!$B$1:$XZ$1,0))</f>
        <v>3131.9</v>
      </c>
      <c r="FH26">
        <f>INDEX(HaverPull!$B:$XZ,MATCH(Calculations!FH$9,HaverPull!$B:$B,0),MATCH(Calculations!$B26,HaverPull!$B$1:$XZ$1,0))</f>
        <v>3164.7</v>
      </c>
      <c r="FI26">
        <f>INDEX(HaverPull!$B:$XZ,MATCH(Calculations!FI$9,HaverPull!$B:$B,0),MATCH(Calculations!$B26,HaverPull!$B$1:$XZ$1,0))</f>
        <v>3157.9</v>
      </c>
      <c r="FJ26">
        <f>INDEX(HaverPull!$B:$XZ,MATCH(Calculations!FJ$9,HaverPull!$B:$B,0),MATCH(Calculations!$B26,HaverPull!$B$1:$XZ$1,0))</f>
        <v>3164.1</v>
      </c>
      <c r="FK26">
        <f>INDEX(HaverPull!$B:$XZ,MATCH(Calculations!FK$9,HaverPull!$B:$B,0),MATCH(Calculations!$B26,HaverPull!$B$1:$XZ$1,0))</f>
        <v>3156</v>
      </c>
      <c r="FL26">
        <f>INDEX(HaverPull!$B:$XZ,MATCH(Calculations!FL$9,HaverPull!$B:$B,0),MATCH(Calculations!$B26,HaverPull!$B$1:$XZ$1,0))</f>
        <v>3168.6</v>
      </c>
      <c r="FM26">
        <f>INDEX(HaverPull!$B:$XZ,MATCH(Calculations!FM$9,HaverPull!$B:$B,0),MATCH(Calculations!$B26,HaverPull!$B$1:$XZ$1,0))</f>
        <v>3137.5</v>
      </c>
      <c r="FN26">
        <f>INDEX(HaverPull!$B:$XZ,MATCH(Calculations!FN$9,HaverPull!$B:$B,0),MATCH(Calculations!$B26,HaverPull!$B$1:$XZ$1,0))</f>
        <v>3131.4</v>
      </c>
      <c r="FO26">
        <f>INDEX(HaverPull!$B:$XZ,MATCH(Calculations!FO$9,HaverPull!$B:$B,0),MATCH(Calculations!$B26,HaverPull!$B$1:$XZ$1,0))</f>
        <v>3144.7</v>
      </c>
      <c r="FP26">
        <f>INDEX(HaverPull!$B:$XZ,MATCH(Calculations!FP$9,HaverPull!$B:$B,0),MATCH(Calculations!$B26,HaverPull!$B$1:$XZ$1,0))</f>
        <v>3131</v>
      </c>
      <c r="FQ26">
        <f>INDEX(HaverPull!$B:$XZ,MATCH(Calculations!FQ$9,HaverPull!$B:$B,0),MATCH(Calculations!$B26,HaverPull!$B$1:$XZ$1,0))</f>
        <v>3139.6</v>
      </c>
      <c r="FR26">
        <f>INDEX(HaverPull!$B:$XZ,MATCH(Calculations!FR$9,HaverPull!$B:$B,0),MATCH(Calculations!$B26,HaverPull!$B$1:$XZ$1,0))</f>
        <v>3132.7</v>
      </c>
      <c r="FS26">
        <f>INDEX(HaverPull!$B:$XZ,MATCH(Calculations!FS$9,HaverPull!$B:$B,0),MATCH(Calculations!$B26,HaverPull!$B$1:$XZ$1,0))</f>
        <v>3125</v>
      </c>
      <c r="FT26">
        <f>INDEX(HaverPull!$B:$XZ,MATCH(Calculations!FT$9,HaverPull!$B:$B,0),MATCH(Calculations!$B26,HaverPull!$B$1:$XZ$1,0))</f>
        <v>3132</v>
      </c>
      <c r="FU26">
        <f>INDEX(HaverPull!$B:$XZ,MATCH(Calculations!FU$9,HaverPull!$B:$B,0),MATCH(Calculations!$B26,HaverPull!$B$1:$XZ$1,0))</f>
        <v>3134.1</v>
      </c>
      <c r="FV26">
        <f>INDEX(HaverPull!$B:$XZ,MATCH(Calculations!FV$9,HaverPull!$B:$B,0),MATCH(Calculations!$B26,HaverPull!$B$1:$XZ$1,0))</f>
        <v>3138.5</v>
      </c>
      <c r="FW26">
        <f>INDEX(HaverPull!$B:$XZ,MATCH(Calculations!FW$9,HaverPull!$B:$B,0),MATCH(Calculations!$B26,HaverPull!$B$1:$XZ$1,0))</f>
        <v>3139.1</v>
      </c>
      <c r="FX26">
        <f>INDEX(HaverPull!$B:$XZ,MATCH(Calculations!FX$9,HaverPull!$B:$B,0),MATCH(Calculations!$B26,HaverPull!$B$1:$XZ$1,0))</f>
        <v>3150.9</v>
      </c>
      <c r="FY26">
        <f>INDEX(HaverPull!$B:$XZ,MATCH(Calculations!FY$9,HaverPull!$B:$B,0),MATCH(Calculations!$B26,HaverPull!$B$1:$XZ$1,0))</f>
        <v>3189.9</v>
      </c>
      <c r="FZ26">
        <f>INDEX(HaverPull!$B:$XZ,MATCH(Calculations!FZ$9,HaverPull!$B:$B,0),MATCH(Calculations!$B26,HaverPull!$B$1:$XZ$1,0))</f>
        <v>3188.2</v>
      </c>
      <c r="GA26">
        <f>INDEX(HaverPull!$B:$XZ,MATCH(Calculations!GA$9,HaverPull!$B:$B,0),MATCH(Calculations!$B26,HaverPull!$B$1:$XZ$1,0))</f>
        <v>3188.5</v>
      </c>
      <c r="GB26">
        <f>INDEX(HaverPull!$B:$XZ,MATCH(Calculations!GB$9,HaverPull!$B:$B,0),MATCH(Calculations!$B26,HaverPull!$B$1:$XZ$1,0))</f>
        <v>3237.6</v>
      </c>
      <c r="GC26">
        <f>INDEX(HaverPull!$B:$XZ,MATCH(Calculations!GC$9,HaverPull!$B:$B,0),MATCH(Calculations!$B26,HaverPull!$B$1:$XZ$1,0))</f>
        <v>3257</v>
      </c>
      <c r="GD26">
        <f>INDEX(HaverPull!$B:$XZ,MATCH(Calculations!GD$9,HaverPull!$B:$B,0),MATCH(Calculations!$B26,HaverPull!$B$1:$XZ$1,0))</f>
        <v>3253.8</v>
      </c>
      <c r="GE26">
        <f>INDEX(HaverPull!$B:$XZ,MATCH(Calculations!GE$9,HaverPull!$B:$B,0),MATCH(Calculations!$B26,HaverPull!$B$1:$XZ$1,0))</f>
        <v>3262.7</v>
      </c>
      <c r="GF26">
        <f>INDEX(HaverPull!$B:$XZ,MATCH(Calculations!GF$9,HaverPull!$B:$B,0),MATCH(Calculations!$B26,HaverPull!$B$1:$XZ$1,0))</f>
        <v>3278.2</v>
      </c>
      <c r="GG26">
        <f>INDEX(HaverPull!$B:$XZ,MATCH(Calculations!GG$9,HaverPull!$B:$B,0),MATCH(Calculations!$B26,HaverPull!$B$1:$XZ$1,0))</f>
        <v>3300.5</v>
      </c>
      <c r="GH26">
        <f>INDEX(HaverPull!$B:$XZ,MATCH(Calculations!GH$9,HaverPull!$B:$B,0),MATCH(Calculations!$B26,HaverPull!$B$1:$XZ$1,0))</f>
        <v>3322.4</v>
      </c>
      <c r="GI26">
        <f>INDEX(HaverPull!$B:$XZ,MATCH(Calculations!GI$9,HaverPull!$B:$B,0),MATCH(Calculations!$B26,HaverPull!$B$1:$XZ$1,0))</f>
        <v>3346.4</v>
      </c>
      <c r="GJ26">
        <f>INDEX(HaverPull!$B:$XZ,MATCH(Calculations!GJ$9,HaverPull!$B:$B,0),MATCH(Calculations!$B26,HaverPull!$B$1:$XZ$1,0))</f>
        <v>3360</v>
      </c>
      <c r="GK26">
        <f>INDEX(HaverPull!$B:$XZ,MATCH(Calculations!GK$9,HaverPull!$B:$B,0),MATCH(Calculations!$B26,HaverPull!$B$1:$XZ$1,0))</f>
        <v>3372.3</v>
      </c>
      <c r="GL26">
        <f>INDEX(HaverPull!$B:$XZ,MATCH(Calculations!GL$9,HaverPull!$B:$B,0),MATCH(Calculations!$B26,HaverPull!$B$1:$XZ$1,0))</f>
        <v>3419.1</v>
      </c>
      <c r="GM26">
        <f>INDEX(HaverPull!$B:$XZ,MATCH(Calculations!GM$9,HaverPull!$B:$B,0),MATCH(Calculations!$B26,HaverPull!$B$1:$XZ$1,0))</f>
        <v>3456.8</v>
      </c>
      <c r="GN26">
        <f>INDEX(HaverPull!$B:$XZ,MATCH(Calculations!GN$9,HaverPull!$B:$B,0),MATCH(Calculations!$B26,HaverPull!$B$1:$XZ$1,0))</f>
        <v>3501.8</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340</v>
      </c>
      <c r="C27">
        <f>INDEX(HaverPull!$B:$XZ,MATCH(Calculations!C$9,HaverPull!$B:$B,0),MATCH(Calculations!$B27,HaverPull!$B$1:$XZ$1,0))</f>
        <v>58.8</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f>INDEX(HaverPull!$B:$XZ,MATCH(Calculations!GL$9,HaverPull!$B:$B,0),MATCH(Calculations!$B27,HaverPull!$B$1:$XZ$1,0))</f>
        <v>0</v>
      </c>
      <c r="GM27">
        <f>INDEX(HaverPull!$B:$XZ,MATCH(Calculations!GM$9,HaverPull!$B:$B,0),MATCH(Calculations!$B27,HaverPull!$B$1:$XZ$1,0))</f>
        <v>0</v>
      </c>
      <c r="GN27">
        <f>INDEX(HaverPull!$B:$XZ,MATCH(Calculations!GN$9,HaverPull!$B:$B,0),MATCH(Calculations!$B27,HaverPull!$B$1:$XZ$1,0))</f>
        <v>0</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348</v>
      </c>
      <c r="C28">
        <f>5*C27</f>
        <v>294</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f t="shared" si="2"/>
        <v>0</v>
      </c>
      <c r="GM28">
        <f t="shared" si="2"/>
        <v>0</v>
      </c>
      <c r="GN28">
        <f t="shared" ref="GN28:GV28" si="3">5*GN27</f>
        <v>0</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345</v>
      </c>
      <c r="C29">
        <f t="shared" ref="C29:BN29" si="4">-3*C27</f>
        <v>-176.39999999999998</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f t="shared" si="6"/>
        <v>0</v>
      </c>
      <c r="GM29">
        <f t="shared" ref="GM29:GV29" si="7">-3*GM27</f>
        <v>0</v>
      </c>
      <c r="GN29">
        <f t="shared" si="7"/>
        <v>0</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1" t="s">
        <v>160</v>
      </c>
    </row>
    <row r="31" spans="1:204" s="8" customFormat="1" x14ac:dyDescent="0.25">
      <c r="A31" s="12" t="s">
        <v>161</v>
      </c>
    </row>
    <row r="32" spans="1:204" x14ac:dyDescent="0.25">
      <c r="A32" s="7"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499</v>
      </c>
      <c r="EB32">
        <f t="shared" si="10"/>
        <v>501.7</v>
      </c>
      <c r="EC32">
        <f t="shared" si="10"/>
        <v>512.70000000000005</v>
      </c>
      <c r="ED32">
        <f t="shared" si="10"/>
        <v>525.5</v>
      </c>
      <c r="EE32">
        <f t="shared" si="10"/>
        <v>529.59999999999991</v>
      </c>
      <c r="EF32">
        <f t="shared" si="10"/>
        <v>533.5</v>
      </c>
      <c r="EG32">
        <f t="shared" si="10"/>
        <v>550.70000000000005</v>
      </c>
      <c r="EH32">
        <f t="shared" si="10"/>
        <v>551.20000000000005</v>
      </c>
      <c r="EI32">
        <f t="shared" si="10"/>
        <v>576.4</v>
      </c>
      <c r="EJ32">
        <f t="shared" si="10"/>
        <v>593.4</v>
      </c>
      <c r="EK32">
        <f t="shared" si="10"/>
        <v>596.90000000000009</v>
      </c>
      <c r="EL32">
        <f t="shared" si="10"/>
        <v>609.9</v>
      </c>
      <c r="EM32">
        <f t="shared" si="10"/>
        <v>624.5</v>
      </c>
      <c r="EN32">
        <f t="shared" si="10"/>
        <v>640</v>
      </c>
      <c r="EO32">
        <f t="shared" si="10"/>
        <v>635.20000000000005</v>
      </c>
      <c r="EP32">
        <f t="shared" si="10"/>
        <v>646.4</v>
      </c>
      <c r="EQ32">
        <f t="shared" si="10"/>
        <v>680.90000000000009</v>
      </c>
      <c r="ER32">
        <f t="shared" si="10"/>
        <v>690.5</v>
      </c>
      <c r="ES32">
        <f t="shared" si="10"/>
        <v>710.8</v>
      </c>
      <c r="ET32">
        <f t="shared" si="10"/>
        <v>710.5</v>
      </c>
      <c r="EU32">
        <f t="shared" si="10"/>
        <v>748.9</v>
      </c>
      <c r="EV32">
        <f t="shared" si="10"/>
        <v>738.8</v>
      </c>
      <c r="EW32">
        <f t="shared" si="10"/>
        <v>751.6</v>
      </c>
      <c r="EX32">
        <f t="shared" si="10"/>
        <v>770.2</v>
      </c>
      <c r="EY32">
        <f t="shared" si="10"/>
        <v>780.40000000000009</v>
      </c>
      <c r="EZ32">
        <f t="shared" si="10"/>
        <v>796.5</v>
      </c>
      <c r="FA32">
        <f t="shared" si="10"/>
        <v>806.7</v>
      </c>
      <c r="FB32">
        <f t="shared" si="10"/>
        <v>816.3</v>
      </c>
      <c r="FC32">
        <f t="shared" si="10"/>
        <v>841.3</v>
      </c>
      <c r="FD32">
        <f t="shared" si="10"/>
        <v>859.3</v>
      </c>
      <c r="FE32">
        <f t="shared" si="10"/>
        <v>874.9</v>
      </c>
      <c r="FF32">
        <f t="shared" si="10"/>
        <v>874.6</v>
      </c>
      <c r="FG32">
        <f t="shared" si="10"/>
        <v>888.1</v>
      </c>
      <c r="FH32">
        <f t="shared" si="10"/>
        <v>896.2</v>
      </c>
      <c r="FI32">
        <f t="shared" si="10"/>
        <v>921.30000000000007</v>
      </c>
      <c r="FJ32">
        <f t="shared" si="10"/>
        <v>935.5</v>
      </c>
      <c r="FK32">
        <f t="shared" si="10"/>
        <v>946.40000000000009</v>
      </c>
      <c r="FL32">
        <f t="shared" si="10"/>
        <v>943.09999999999991</v>
      </c>
      <c r="FM32">
        <f t="shared" si="10"/>
        <v>934.9</v>
      </c>
      <c r="FN32">
        <f t="shared" si="10"/>
        <v>942.2</v>
      </c>
      <c r="FO32">
        <f t="shared" si="10"/>
        <v>947.6</v>
      </c>
      <c r="FP32">
        <f t="shared" si="10"/>
        <v>973.3</v>
      </c>
      <c r="FQ32">
        <f t="shared" si="10"/>
        <v>976.1</v>
      </c>
      <c r="FR32">
        <f t="shared" si="10"/>
        <v>992.3</v>
      </c>
      <c r="FS32">
        <f t="shared" si="10"/>
        <v>995.09999999999991</v>
      </c>
      <c r="FT32">
        <f t="shared" si="10"/>
        <v>1005.5</v>
      </c>
      <c r="FU32">
        <f t="shared" si="10"/>
        <v>1021.9000000000001</v>
      </c>
      <c r="FV32">
        <f t="shared" si="10"/>
        <v>1028.8000000000002</v>
      </c>
      <c r="FW32">
        <f t="shared" si="10"/>
        <v>1046.0999999999999</v>
      </c>
      <c r="FX32">
        <f t="shared" si="10"/>
        <v>1075.5</v>
      </c>
      <c r="FY32">
        <f t="shared" si="10"/>
        <v>1109.5999999999999</v>
      </c>
      <c r="FZ32">
        <f t="shared" si="10"/>
        <v>1127</v>
      </c>
      <c r="GA32">
        <f t="shared" si="10"/>
        <v>1145.2</v>
      </c>
      <c r="GB32">
        <f t="shared" si="10"/>
        <v>1168.5999999999999</v>
      </c>
      <c r="GC32">
        <f t="shared" si="10"/>
        <v>1179</v>
      </c>
      <c r="GD32">
        <f t="shared" si="10"/>
        <v>1187</v>
      </c>
      <c r="GE32">
        <f t="shared" si="10"/>
        <v>1201.5</v>
      </c>
      <c r="GF32">
        <f t="shared" si="10"/>
        <v>1216.5</v>
      </c>
      <c r="GG32">
        <f t="shared" si="10"/>
        <v>1232</v>
      </c>
      <c r="GH32">
        <f t="shared" si="10"/>
        <v>1249.6999999999998</v>
      </c>
      <c r="GI32">
        <f t="shared" si="10"/>
        <v>1256.7</v>
      </c>
      <c r="GJ32">
        <f t="shared" si="10"/>
        <v>1261</v>
      </c>
      <c r="GK32">
        <f t="shared" si="10"/>
        <v>1283.2</v>
      </c>
      <c r="GL32">
        <f t="shared" si="10"/>
        <v>1289.8000000000002</v>
      </c>
      <c r="GM32">
        <f t="shared" ref="GM32:GV32" si="11">SUM(GM11:GM12)</f>
        <v>1304</v>
      </c>
      <c r="GN32">
        <f t="shared" si="11"/>
        <v>1326.6</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7"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v>
      </c>
      <c r="EB33">
        <f t="shared" si="14"/>
        <v>745.39999999999986</v>
      </c>
      <c r="EC33">
        <f t="shared" si="14"/>
        <v>747.2</v>
      </c>
      <c r="ED33">
        <f t="shared" si="14"/>
        <v>750.7</v>
      </c>
      <c r="EE33">
        <f t="shared" si="14"/>
        <v>765</v>
      </c>
      <c r="EF33">
        <f t="shared" si="14"/>
        <v>779.09999999999991</v>
      </c>
      <c r="EG33">
        <f t="shared" si="14"/>
        <v>784.8</v>
      </c>
      <c r="EH33">
        <f t="shared" si="14"/>
        <v>790</v>
      </c>
      <c r="EI33">
        <f t="shared" si="14"/>
        <v>803.19999999999993</v>
      </c>
      <c r="EJ33">
        <f t="shared" si="14"/>
        <v>807.19999999999993</v>
      </c>
      <c r="EK33">
        <f t="shared" si="14"/>
        <v>812.89999999999986</v>
      </c>
      <c r="EL33">
        <f t="shared" si="14"/>
        <v>818.00000000000011</v>
      </c>
      <c r="EM33">
        <f t="shared" si="14"/>
        <v>839.90000000000009</v>
      </c>
      <c r="EN33">
        <f t="shared" si="14"/>
        <v>846</v>
      </c>
      <c r="EO33">
        <f t="shared" si="14"/>
        <v>865.8</v>
      </c>
      <c r="EP33">
        <f t="shared" si="14"/>
        <v>865.9</v>
      </c>
      <c r="EQ33">
        <f t="shared" si="14"/>
        <v>885.8</v>
      </c>
      <c r="ER33">
        <f t="shared" si="14"/>
        <v>892.7</v>
      </c>
      <c r="ES33">
        <f t="shared" si="14"/>
        <v>897.7</v>
      </c>
      <c r="ET33">
        <f t="shared" si="14"/>
        <v>903.3</v>
      </c>
      <c r="EU33">
        <f t="shared" si="14"/>
        <v>931.30000000000007</v>
      </c>
      <c r="EV33">
        <f t="shared" si="14"/>
        <v>941.60000000000014</v>
      </c>
      <c r="EW33">
        <f t="shared" si="14"/>
        <v>948.6</v>
      </c>
      <c r="EX33">
        <f t="shared" si="14"/>
        <v>958.39999999999986</v>
      </c>
      <c r="EY33">
        <f t="shared" si="14"/>
        <v>987.8</v>
      </c>
      <c r="EZ33">
        <f t="shared" si="14"/>
        <v>1316.5</v>
      </c>
      <c r="FA33">
        <f t="shared" si="14"/>
        <v>1098.5999999999999</v>
      </c>
      <c r="FB33">
        <f t="shared" si="14"/>
        <v>1074.5</v>
      </c>
      <c r="FC33">
        <f t="shared" si="14"/>
        <v>1160.6000000000001</v>
      </c>
      <c r="FD33">
        <f t="shared" si="14"/>
        <v>1280.7</v>
      </c>
      <c r="FE33">
        <f t="shared" si="14"/>
        <v>1262</v>
      </c>
      <c r="FF33">
        <f t="shared" si="14"/>
        <v>1277.5</v>
      </c>
      <c r="FG33">
        <f t="shared" si="14"/>
        <v>1374.1</v>
      </c>
      <c r="FH33">
        <f t="shared" si="14"/>
        <v>1372.4999999999998</v>
      </c>
      <c r="FI33">
        <f t="shared" si="14"/>
        <v>1370.6999999999998</v>
      </c>
      <c r="FJ33">
        <f t="shared" si="14"/>
        <v>1367.1999999999998</v>
      </c>
      <c r="FK33">
        <f t="shared" si="14"/>
        <v>1366.6</v>
      </c>
      <c r="FL33">
        <f t="shared" si="14"/>
        <v>1369</v>
      </c>
      <c r="FM33">
        <f t="shared" si="14"/>
        <v>1368.2999999999997</v>
      </c>
      <c r="FN33">
        <f t="shared" si="14"/>
        <v>1369.9999999999998</v>
      </c>
      <c r="FO33">
        <f t="shared" si="14"/>
        <v>1349.2000000000003</v>
      </c>
      <c r="FP33">
        <f t="shared" si="14"/>
        <v>1348.5000000000002</v>
      </c>
      <c r="FQ33">
        <f t="shared" si="14"/>
        <v>1349.5</v>
      </c>
      <c r="FR33">
        <f t="shared" si="14"/>
        <v>1353.8</v>
      </c>
      <c r="FS33">
        <f t="shared" si="14"/>
        <v>1370.6</v>
      </c>
      <c r="FT33">
        <f t="shared" si="14"/>
        <v>1372.8000000000002</v>
      </c>
      <c r="FU33">
        <f t="shared" si="14"/>
        <v>1374.1</v>
      </c>
      <c r="FV33">
        <f t="shared" si="14"/>
        <v>1374.8999999999996</v>
      </c>
      <c r="FW33">
        <f t="shared" si="14"/>
        <v>1387</v>
      </c>
      <c r="FX33">
        <f t="shared" si="14"/>
        <v>1408.6</v>
      </c>
      <c r="FY33">
        <f t="shared" si="14"/>
        <v>1414</v>
      </c>
      <c r="FZ33">
        <f t="shared" si="14"/>
        <v>1421</v>
      </c>
      <c r="GA33">
        <f t="shared" si="14"/>
        <v>1451.2</v>
      </c>
      <c r="GB33">
        <f t="shared" si="14"/>
        <v>1463.1</v>
      </c>
      <c r="GC33">
        <f t="shared" si="14"/>
        <v>1465.8000000000002</v>
      </c>
      <c r="GD33">
        <f t="shared" si="14"/>
        <v>1469.9</v>
      </c>
      <c r="GE33">
        <f t="shared" si="14"/>
        <v>1485.9</v>
      </c>
      <c r="GF33">
        <f t="shared" si="14"/>
        <v>1491.8000000000002</v>
      </c>
      <c r="GG33">
        <f t="shared" si="14"/>
        <v>1494.8000000000002</v>
      </c>
      <c r="GH33">
        <f t="shared" si="14"/>
        <v>1497.4</v>
      </c>
      <c r="GI33">
        <f t="shared" si="14"/>
        <v>1520.7</v>
      </c>
      <c r="GJ33">
        <f t="shared" si="14"/>
        <v>1525.6</v>
      </c>
      <c r="GK33">
        <f t="shared" si="14"/>
        <v>1537.3</v>
      </c>
      <c r="GL33">
        <f t="shared" si="14"/>
        <v>1541.6999999999998</v>
      </c>
      <c r="GM33">
        <f t="shared" ref="GM33:GV33" si="15">GM13-SUM(GM11:GM12)</f>
        <v>1571.6999999999998</v>
      </c>
      <c r="GN33">
        <f t="shared" si="15"/>
        <v>1578.6</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7" t="s">
        <v>175</v>
      </c>
      <c r="B34" t="s">
        <v>28</v>
      </c>
      <c r="C34">
        <f t="shared" ref="C34:BN34" si="16">SUM(C14:C16)</f>
        <v>234.3</v>
      </c>
      <c r="D34">
        <f t="shared" si="16"/>
        <v>237.5</v>
      </c>
      <c r="E34">
        <f t="shared" si="16"/>
        <v>235.2</v>
      </c>
      <c r="F34">
        <f t="shared" si="16"/>
        <v>237.3</v>
      </c>
      <c r="G34">
        <f t="shared" si="16"/>
        <v>241.70000000000002</v>
      </c>
      <c r="H34">
        <f t="shared" si="16"/>
        <v>245.79999999999998</v>
      </c>
      <c r="I34">
        <f t="shared" si="16"/>
        <v>250.8</v>
      </c>
      <c r="J34">
        <f t="shared" si="16"/>
        <v>256.5</v>
      </c>
      <c r="K34">
        <f t="shared" si="16"/>
        <v>276.39999999999998</v>
      </c>
      <c r="L34">
        <f t="shared" si="16"/>
        <v>282.79999999999995</v>
      </c>
      <c r="M34">
        <f t="shared" si="16"/>
        <v>285.5</v>
      </c>
      <c r="N34">
        <f t="shared" si="16"/>
        <v>291.89999999999998</v>
      </c>
      <c r="O34">
        <f t="shared" si="16"/>
        <v>308.7</v>
      </c>
      <c r="P34">
        <f t="shared" si="16"/>
        <v>314.39999999999998</v>
      </c>
      <c r="Q34">
        <f t="shared" si="16"/>
        <v>323.89999999999998</v>
      </c>
      <c r="R34">
        <f t="shared" si="16"/>
        <v>332.7</v>
      </c>
      <c r="S34">
        <f t="shared" si="16"/>
        <v>343.2</v>
      </c>
      <c r="T34">
        <f t="shared" si="16"/>
        <v>354.8</v>
      </c>
      <c r="U34">
        <f t="shared" si="16"/>
        <v>365.20000000000005</v>
      </c>
      <c r="V34">
        <f t="shared" si="16"/>
        <v>368.29999999999995</v>
      </c>
      <c r="W34">
        <f t="shared" si="16"/>
        <v>370.2</v>
      </c>
      <c r="X34">
        <f t="shared" si="16"/>
        <v>337.79999999999995</v>
      </c>
      <c r="Y34">
        <f t="shared" si="16"/>
        <v>376.20000000000005</v>
      </c>
      <c r="Z34">
        <f t="shared" si="16"/>
        <v>386.5</v>
      </c>
      <c r="AA34">
        <f t="shared" si="16"/>
        <v>397.9</v>
      </c>
      <c r="AB34">
        <f t="shared" si="16"/>
        <v>409.70000000000005</v>
      </c>
      <c r="AC34">
        <f t="shared" si="16"/>
        <v>420.9</v>
      </c>
      <c r="AD34">
        <f t="shared" si="16"/>
        <v>432.4</v>
      </c>
      <c r="AE34">
        <f t="shared" si="16"/>
        <v>447.1</v>
      </c>
      <c r="AF34">
        <f t="shared" si="16"/>
        <v>459.99999999999994</v>
      </c>
      <c r="AG34">
        <f t="shared" si="16"/>
        <v>468</v>
      </c>
      <c r="AH34">
        <f t="shared" si="16"/>
        <v>479.2</v>
      </c>
      <c r="AI34">
        <f t="shared" si="16"/>
        <v>494.09999999999997</v>
      </c>
      <c r="AJ34">
        <f t="shared" si="16"/>
        <v>516.79999999999995</v>
      </c>
      <c r="AK34">
        <f t="shared" si="16"/>
        <v>531.1</v>
      </c>
      <c r="AL34">
        <f t="shared" si="16"/>
        <v>549.5</v>
      </c>
      <c r="AM34">
        <f t="shared" si="16"/>
        <v>567.70000000000005</v>
      </c>
      <c r="AN34">
        <f t="shared" si="16"/>
        <v>582</v>
      </c>
      <c r="AO34">
        <f t="shared" si="16"/>
        <v>603</v>
      </c>
      <c r="AP34">
        <f t="shared" si="16"/>
        <v>620.29999999999995</v>
      </c>
      <c r="AQ34">
        <f t="shared" si="16"/>
        <v>627</v>
      </c>
      <c r="AR34">
        <f t="shared" si="16"/>
        <v>642.40000000000009</v>
      </c>
      <c r="AS34">
        <f t="shared" si="16"/>
        <v>663.4</v>
      </c>
      <c r="AT34">
        <f t="shared" si="16"/>
        <v>692.2</v>
      </c>
      <c r="AU34">
        <f t="shared" si="16"/>
        <v>741.09999999999991</v>
      </c>
      <c r="AV34">
        <f t="shared" si="16"/>
        <v>761.09999999999991</v>
      </c>
      <c r="AW34">
        <f t="shared" si="16"/>
        <v>781.59999999999991</v>
      </c>
      <c r="AX34">
        <f t="shared" si="16"/>
        <v>779</v>
      </c>
      <c r="AY34">
        <f t="shared" si="16"/>
        <v>781.9</v>
      </c>
      <c r="AZ34">
        <f t="shared" si="16"/>
        <v>792.40000000000009</v>
      </c>
      <c r="BA34">
        <f t="shared" si="16"/>
        <v>789.10000000000014</v>
      </c>
      <c r="BB34">
        <f t="shared" si="16"/>
        <v>794.69999999999993</v>
      </c>
      <c r="BC34">
        <f t="shared" si="16"/>
        <v>800.59999999999991</v>
      </c>
      <c r="BD34">
        <f t="shared" si="16"/>
        <v>822.2</v>
      </c>
      <c r="BE34">
        <f t="shared" si="16"/>
        <v>818.39999999999986</v>
      </c>
      <c r="BF34">
        <f t="shared" si="16"/>
        <v>842.2</v>
      </c>
      <c r="BG34">
        <f t="shared" si="16"/>
        <v>871.1</v>
      </c>
      <c r="BH34">
        <f t="shared" si="16"/>
        <v>892.7</v>
      </c>
      <c r="BI34">
        <f t="shared" si="16"/>
        <v>915.90000000000009</v>
      </c>
      <c r="BJ34">
        <f t="shared" si="16"/>
        <v>936.8</v>
      </c>
      <c r="BK34">
        <f t="shared" si="16"/>
        <v>986.5</v>
      </c>
      <c r="BL34">
        <f t="shared" si="16"/>
        <v>951.5</v>
      </c>
      <c r="BM34">
        <f t="shared" si="16"/>
        <v>995.2</v>
      </c>
      <c r="BN34">
        <f t="shared" si="16"/>
        <v>1010.4</v>
      </c>
      <c r="BO34">
        <f t="shared" ref="BO34:DZ34" si="17">SUM(BO14:BO16)</f>
        <v>1017.4</v>
      </c>
      <c r="BP34">
        <f t="shared" si="17"/>
        <v>1025.0999999999999</v>
      </c>
      <c r="BQ34">
        <f t="shared" si="17"/>
        <v>1045.7</v>
      </c>
      <c r="BR34">
        <f t="shared" si="17"/>
        <v>1070.5999999999999</v>
      </c>
      <c r="BS34">
        <f t="shared" si="17"/>
        <v>1074.3999999999999</v>
      </c>
      <c r="BT34">
        <f t="shared" si="17"/>
        <v>1145.5999999999999</v>
      </c>
      <c r="BU34">
        <f t="shared" si="17"/>
        <v>1134.9000000000001</v>
      </c>
      <c r="BV34">
        <f t="shared" si="17"/>
        <v>1165</v>
      </c>
      <c r="BW34">
        <f t="shared" si="17"/>
        <v>1188.0999999999999</v>
      </c>
      <c r="BX34">
        <f t="shared" si="17"/>
        <v>1198.8</v>
      </c>
      <c r="BY34">
        <f t="shared" si="17"/>
        <v>1219.5</v>
      </c>
      <c r="BZ34">
        <f t="shared" si="17"/>
        <v>1243.2</v>
      </c>
      <c r="CA34">
        <f t="shared" si="17"/>
        <v>1294</v>
      </c>
      <c r="CB34">
        <f t="shared" si="17"/>
        <v>1319.4</v>
      </c>
      <c r="CC34">
        <f t="shared" si="17"/>
        <v>1335.6</v>
      </c>
      <c r="CD34">
        <f t="shared" si="17"/>
        <v>1348.7</v>
      </c>
      <c r="CE34">
        <f t="shared" si="17"/>
        <v>1376.5</v>
      </c>
      <c r="CF34">
        <f t="shared" si="17"/>
        <v>1394</v>
      </c>
      <c r="CG34">
        <f t="shared" si="17"/>
        <v>1415.1000000000001</v>
      </c>
      <c r="CH34">
        <f t="shared" si="17"/>
        <v>1425.3999999999999</v>
      </c>
      <c r="CI34">
        <f t="shared" si="17"/>
        <v>1418.6999999999998</v>
      </c>
      <c r="CJ34">
        <f t="shared" si="17"/>
        <v>1437.8999999999999</v>
      </c>
      <c r="CK34">
        <f t="shared" si="17"/>
        <v>1457.5</v>
      </c>
      <c r="CL34">
        <f t="shared" si="17"/>
        <v>1480.7000000000003</v>
      </c>
      <c r="CM34">
        <f t="shared" si="17"/>
        <v>1487.1</v>
      </c>
      <c r="CN34">
        <f t="shared" si="17"/>
        <v>1515.2</v>
      </c>
      <c r="CO34">
        <f t="shared" si="17"/>
        <v>1530.9</v>
      </c>
      <c r="CP34">
        <f t="shared" si="17"/>
        <v>1551</v>
      </c>
      <c r="CQ34">
        <f t="shared" si="17"/>
        <v>1545.1</v>
      </c>
      <c r="CR34">
        <f t="shared" si="17"/>
        <v>1577.7</v>
      </c>
      <c r="CS34">
        <f t="shared" si="17"/>
        <v>1605.2</v>
      </c>
      <c r="CT34">
        <f t="shared" si="17"/>
        <v>1642.4999999999998</v>
      </c>
      <c r="CU34">
        <f t="shared" si="17"/>
        <v>1669.6</v>
      </c>
      <c r="CV34">
        <f t="shared" si="17"/>
        <v>1714.9</v>
      </c>
      <c r="CW34">
        <f t="shared" si="17"/>
        <v>1725</v>
      </c>
      <c r="CX34">
        <f t="shared" si="17"/>
        <v>1746.3000000000002</v>
      </c>
      <c r="CY34">
        <f t="shared" si="17"/>
        <v>1771.5</v>
      </c>
      <c r="CZ34">
        <f t="shared" si="17"/>
        <v>1795.8</v>
      </c>
      <c r="DA34">
        <f t="shared" si="17"/>
        <v>1811.3999999999999</v>
      </c>
      <c r="DB34">
        <f t="shared" si="17"/>
        <v>1838.5</v>
      </c>
      <c r="DC34">
        <f t="shared" si="17"/>
        <v>1879.8000000000002</v>
      </c>
      <c r="DD34">
        <f t="shared" si="17"/>
        <v>1933.4</v>
      </c>
      <c r="DE34">
        <f t="shared" si="17"/>
        <v>1949.1</v>
      </c>
      <c r="DF34">
        <f t="shared" si="17"/>
        <v>1988.3</v>
      </c>
      <c r="DG34">
        <f t="shared" si="17"/>
        <v>2037.8</v>
      </c>
      <c r="DH34">
        <f t="shared" si="17"/>
        <v>2074.8000000000002</v>
      </c>
      <c r="DI34">
        <f t="shared" si="17"/>
        <v>2114.6999999999998</v>
      </c>
      <c r="DJ34">
        <f t="shared" si="17"/>
        <v>2160</v>
      </c>
      <c r="DK34">
        <f t="shared" si="17"/>
        <v>2201.6000000000004</v>
      </c>
      <c r="DL34">
        <f t="shared" si="17"/>
        <v>2242.6</v>
      </c>
      <c r="DM34">
        <f t="shared" si="17"/>
        <v>2278.9</v>
      </c>
      <c r="DN34">
        <f t="shared" si="17"/>
        <v>2317.6</v>
      </c>
      <c r="DO34">
        <f t="shared" si="17"/>
        <v>2343.2000000000003</v>
      </c>
      <c r="DP34">
        <f t="shared" si="17"/>
        <v>2372.9</v>
      </c>
      <c r="DQ34">
        <f t="shared" si="17"/>
        <v>2416.1999999999998</v>
      </c>
      <c r="DR34">
        <f t="shared" si="17"/>
        <v>2474</v>
      </c>
      <c r="DS34">
        <f t="shared" si="17"/>
        <v>2558.3000000000002</v>
      </c>
      <c r="DT34">
        <f t="shared" si="17"/>
        <v>2590.3999999999996</v>
      </c>
      <c r="DU34">
        <f t="shared" si="17"/>
        <v>2624.7000000000003</v>
      </c>
      <c r="DV34">
        <f t="shared" si="17"/>
        <v>2646.1</v>
      </c>
      <c r="DW34">
        <f t="shared" si="17"/>
        <v>2703.1</v>
      </c>
      <c r="DX34">
        <f t="shared" si="17"/>
        <v>2704.1</v>
      </c>
      <c r="DY34">
        <f t="shared" si="17"/>
        <v>2500.1999999999998</v>
      </c>
      <c r="DZ34">
        <f t="shared" si="17"/>
        <v>2657.5</v>
      </c>
      <c r="EA34">
        <f t="shared" ref="EA34:GK34" si="18">SUM(EA14:EA16)</f>
        <v>2519.6999999999998</v>
      </c>
      <c r="EB34">
        <f t="shared" si="18"/>
        <v>2514</v>
      </c>
      <c r="EC34">
        <f t="shared" si="18"/>
        <v>2525.6</v>
      </c>
      <c r="ED34">
        <f t="shared" si="18"/>
        <v>2529.9</v>
      </c>
      <c r="EE34">
        <f t="shared" si="18"/>
        <v>2526.1</v>
      </c>
      <c r="EF34">
        <f t="shared" si="18"/>
        <v>2537.6</v>
      </c>
      <c r="EG34">
        <f t="shared" si="18"/>
        <v>2501.5</v>
      </c>
      <c r="EH34">
        <f t="shared" si="18"/>
        <v>2592.1999999999998</v>
      </c>
      <c r="EI34">
        <f t="shared" si="18"/>
        <v>2624.5</v>
      </c>
      <c r="EJ34">
        <f t="shared" si="18"/>
        <v>2666.5</v>
      </c>
      <c r="EK34">
        <f t="shared" si="18"/>
        <v>2729.5</v>
      </c>
      <c r="EL34">
        <f t="shared" si="18"/>
        <v>2778</v>
      </c>
      <c r="EM34">
        <f t="shared" si="18"/>
        <v>2888.6000000000004</v>
      </c>
      <c r="EN34">
        <f t="shared" si="18"/>
        <v>2939.2</v>
      </c>
      <c r="EO34">
        <f t="shared" si="18"/>
        <v>2995</v>
      </c>
      <c r="EP34">
        <f t="shared" si="18"/>
        <v>3046.2</v>
      </c>
      <c r="EQ34">
        <f t="shared" si="18"/>
        <v>3159.6</v>
      </c>
      <c r="ER34">
        <f t="shared" si="18"/>
        <v>3209.2</v>
      </c>
      <c r="ES34">
        <f t="shared" si="18"/>
        <v>3235.3</v>
      </c>
      <c r="ET34">
        <f t="shared" si="18"/>
        <v>3295.3</v>
      </c>
      <c r="EU34">
        <f t="shared" si="18"/>
        <v>3398.4</v>
      </c>
      <c r="EV34">
        <f t="shared" si="18"/>
        <v>3427.7999999999997</v>
      </c>
      <c r="EW34">
        <f t="shared" si="18"/>
        <v>3439.1</v>
      </c>
      <c r="EX34">
        <f t="shared" si="18"/>
        <v>3478.2</v>
      </c>
      <c r="EY34">
        <f t="shared" si="18"/>
        <v>3512.6000000000004</v>
      </c>
      <c r="EZ34">
        <f t="shared" si="18"/>
        <v>3541.3</v>
      </c>
      <c r="FA34">
        <f t="shared" si="18"/>
        <v>3495.2</v>
      </c>
      <c r="FB34">
        <f t="shared" si="18"/>
        <v>3421.7000000000003</v>
      </c>
      <c r="FC34">
        <f t="shared" si="18"/>
        <v>3122.4999999999995</v>
      </c>
      <c r="FD34">
        <f t="shared" si="18"/>
        <v>3058.8999999999996</v>
      </c>
      <c r="FE34">
        <f t="shared" si="18"/>
        <v>3060.5</v>
      </c>
      <c r="FF34">
        <f t="shared" si="18"/>
        <v>3097.4000000000005</v>
      </c>
      <c r="FG34">
        <f t="shared" si="18"/>
        <v>3155</v>
      </c>
      <c r="FH34">
        <f t="shared" si="18"/>
        <v>3204</v>
      </c>
      <c r="FI34">
        <f t="shared" si="18"/>
        <v>3256.4</v>
      </c>
      <c r="FJ34">
        <f t="shared" si="18"/>
        <v>3297.8</v>
      </c>
      <c r="FK34">
        <f t="shared" si="18"/>
        <v>3370.4999999999995</v>
      </c>
      <c r="FL34">
        <f t="shared" si="18"/>
        <v>3405.5</v>
      </c>
      <c r="FM34">
        <f t="shared" si="18"/>
        <v>3437.5</v>
      </c>
      <c r="FN34">
        <f t="shared" si="18"/>
        <v>3440.7000000000003</v>
      </c>
      <c r="FO34">
        <f t="shared" si="18"/>
        <v>3480.6</v>
      </c>
      <c r="FP34">
        <f t="shared" si="18"/>
        <v>3507.6000000000004</v>
      </c>
      <c r="FQ34">
        <f t="shared" si="18"/>
        <v>3532.1</v>
      </c>
      <c r="FR34">
        <f t="shared" si="18"/>
        <v>3629.8</v>
      </c>
      <c r="FS34">
        <f t="shared" si="18"/>
        <v>3855.0999999999995</v>
      </c>
      <c r="FT34">
        <f t="shared" si="18"/>
        <v>3905.7</v>
      </c>
      <c r="FU34">
        <f t="shared" si="18"/>
        <v>3915.9</v>
      </c>
      <c r="FV34">
        <f t="shared" si="18"/>
        <v>3959.6000000000004</v>
      </c>
      <c r="FW34">
        <f t="shared" si="18"/>
        <v>4052.4999999999995</v>
      </c>
      <c r="FX34">
        <f t="shared" si="18"/>
        <v>4086.1000000000004</v>
      </c>
      <c r="FY34">
        <f t="shared" si="18"/>
        <v>4143.8999999999996</v>
      </c>
      <c r="FZ34">
        <f t="shared" si="18"/>
        <v>4205.7</v>
      </c>
      <c r="GA34">
        <f t="shared" si="18"/>
        <v>4289.0999999999995</v>
      </c>
      <c r="GB34">
        <f t="shared" si="18"/>
        <v>4352.7</v>
      </c>
      <c r="GC34">
        <f t="shared" si="18"/>
        <v>4369.2</v>
      </c>
      <c r="GD34">
        <f t="shared" si="18"/>
        <v>4401.7000000000007</v>
      </c>
      <c r="GE34">
        <f t="shared" si="18"/>
        <v>4373.8</v>
      </c>
      <c r="GF34">
        <f t="shared" si="18"/>
        <v>4408.7000000000007</v>
      </c>
      <c r="GG34">
        <f t="shared" si="18"/>
        <v>4459.8999999999996</v>
      </c>
      <c r="GH34">
        <f t="shared" si="18"/>
        <v>4501.7</v>
      </c>
      <c r="GI34">
        <f t="shared" si="18"/>
        <v>4551.8999999999996</v>
      </c>
      <c r="GJ34">
        <f t="shared" si="18"/>
        <v>4585.3</v>
      </c>
      <c r="GK34">
        <f t="shared" si="18"/>
        <v>4645.2</v>
      </c>
      <c r="GL34">
        <f>SUM(GL14:GL16)</f>
        <v>4694</v>
      </c>
      <c r="GM34">
        <f>SUM(GM14:GM16)</f>
        <v>4710.7000000000007</v>
      </c>
      <c r="GN34">
        <f t="shared" ref="GN34:GV34" si="19">SUM(GN14:GN16)</f>
        <v>4756</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7" t="s">
        <v>334</v>
      </c>
      <c r="B35" t="s">
        <v>232</v>
      </c>
      <c r="C35">
        <f t="shared" ref="C35:BN35" si="20">C17-C18</f>
        <v>27.700000000000003</v>
      </c>
      <c r="D35">
        <f t="shared" si="20"/>
        <v>27.7</v>
      </c>
      <c r="E35">
        <f t="shared" si="20"/>
        <v>28.5</v>
      </c>
      <c r="F35">
        <f t="shared" si="20"/>
        <v>27.2</v>
      </c>
      <c r="G35">
        <f t="shared" si="20"/>
        <v>31</v>
      </c>
      <c r="H35">
        <f t="shared" si="20"/>
        <v>31.999999999999996</v>
      </c>
      <c r="I35">
        <f t="shared" si="20"/>
        <v>31.200000000000003</v>
      </c>
      <c r="J35">
        <f t="shared" si="20"/>
        <v>31.6</v>
      </c>
      <c r="K35">
        <f t="shared" si="20"/>
        <v>33.9</v>
      </c>
      <c r="L35">
        <f t="shared" si="20"/>
        <v>34.299999999999997</v>
      </c>
      <c r="M35">
        <f t="shared" si="20"/>
        <v>35.599999999999994</v>
      </c>
      <c r="N35">
        <f t="shared" si="20"/>
        <v>39.800000000000004</v>
      </c>
      <c r="O35">
        <f t="shared" si="20"/>
        <v>42.3</v>
      </c>
      <c r="P35">
        <f t="shared" si="20"/>
        <v>41.8</v>
      </c>
      <c r="Q35">
        <f t="shared" si="20"/>
        <v>39.4</v>
      </c>
      <c r="R35">
        <f t="shared" si="20"/>
        <v>41.6</v>
      </c>
      <c r="S35">
        <f t="shared" si="20"/>
        <v>39.5</v>
      </c>
      <c r="T35">
        <f t="shared" si="20"/>
        <v>41.2</v>
      </c>
      <c r="U35">
        <f t="shared" si="20"/>
        <v>45.7</v>
      </c>
      <c r="V35">
        <f t="shared" si="20"/>
        <v>40.400000000000006</v>
      </c>
      <c r="W35">
        <f t="shared" si="20"/>
        <v>32.799999999999997</v>
      </c>
      <c r="X35">
        <f t="shared" si="20"/>
        <v>36</v>
      </c>
      <c r="Y35">
        <f t="shared" si="20"/>
        <v>46.8</v>
      </c>
      <c r="Z35">
        <f t="shared" si="20"/>
        <v>47.8</v>
      </c>
      <c r="AA35">
        <f t="shared" si="20"/>
        <v>55</v>
      </c>
      <c r="AB35">
        <f t="shared" si="20"/>
        <v>53.6</v>
      </c>
      <c r="AC35">
        <f t="shared" si="20"/>
        <v>53.1</v>
      </c>
      <c r="AD35">
        <f t="shared" si="20"/>
        <v>52.5</v>
      </c>
      <c r="AE35">
        <f t="shared" si="20"/>
        <v>57</v>
      </c>
      <c r="AF35">
        <f t="shared" si="20"/>
        <v>62.400000000000006</v>
      </c>
      <c r="AG35">
        <f t="shared" si="20"/>
        <v>64.899999999999991</v>
      </c>
      <c r="AH35">
        <f t="shared" si="20"/>
        <v>65.8</v>
      </c>
      <c r="AI35">
        <f t="shared" si="20"/>
        <v>59.900000000000006</v>
      </c>
      <c r="AJ35">
        <f t="shared" si="20"/>
        <v>73.400000000000006</v>
      </c>
      <c r="AK35">
        <f t="shared" si="20"/>
        <v>73</v>
      </c>
      <c r="AL35">
        <f t="shared" si="20"/>
        <v>77.099999999999994</v>
      </c>
      <c r="AM35">
        <f t="shared" si="20"/>
        <v>73.7</v>
      </c>
      <c r="AN35">
        <f t="shared" si="20"/>
        <v>73.3</v>
      </c>
      <c r="AO35">
        <f t="shared" si="20"/>
        <v>71.5</v>
      </c>
      <c r="AP35">
        <f t="shared" si="20"/>
        <v>67.300000000000011</v>
      </c>
      <c r="AQ35">
        <f t="shared" si="20"/>
        <v>73.800000000000011</v>
      </c>
      <c r="AR35">
        <f t="shared" si="20"/>
        <v>52.600000000000009</v>
      </c>
      <c r="AS35">
        <f t="shared" si="20"/>
        <v>61.099999999999994</v>
      </c>
      <c r="AT35">
        <f t="shared" si="20"/>
        <v>67.599999999999994</v>
      </c>
      <c r="AU35">
        <f t="shared" si="20"/>
        <v>65.099999999999994</v>
      </c>
      <c r="AV35">
        <f t="shared" si="20"/>
        <v>55.499999999999993</v>
      </c>
      <c r="AW35">
        <f t="shared" si="20"/>
        <v>57.099999999999994</v>
      </c>
      <c r="AX35">
        <f t="shared" si="20"/>
        <v>47.4</v>
      </c>
      <c r="AY35">
        <f t="shared" si="20"/>
        <v>35.5</v>
      </c>
      <c r="AZ35">
        <f t="shared" si="20"/>
        <v>37</v>
      </c>
      <c r="BA35">
        <f t="shared" si="20"/>
        <v>37.800000000000004</v>
      </c>
      <c r="BB35">
        <f t="shared" si="20"/>
        <v>34</v>
      </c>
      <c r="BC35">
        <f t="shared" si="20"/>
        <v>36.300000000000004</v>
      </c>
      <c r="BD35">
        <f t="shared" si="20"/>
        <v>51.4</v>
      </c>
      <c r="BE35">
        <f t="shared" si="20"/>
        <v>59.7</v>
      </c>
      <c r="BF35">
        <f t="shared" si="20"/>
        <v>61.3</v>
      </c>
      <c r="BG35">
        <f t="shared" si="20"/>
        <v>73</v>
      </c>
      <c r="BH35">
        <f t="shared" si="20"/>
        <v>71.399999999999991</v>
      </c>
      <c r="BI35">
        <f t="shared" si="20"/>
        <v>58.400000000000006</v>
      </c>
      <c r="BJ35">
        <f t="shared" si="20"/>
        <v>58.899999999999991</v>
      </c>
      <c r="BK35">
        <f t="shared" si="20"/>
        <v>62.3</v>
      </c>
      <c r="BL35">
        <f t="shared" si="20"/>
        <v>60.599999999999994</v>
      </c>
      <c r="BM35">
        <f t="shared" si="20"/>
        <v>67.2</v>
      </c>
      <c r="BN35">
        <f t="shared" si="20"/>
        <v>65.100000000000009</v>
      </c>
      <c r="BO35">
        <f t="shared" ref="BO35:DZ35" si="21">BO17-BO18</f>
        <v>69.099999999999994</v>
      </c>
      <c r="BP35">
        <f t="shared" si="21"/>
        <v>70.5</v>
      </c>
      <c r="BQ35">
        <f t="shared" si="21"/>
        <v>72.7</v>
      </c>
      <c r="BR35">
        <f t="shared" si="21"/>
        <v>84</v>
      </c>
      <c r="BS35">
        <f t="shared" si="21"/>
        <v>84.3</v>
      </c>
      <c r="BT35">
        <f t="shared" si="21"/>
        <v>97.399999999999991</v>
      </c>
      <c r="BU35">
        <f t="shared" si="21"/>
        <v>101.9</v>
      </c>
      <c r="BV35">
        <f t="shared" si="21"/>
        <v>96.199999999999989</v>
      </c>
      <c r="BW35">
        <f t="shared" si="21"/>
        <v>95.899999999999991</v>
      </c>
      <c r="BX35">
        <f t="shared" si="21"/>
        <v>103.4</v>
      </c>
      <c r="BY35">
        <f t="shared" si="21"/>
        <v>111.6</v>
      </c>
      <c r="BZ35">
        <f t="shared" si="21"/>
        <v>116.80000000000001</v>
      </c>
      <c r="CA35">
        <f t="shared" si="21"/>
        <v>115.99999999999999</v>
      </c>
      <c r="CB35">
        <f t="shared" si="21"/>
        <v>100.9</v>
      </c>
      <c r="CC35">
        <f t="shared" si="21"/>
        <v>97.4</v>
      </c>
      <c r="CD35">
        <f t="shared" si="21"/>
        <v>96.8</v>
      </c>
      <c r="CE35">
        <f t="shared" si="21"/>
        <v>94.199999999999989</v>
      </c>
      <c r="CF35">
        <f t="shared" si="21"/>
        <v>98.5</v>
      </c>
      <c r="CG35">
        <f t="shared" si="21"/>
        <v>100.39999999999999</v>
      </c>
      <c r="CH35">
        <f t="shared" si="21"/>
        <v>99.7</v>
      </c>
      <c r="CI35">
        <f t="shared" si="21"/>
        <v>98.7</v>
      </c>
      <c r="CJ35">
        <f t="shared" si="21"/>
        <v>95.2</v>
      </c>
      <c r="CK35">
        <f t="shared" si="21"/>
        <v>96.4</v>
      </c>
      <c r="CL35">
        <f t="shared" si="21"/>
        <v>97.9</v>
      </c>
      <c r="CM35">
        <f t="shared" si="21"/>
        <v>112.60000000000001</v>
      </c>
      <c r="CN35">
        <f t="shared" si="21"/>
        <v>115</v>
      </c>
      <c r="CO35">
        <f t="shared" si="21"/>
        <v>111.6</v>
      </c>
      <c r="CP35">
        <f t="shared" si="21"/>
        <v>121.39999999999999</v>
      </c>
      <c r="CQ35">
        <f t="shared" si="21"/>
        <v>125.29999999999998</v>
      </c>
      <c r="CR35">
        <f t="shared" si="21"/>
        <v>138.1</v>
      </c>
      <c r="CS35">
        <f t="shared" si="21"/>
        <v>130.70000000000002</v>
      </c>
      <c r="CT35">
        <f t="shared" si="21"/>
        <v>162.19999999999999</v>
      </c>
      <c r="CU35">
        <f t="shared" si="21"/>
        <v>137.30000000000001</v>
      </c>
      <c r="CV35">
        <f t="shared" si="21"/>
        <v>144.6</v>
      </c>
      <c r="CW35">
        <f t="shared" si="21"/>
        <v>159.29999999999998</v>
      </c>
      <c r="CX35">
        <f t="shared" si="21"/>
        <v>167.5</v>
      </c>
      <c r="CY35">
        <f t="shared" si="21"/>
        <v>171.89999999999998</v>
      </c>
      <c r="CZ35">
        <f t="shared" si="21"/>
        <v>167.2</v>
      </c>
      <c r="DA35">
        <f t="shared" si="21"/>
        <v>174.4</v>
      </c>
      <c r="DB35">
        <f t="shared" si="21"/>
        <v>170.7</v>
      </c>
      <c r="DC35">
        <f t="shared" si="21"/>
        <v>181.79999999999998</v>
      </c>
      <c r="DD35">
        <f t="shared" si="21"/>
        <v>193.4</v>
      </c>
      <c r="DE35">
        <f t="shared" si="21"/>
        <v>193.6</v>
      </c>
      <c r="DF35">
        <f t="shared" si="21"/>
        <v>196.5</v>
      </c>
      <c r="DG35">
        <f t="shared" si="21"/>
        <v>198.2</v>
      </c>
      <c r="DH35">
        <f t="shared" si="21"/>
        <v>202</v>
      </c>
      <c r="DI35">
        <f t="shared" si="21"/>
        <v>213.29999999999998</v>
      </c>
      <c r="DJ35">
        <f t="shared" si="21"/>
        <v>202.89999999999998</v>
      </c>
      <c r="DK35">
        <f t="shared" si="21"/>
        <v>195.7</v>
      </c>
      <c r="DL35">
        <f t="shared" si="21"/>
        <v>192.3</v>
      </c>
      <c r="DM35">
        <f t="shared" si="21"/>
        <v>198.7</v>
      </c>
      <c r="DN35">
        <f t="shared" si="21"/>
        <v>194.1</v>
      </c>
      <c r="DO35">
        <f t="shared" si="21"/>
        <v>202.4</v>
      </c>
      <c r="DP35">
        <f t="shared" si="21"/>
        <v>198.9</v>
      </c>
      <c r="DQ35">
        <f t="shared" si="21"/>
        <v>202.29999999999998</v>
      </c>
      <c r="DR35">
        <f t="shared" si="21"/>
        <v>204.20000000000002</v>
      </c>
      <c r="DS35">
        <f t="shared" si="21"/>
        <v>218.60000000000002</v>
      </c>
      <c r="DT35">
        <f t="shared" si="21"/>
        <v>216.7</v>
      </c>
      <c r="DU35">
        <f t="shared" si="21"/>
        <v>197.20000000000002</v>
      </c>
      <c r="DV35">
        <f t="shared" si="21"/>
        <v>199.8</v>
      </c>
      <c r="DW35">
        <f t="shared" si="21"/>
        <v>158.79999999999998</v>
      </c>
      <c r="DX35">
        <f t="shared" si="21"/>
        <v>154.6</v>
      </c>
      <c r="DY35">
        <f t="shared" si="21"/>
        <v>136.4</v>
      </c>
      <c r="DZ35">
        <f t="shared" si="21"/>
        <v>122.2</v>
      </c>
      <c r="EA35">
        <f t="shared" ref="EA35:GK35" si="22">EA17-EA18</f>
        <v>122.00000000000001</v>
      </c>
      <c r="EB35">
        <f t="shared" si="22"/>
        <v>128.29999999999998</v>
      </c>
      <c r="EC35">
        <f t="shared" si="22"/>
        <v>137.5</v>
      </c>
      <c r="ED35">
        <f t="shared" si="22"/>
        <v>156.70000000000002</v>
      </c>
      <c r="EE35">
        <f t="shared" si="22"/>
        <v>176.1</v>
      </c>
      <c r="EF35">
        <f t="shared" si="22"/>
        <v>173.6</v>
      </c>
      <c r="EG35">
        <f t="shared" si="22"/>
        <v>196.2</v>
      </c>
      <c r="EH35">
        <f t="shared" si="22"/>
        <v>220.9</v>
      </c>
      <c r="EI35">
        <f t="shared" si="22"/>
        <v>234.20000000000002</v>
      </c>
      <c r="EJ35">
        <f t="shared" si="22"/>
        <v>254.40000000000003</v>
      </c>
      <c r="EK35">
        <f t="shared" si="22"/>
        <v>274.59999999999997</v>
      </c>
      <c r="EL35">
        <f t="shared" si="22"/>
        <v>278.59999999999997</v>
      </c>
      <c r="EM35">
        <f t="shared" si="22"/>
        <v>357.3</v>
      </c>
      <c r="EN35">
        <f t="shared" si="22"/>
        <v>343.4</v>
      </c>
      <c r="EO35">
        <f t="shared" si="22"/>
        <v>348.7</v>
      </c>
      <c r="EP35">
        <f t="shared" si="22"/>
        <v>384</v>
      </c>
      <c r="EQ35">
        <f t="shared" si="22"/>
        <v>395.09999999999997</v>
      </c>
      <c r="ER35">
        <f t="shared" si="22"/>
        <v>404</v>
      </c>
      <c r="ES35">
        <f t="shared" si="22"/>
        <v>420.8</v>
      </c>
      <c r="ET35">
        <f t="shared" si="22"/>
        <v>385.6</v>
      </c>
      <c r="EU35">
        <f t="shared" si="22"/>
        <v>380.5</v>
      </c>
      <c r="EV35">
        <f t="shared" si="22"/>
        <v>377.40000000000003</v>
      </c>
      <c r="EW35">
        <f t="shared" si="22"/>
        <v>342.3</v>
      </c>
      <c r="EX35">
        <f t="shared" si="22"/>
        <v>329.7</v>
      </c>
      <c r="EY35">
        <f t="shared" si="22"/>
        <v>263</v>
      </c>
      <c r="EZ35">
        <f t="shared" si="22"/>
        <v>248.8</v>
      </c>
      <c r="FA35">
        <f t="shared" si="22"/>
        <v>250.29999999999998</v>
      </c>
      <c r="FB35">
        <f t="shared" si="22"/>
        <v>135.69999999999999</v>
      </c>
      <c r="FC35">
        <f t="shared" si="22"/>
        <v>150.6</v>
      </c>
      <c r="FD35">
        <f t="shared" si="22"/>
        <v>160</v>
      </c>
      <c r="FE35">
        <f t="shared" si="22"/>
        <v>149.1</v>
      </c>
      <c r="FF35">
        <f t="shared" si="22"/>
        <v>167.20000000000002</v>
      </c>
      <c r="FG35">
        <f t="shared" si="22"/>
        <v>184.50000000000003</v>
      </c>
      <c r="FH35">
        <f t="shared" si="22"/>
        <v>192.3</v>
      </c>
      <c r="FI35">
        <f t="shared" si="22"/>
        <v>193.7</v>
      </c>
      <c r="FJ35">
        <f t="shared" si="22"/>
        <v>202.50000000000003</v>
      </c>
      <c r="FK35">
        <f t="shared" si="22"/>
        <v>195.39999999999998</v>
      </c>
      <c r="FL35">
        <f t="shared" si="22"/>
        <v>206.2</v>
      </c>
      <c r="FM35">
        <f t="shared" si="22"/>
        <v>188.2</v>
      </c>
      <c r="FN35">
        <f t="shared" si="22"/>
        <v>232.8</v>
      </c>
      <c r="FO35">
        <f t="shared" si="22"/>
        <v>220.50000000000003</v>
      </c>
      <c r="FP35">
        <f t="shared" si="22"/>
        <v>244.2</v>
      </c>
      <c r="FQ35">
        <f t="shared" si="22"/>
        <v>257</v>
      </c>
      <c r="FR35">
        <f t="shared" si="22"/>
        <v>264</v>
      </c>
      <c r="FS35">
        <f t="shared" si="22"/>
        <v>293.20000000000005</v>
      </c>
      <c r="FT35">
        <f t="shared" si="22"/>
        <v>281</v>
      </c>
      <c r="FU35">
        <f t="shared" si="22"/>
        <v>280.59999999999997</v>
      </c>
      <c r="FV35">
        <f t="shared" si="22"/>
        <v>277.70000000000005</v>
      </c>
      <c r="FW35">
        <f t="shared" si="22"/>
        <v>303.89999999999998</v>
      </c>
      <c r="FX35">
        <f t="shared" si="22"/>
        <v>323.89999999999998</v>
      </c>
      <c r="FY35">
        <f t="shared" si="22"/>
        <v>303.70000000000005</v>
      </c>
      <c r="FZ35">
        <f t="shared" si="22"/>
        <v>310.29999999999995</v>
      </c>
      <c r="GA35">
        <f t="shared" si="22"/>
        <v>331.1</v>
      </c>
      <c r="GB35">
        <f t="shared" si="22"/>
        <v>330.4</v>
      </c>
      <c r="GC35">
        <f t="shared" si="22"/>
        <v>297.3</v>
      </c>
      <c r="GD35">
        <f t="shared" si="22"/>
        <v>188.2</v>
      </c>
      <c r="GE35">
        <f t="shared" si="22"/>
        <v>283.39999999999998</v>
      </c>
      <c r="GF35">
        <f t="shared" si="22"/>
        <v>284.5</v>
      </c>
      <c r="GG35">
        <f t="shared" si="22"/>
        <v>322.2</v>
      </c>
      <c r="GH35">
        <f t="shared" si="22"/>
        <v>315.39999999999998</v>
      </c>
      <c r="GI35">
        <f t="shared" si="22"/>
        <v>255.6</v>
      </c>
      <c r="GJ35">
        <f t="shared" si="22"/>
        <v>267.20000000000005</v>
      </c>
      <c r="GK35">
        <f t="shared" si="22"/>
        <v>288.7</v>
      </c>
      <c r="GL35">
        <f>GL17-GL18</f>
        <v>257.3</v>
      </c>
      <c r="GM35">
        <f>GM17-GM18</f>
        <v>122.2</v>
      </c>
      <c r="GN35">
        <f t="shared" ref="GN35:GV35" si="23">GN17-GN18</f>
        <v>122.2</v>
      </c>
      <c r="GO35">
        <f t="shared" si="23"/>
        <v>122.2</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2" t="s">
        <v>167</v>
      </c>
    </row>
    <row r="38" spans="1:204" x14ac:dyDescent="0.25">
      <c r="A38" s="7"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434.13749999999999</v>
      </c>
      <c r="EB38">
        <f ca="1">IF(ISERROR(INDIRECT(ADDRESS(ROW(EB32),COLUMN(EB32)-3))),"n/a",IF(ISNUMBER(INDIRECT(ADDRESS(ROW(EB32),COLUMN(EB32)-3))),Calculations!$C$3*AVERAGE(DY32:EB32),"n/a"))</f>
        <v>441.15750000000003</v>
      </c>
      <c r="EC38">
        <f ca="1">IF(ISERROR(INDIRECT(ADDRESS(ROW(EC32),COLUMN(EC32)-3))),"n/a",IF(ISNUMBER(INDIRECT(ADDRESS(ROW(EC32),COLUMN(EC32)-3))),Calculations!$C$3*AVERAGE(DZ32:EC32),"n/a"))</f>
        <v>452.29500000000002</v>
      </c>
      <c r="ED38">
        <f ca="1">IF(ISERROR(INDIRECT(ADDRESS(ROW(ED32),COLUMN(ED32)-3))),"n/a",IF(ISNUMBER(INDIRECT(ADDRESS(ROW(ED32),COLUMN(ED32)-3))),Calculations!$C$3*AVERAGE(EA32:ED32),"n/a"))</f>
        <v>458.75250000000005</v>
      </c>
      <c r="EE38">
        <f ca="1">IF(ISERROR(INDIRECT(ADDRESS(ROW(EE32),COLUMN(EE32)-3))),"n/a",IF(ISNUMBER(INDIRECT(ADDRESS(ROW(EE32),COLUMN(EE32)-3))),Calculations!$C$3*AVERAGE(EB32:EE32),"n/a"))</f>
        <v>465.63749999999999</v>
      </c>
      <c r="EF38">
        <f ca="1">IF(ISERROR(INDIRECT(ADDRESS(ROW(EF32),COLUMN(EF32)-3))),"n/a",IF(ISNUMBER(INDIRECT(ADDRESS(ROW(EF32),COLUMN(EF32)-3))),Calculations!$C$3*AVERAGE(EC32:EF32),"n/a"))</f>
        <v>472.79250000000008</v>
      </c>
      <c r="EG38">
        <f ca="1">IF(ISERROR(INDIRECT(ADDRESS(ROW(EG32),COLUMN(EG32)-3))),"n/a",IF(ISNUMBER(INDIRECT(ADDRESS(ROW(EG32),COLUMN(EG32)-3))),Calculations!$C$3*AVERAGE(ED32:EG32),"n/a"))</f>
        <v>481.34250000000003</v>
      </c>
      <c r="EH38">
        <f ca="1">IF(ISERROR(INDIRECT(ADDRESS(ROW(EH32),COLUMN(EH32)-3))),"n/a",IF(ISNUMBER(INDIRECT(ADDRESS(ROW(EH32),COLUMN(EH32)-3))),Calculations!$C$3*AVERAGE(EE32:EH32),"n/a"))</f>
        <v>487.125</v>
      </c>
      <c r="EI38">
        <f ca="1">IF(ISERROR(INDIRECT(ADDRESS(ROW(EI32),COLUMN(EI32)-3))),"n/a",IF(ISNUMBER(INDIRECT(ADDRESS(ROW(EI32),COLUMN(EI32)-3))),Calculations!$C$3*AVERAGE(EF32:EI32),"n/a"))</f>
        <v>497.65500000000003</v>
      </c>
      <c r="EJ38">
        <f ca="1">IF(ISERROR(INDIRECT(ADDRESS(ROW(EJ32),COLUMN(EJ32)-3))),"n/a",IF(ISNUMBER(INDIRECT(ADDRESS(ROW(EJ32),COLUMN(EJ32)-3))),Calculations!$C$3*AVERAGE(EG32:EJ32),"n/a"))</f>
        <v>511.13250000000005</v>
      </c>
      <c r="EK38">
        <f ca="1">IF(ISERROR(INDIRECT(ADDRESS(ROW(EK32),COLUMN(EK32)-3))),"n/a",IF(ISNUMBER(INDIRECT(ADDRESS(ROW(EK32),COLUMN(EK32)-3))),Calculations!$C$3*AVERAGE(EH32:EK32),"n/a"))</f>
        <v>521.52750000000003</v>
      </c>
      <c r="EL38">
        <f ca="1">IF(ISERROR(INDIRECT(ADDRESS(ROW(EL32),COLUMN(EL32)-3))),"n/a",IF(ISNUMBER(INDIRECT(ADDRESS(ROW(EL32),COLUMN(EL32)-3))),Calculations!$C$3*AVERAGE(EI32:EL32),"n/a"))</f>
        <v>534.73500000000001</v>
      </c>
      <c r="EM38">
        <f ca="1">IF(ISERROR(INDIRECT(ADDRESS(ROW(EM32),COLUMN(EM32)-3))),"n/a",IF(ISNUMBER(INDIRECT(ADDRESS(ROW(EM32),COLUMN(EM32)-3))),Calculations!$C$3*AVERAGE(EJ32:EM32),"n/a"))</f>
        <v>545.55750000000012</v>
      </c>
      <c r="EN38">
        <f ca="1">IF(ISERROR(INDIRECT(ADDRESS(ROW(EN32),COLUMN(EN32)-3))),"n/a",IF(ISNUMBER(INDIRECT(ADDRESS(ROW(EN32),COLUMN(EN32)-3))),Calculations!$C$3*AVERAGE(EK32:EN32),"n/a"))</f>
        <v>556.04250000000002</v>
      </c>
      <c r="EO38">
        <f ca="1">IF(ISERROR(INDIRECT(ADDRESS(ROW(EO32),COLUMN(EO32)-3))),"n/a",IF(ISNUMBER(INDIRECT(ADDRESS(ROW(EO32),COLUMN(EO32)-3))),Calculations!$C$3*AVERAGE(EL32:EO32),"n/a"))</f>
        <v>564.66000000000008</v>
      </c>
      <c r="EP38">
        <f ca="1">IF(ISERROR(INDIRECT(ADDRESS(ROW(EP32),COLUMN(EP32)-3))),"n/a",IF(ISNUMBER(INDIRECT(ADDRESS(ROW(EP32),COLUMN(EP32)-3))),Calculations!$C$3*AVERAGE(EM32:EP32),"n/a"))</f>
        <v>572.87249999999995</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613.93500000000006</v>
      </c>
      <c r="ET38">
        <f ca="1">IF(ISERROR(INDIRECT(ADDRESS(ROW(ET32),COLUMN(ET32)-3))),"n/a",IF(ISNUMBER(INDIRECT(ADDRESS(ROW(ET32),COLUMN(ET32)-3))),Calculations!$C$3*AVERAGE(EQ32:ET32),"n/a"))</f>
        <v>628.35749999999996</v>
      </c>
      <c r="EU38">
        <f ca="1">IF(ISERROR(INDIRECT(ADDRESS(ROW(EU32),COLUMN(EU32)-3))),"n/a",IF(ISNUMBER(INDIRECT(ADDRESS(ROW(EU32),COLUMN(EU32)-3))),Calculations!$C$3*AVERAGE(ER32:EU32),"n/a"))</f>
        <v>643.65750000000003</v>
      </c>
      <c r="EV38">
        <f ca="1">IF(ISERROR(INDIRECT(ADDRESS(ROW(EV32),COLUMN(EV32)-3))),"n/a",IF(ISNUMBER(INDIRECT(ADDRESS(ROW(EV32),COLUMN(EV32)-3))),Calculations!$C$3*AVERAGE(ES32:EV32),"n/a"))</f>
        <v>654.52499999999998</v>
      </c>
      <c r="EW38">
        <f ca="1">IF(ISERROR(INDIRECT(ADDRESS(ROW(EW32),COLUMN(EW32)-3))),"n/a",IF(ISNUMBER(INDIRECT(ADDRESS(ROW(EW32),COLUMN(EW32)-3))),Calculations!$C$3*AVERAGE(ET32:EW32),"n/a"))</f>
        <v>663.70499999999993</v>
      </c>
      <c r="EX38">
        <f ca="1">IF(ISERROR(INDIRECT(ADDRESS(ROW(EX32),COLUMN(EX32)-3))),"n/a",IF(ISNUMBER(INDIRECT(ADDRESS(ROW(EX32),COLUMN(EX32)-3))),Calculations!$C$3*AVERAGE(EU32:EX32),"n/a"))</f>
        <v>677.13750000000005</v>
      </c>
      <c r="EY38">
        <f ca="1">IF(ISERROR(INDIRECT(ADDRESS(ROW(EY32),COLUMN(EY32)-3))),"n/a",IF(ISNUMBER(INDIRECT(ADDRESS(ROW(EY32),COLUMN(EY32)-3))),Calculations!$C$3*AVERAGE(EV32:EY32),"n/a"))</f>
        <v>684.22500000000014</v>
      </c>
      <c r="EZ38">
        <f ca="1">IF(ISERROR(INDIRECT(ADDRESS(ROW(EZ32),COLUMN(EZ32)-3))),"n/a",IF(ISNUMBER(INDIRECT(ADDRESS(ROW(EZ32),COLUMN(EZ32)-3))),Calculations!$C$3*AVERAGE(EW32:EZ32),"n/a"))</f>
        <v>697.2075000000001</v>
      </c>
      <c r="FA38">
        <f ca="1">IF(ISERROR(INDIRECT(ADDRESS(ROW(FA32),COLUMN(FA32)-3))),"n/a",IF(ISNUMBER(INDIRECT(ADDRESS(ROW(FA32),COLUMN(FA32)-3))),Calculations!$C$3*AVERAGE(EX32:FA32),"n/a"))</f>
        <v>709.60500000000002</v>
      </c>
      <c r="FB38">
        <f ca="1">IF(ISERROR(INDIRECT(ADDRESS(ROW(FB32),COLUMN(FB32)-3))),"n/a",IF(ISNUMBER(INDIRECT(ADDRESS(ROW(FB32),COLUMN(FB32)-3))),Calculations!$C$3*AVERAGE(EY32:FB32),"n/a"))</f>
        <v>719.97750000000019</v>
      </c>
      <c r="FC38">
        <f ca="1">IF(ISERROR(INDIRECT(ADDRESS(ROW(FC32),COLUMN(FC32)-3))),"n/a",IF(ISNUMBER(INDIRECT(ADDRESS(ROW(FC32),COLUMN(FC32)-3))),Calculations!$C$3*AVERAGE(EZ32:FC32),"n/a"))</f>
        <v>733.68000000000006</v>
      </c>
      <c r="FD38">
        <f ca="1">IF(ISERROR(INDIRECT(ADDRESS(ROW(FD32),COLUMN(FD32)-3))),"n/a",IF(ISNUMBER(INDIRECT(ADDRESS(ROW(FD32),COLUMN(FD32)-3))),Calculations!$C$3*AVERAGE(FA32:FD32),"n/a"))</f>
        <v>747.81000000000006</v>
      </c>
      <c r="FE38">
        <f ca="1">IF(ISERROR(INDIRECT(ADDRESS(ROW(FE32),COLUMN(FE32)-3))),"n/a",IF(ISNUMBER(INDIRECT(ADDRESS(ROW(FE32),COLUMN(FE32)-3))),Calculations!$C$3*AVERAGE(FB32:FE32),"n/a"))</f>
        <v>763.15499999999997</v>
      </c>
      <c r="FF38">
        <f ca="1">IF(ISERROR(INDIRECT(ADDRESS(ROW(FF32),COLUMN(FF32)-3))),"n/a",IF(ISNUMBER(INDIRECT(ADDRESS(ROW(FF32),COLUMN(FF32)-3))),Calculations!$C$3*AVERAGE(FC32:FF32),"n/a"))</f>
        <v>776.27250000000004</v>
      </c>
      <c r="FG38">
        <f ca="1">IF(ISERROR(INDIRECT(ADDRESS(ROW(FG32),COLUMN(FG32)-3))),"n/a",IF(ISNUMBER(INDIRECT(ADDRESS(ROW(FG32),COLUMN(FG32)-3))),Calculations!$C$3*AVERAGE(FD32:FG32),"n/a"))</f>
        <v>786.8024999999999</v>
      </c>
      <c r="FH38">
        <f ca="1">IF(ISERROR(INDIRECT(ADDRESS(ROW(FH32),COLUMN(FH32)-3))),"n/a",IF(ISNUMBER(INDIRECT(ADDRESS(ROW(FH32),COLUMN(FH32)-3))),Calculations!$C$3*AVERAGE(FE32:FH32),"n/a"))</f>
        <v>795.10500000000002</v>
      </c>
      <c r="FI38">
        <f ca="1">IF(ISERROR(INDIRECT(ADDRESS(ROW(FI32),COLUMN(FI32)-3))),"n/a",IF(ISNUMBER(INDIRECT(ADDRESS(ROW(FI32),COLUMN(FI32)-3))),Calculations!$C$3*AVERAGE(FF32:FI32),"n/a"))</f>
        <v>805.54500000000007</v>
      </c>
      <c r="FJ38">
        <f ca="1">IF(ISERROR(INDIRECT(ADDRESS(ROW(FJ32),COLUMN(FJ32)-3))),"n/a",IF(ISNUMBER(INDIRECT(ADDRESS(ROW(FJ32),COLUMN(FJ32)-3))),Calculations!$C$3*AVERAGE(FG32:FJ32),"n/a"))</f>
        <v>819.24750000000006</v>
      </c>
      <c r="FK38">
        <f ca="1">IF(ISERROR(INDIRECT(ADDRESS(ROW(FK32),COLUMN(FK32)-3))),"n/a",IF(ISNUMBER(INDIRECT(ADDRESS(ROW(FK32),COLUMN(FK32)-3))),Calculations!$C$3*AVERAGE(FH32:FK32),"n/a"))</f>
        <v>832.36500000000001</v>
      </c>
      <c r="FL38">
        <f ca="1">IF(ISERROR(INDIRECT(ADDRESS(ROW(FL32),COLUMN(FL32)-3))),"n/a",IF(ISNUMBER(INDIRECT(ADDRESS(ROW(FL32),COLUMN(FL32)-3))),Calculations!$C$3*AVERAGE(FI32:FL32),"n/a"))</f>
        <v>842.91750000000002</v>
      </c>
      <c r="FM38">
        <f ca="1">IF(ISERROR(INDIRECT(ADDRESS(ROW(FM32),COLUMN(FM32)-3))),"n/a",IF(ISNUMBER(INDIRECT(ADDRESS(ROW(FM32),COLUMN(FM32)-3))),Calculations!$C$3*AVERAGE(FJ32:FM32),"n/a"))</f>
        <v>845.97750000000008</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847.755</v>
      </c>
      <c r="FP38">
        <f ca="1">IF(ISERROR(INDIRECT(ADDRESS(ROW(FP32),COLUMN(FP32)-3))),"n/a",IF(ISNUMBER(INDIRECT(ADDRESS(ROW(FP32),COLUMN(FP32)-3))),Calculations!$C$3*AVERAGE(FM32:FP32),"n/a"))</f>
        <v>854.55000000000007</v>
      </c>
      <c r="FQ38">
        <f ca="1">IF(ISERROR(INDIRECT(ADDRESS(ROW(FQ32),COLUMN(FQ32)-3))),"n/a",IF(ISNUMBER(INDIRECT(ADDRESS(ROW(FQ32),COLUMN(FQ32)-3))),Calculations!$C$3*AVERAGE(FN32:FQ32),"n/a"))</f>
        <v>863.82</v>
      </c>
      <c r="FR38">
        <f ca="1">IF(ISERROR(INDIRECT(ADDRESS(ROW(FR32),COLUMN(FR32)-3))),"n/a",IF(ISNUMBER(INDIRECT(ADDRESS(ROW(FR32),COLUMN(FR32)-3))),Calculations!$C$3*AVERAGE(FO32:FR32),"n/a"))</f>
        <v>875.09250000000009</v>
      </c>
      <c r="FS38">
        <f ca="1">IF(ISERROR(INDIRECT(ADDRESS(ROW(FS32),COLUMN(FS32)-3))),"n/a",IF(ISNUMBER(INDIRECT(ADDRESS(ROW(FS32),COLUMN(FS32)-3))),Calculations!$C$3*AVERAGE(FP32:FS32),"n/a"))</f>
        <v>885.78</v>
      </c>
      <c r="FT38">
        <f ca="1">IF(ISERROR(INDIRECT(ADDRESS(ROW(FT32),COLUMN(FT32)-3))),"n/a",IF(ISNUMBER(INDIRECT(ADDRESS(ROW(FT32),COLUMN(FT32)-3))),Calculations!$C$3*AVERAGE(FQ32:FT32),"n/a"))</f>
        <v>893.02499999999998</v>
      </c>
      <c r="FU38">
        <f ca="1">IF(ISERROR(INDIRECT(ADDRESS(ROW(FU32),COLUMN(FU32)-3))),"n/a",IF(ISNUMBER(INDIRECT(ADDRESS(ROW(FU32),COLUMN(FU32)-3))),Calculations!$C$3*AVERAGE(FR32:FU32),"n/a"))</f>
        <v>903.32999999999993</v>
      </c>
      <c r="FV38">
        <f ca="1">IF(ISERROR(INDIRECT(ADDRESS(ROW(FV32),COLUMN(FV32)-3))),"n/a",IF(ISNUMBER(INDIRECT(ADDRESS(ROW(FV32),COLUMN(FV32)-3))),Calculations!$C$3*AVERAGE(FS32:FV32),"n/a"))</f>
        <v>911.54250000000002</v>
      </c>
      <c r="FW38">
        <f ca="1">IF(ISERROR(INDIRECT(ADDRESS(ROW(FW32),COLUMN(FW32)-3))),"n/a",IF(ISNUMBER(INDIRECT(ADDRESS(ROW(FW32),COLUMN(FW32)-3))),Calculations!$C$3*AVERAGE(FT32:FW32),"n/a"))</f>
        <v>923.01750000000004</v>
      </c>
      <c r="FX38">
        <f ca="1">IF(ISERROR(INDIRECT(ADDRESS(ROW(FX32),COLUMN(FX32)-3))),"n/a",IF(ISNUMBER(INDIRECT(ADDRESS(ROW(FX32),COLUMN(FX32)-3))),Calculations!$C$3*AVERAGE(FU32:FX32),"n/a"))</f>
        <v>938.76750000000004</v>
      </c>
      <c r="FY38">
        <f ca="1">IF(ISERROR(INDIRECT(ADDRESS(ROW(FY32),COLUMN(FY32)-3))),"n/a",IF(ISNUMBER(INDIRECT(ADDRESS(ROW(FY32),COLUMN(FY32)-3))),Calculations!$C$3*AVERAGE(FV32:FY32),"n/a"))</f>
        <v>958.5</v>
      </c>
      <c r="FZ38">
        <f ca="1">IF(ISERROR(INDIRECT(ADDRESS(ROW(FZ32),COLUMN(FZ32)-3))),"n/a",IF(ISNUMBER(INDIRECT(ADDRESS(ROW(FZ32),COLUMN(FZ32)-3))),Calculations!$C$3*AVERAGE(FW32:FZ32),"n/a"))</f>
        <v>980.59500000000003</v>
      </c>
      <c r="GA38">
        <f ca="1">IF(ISERROR(INDIRECT(ADDRESS(ROW(GA32),COLUMN(GA32)-3))),"n/a",IF(ISNUMBER(INDIRECT(ADDRESS(ROW(GA32),COLUMN(GA32)-3))),Calculations!$C$3*AVERAGE(FX32:GA32),"n/a"))</f>
        <v>1002.8925</v>
      </c>
      <c r="GB38">
        <f ca="1">IF(ISERROR(INDIRECT(ADDRESS(ROW(GB32),COLUMN(GB32)-3))),"n/a",IF(ISNUMBER(INDIRECT(ADDRESS(ROW(GB32),COLUMN(GB32)-3))),Calculations!$C$3*AVERAGE(FY32:GB32),"n/a"))</f>
        <v>1023.8399999999999</v>
      </c>
      <c r="GC38">
        <f ca="1">IF(ISERROR(INDIRECT(ADDRESS(ROW(GC32),COLUMN(GC32)-3))),"n/a",IF(ISNUMBER(INDIRECT(ADDRESS(ROW(GC32),COLUMN(GC32)-3))),Calculations!$C$3*AVERAGE(FZ32:GC32),"n/a"))</f>
        <v>1039.4549999999999</v>
      </c>
      <c r="GD38">
        <f ca="1">IF(ISERROR(INDIRECT(ADDRESS(ROW(GD32),COLUMN(GD32)-3))),"n/a",IF(ISNUMBER(INDIRECT(ADDRESS(ROW(GD32),COLUMN(GD32)-3))),Calculations!$C$3*AVERAGE(GA32:GD32),"n/a"))</f>
        <v>1052.9550000000002</v>
      </c>
      <c r="GE38">
        <f ca="1">IF(ISERROR(INDIRECT(ADDRESS(ROW(GE32),COLUMN(GE32)-3))),"n/a",IF(ISNUMBER(INDIRECT(ADDRESS(ROW(GE32),COLUMN(GE32)-3))),Calculations!$C$3*AVERAGE(GB32:GE32),"n/a"))</f>
        <v>1065.6225000000002</v>
      </c>
      <c r="GF38">
        <f ca="1">IF(ISERROR(INDIRECT(ADDRESS(ROW(GF32),COLUMN(GF32)-3))),"n/a",IF(ISNUMBER(INDIRECT(ADDRESS(ROW(GF32),COLUMN(GF32)-3))),Calculations!$C$3*AVERAGE(GC32:GF32),"n/a"))</f>
        <v>1076.4000000000001</v>
      </c>
      <c r="GG38">
        <f ca="1">IF(ISERROR(INDIRECT(ADDRESS(ROW(GG32),COLUMN(GG32)-3))),"n/a",IF(ISNUMBER(INDIRECT(ADDRESS(ROW(GG32),COLUMN(GG32)-3))),Calculations!$C$3*AVERAGE(GD32:GG32),"n/a"))</f>
        <v>1088.325</v>
      </c>
      <c r="GH38">
        <f ca="1">IF(ISERROR(INDIRECT(ADDRESS(ROW(GH32),COLUMN(GH32)-3))),"n/a",IF(ISNUMBER(INDIRECT(ADDRESS(ROW(GH32),COLUMN(GH32)-3))),Calculations!$C$3*AVERAGE(GE32:GH32),"n/a"))</f>
        <v>1102.4324999999999</v>
      </c>
      <c r="GI38">
        <f ca="1">IF(ISERROR(INDIRECT(ADDRESS(ROW(GI32),COLUMN(GI32)-3))),"n/a",IF(ISNUMBER(INDIRECT(ADDRESS(ROW(GI32),COLUMN(GI32)-3))),Calculations!$C$3*AVERAGE(GF32:GI32),"n/a"))</f>
        <v>1114.8525</v>
      </c>
      <c r="GJ38">
        <f ca="1">IF(ISERROR(INDIRECT(ADDRESS(ROW(GJ32),COLUMN(GJ32)-3))),"n/a",IF(ISNUMBER(INDIRECT(ADDRESS(ROW(GJ32),COLUMN(GJ32)-3))),Calculations!$C$3*AVERAGE(GG32:GJ32),"n/a"))</f>
        <v>1124.865</v>
      </c>
      <c r="GK38">
        <f ca="1">IF(ISERROR(INDIRECT(ADDRESS(ROW(GK32),COLUMN(GK32)-3))),"n/a",IF(ISNUMBER(INDIRECT(ADDRESS(ROW(GK32),COLUMN(GK32)-3))),Calculations!$C$3*AVERAGE(GH32:GK32),"n/a"))</f>
        <v>1136.385</v>
      </c>
      <c r="GL38">
        <f ca="1">IF(ISERROR(INDIRECT(ADDRESS(ROW(GL32),COLUMN(GL32)-3))),"n/a",IF(ISNUMBER(INDIRECT(ADDRESS(ROW(GL32),COLUMN(GL32)-3))),Calculations!$C$3*AVERAGE(GI32:GL32),"n/a"))</f>
        <v>1145.4075</v>
      </c>
      <c r="GM38">
        <f ca="1">IF(ISERROR(INDIRECT(ADDRESS(ROW(GM32),COLUMN(GM32)-3))),"n/a",IF(ISNUMBER(INDIRECT(ADDRESS(ROW(GM32),COLUMN(GM32)-3))),Calculations!$C$3*AVERAGE(GJ32:GM32),"n/a"))</f>
        <v>1156.05</v>
      </c>
      <c r="GN38">
        <f ca="1">IF(ISERROR(INDIRECT(ADDRESS(ROW(GN32),COLUMN(GN32)-3))),"n/a",IF(ISNUMBER(INDIRECT(ADDRESS(ROW(GN32),COLUMN(GN32)-3))),Calculations!$C$3*AVERAGE(GK32:GN32),"n/a"))</f>
        <v>1170.8100000000002</v>
      </c>
      <c r="GO38" t="e">
        <f ca="1">IF(ISERROR(INDIRECT(ADDRESS(ROW(GO32),COLUMN(GO32)-3))),"n/a",IF(ISNUMBER(INDIRECT(ADDRESS(ROW(GO32),COLUMN(GO32)-3))),Calculations!$C$3*AVERAGE(GL32:GO32),"n/a"))</f>
        <v>#N/A</v>
      </c>
      <c r="GP38" t="e">
        <f ca="1">IF(ISERROR(INDIRECT(ADDRESS(ROW(GP32),COLUMN(GP32)-3))),"n/a",IF(ISNUMBER(INDIRECT(ADDRESS(ROW(GP32),COLUMN(GP32)-3))),Calculations!$C$3*AVERAGE(GM32:GP32),"n/a"))</f>
        <v>#N/A</v>
      </c>
      <c r="GQ38" t="e">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7"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622.57500000000005</v>
      </c>
      <c r="EB39">
        <f ca="1">IF(ISERROR(INDIRECT(ADDRESS(ROW(EB33),COLUMN(EB33)-3))),"n/a",IF(ISNUMBER(INDIRECT(ADDRESS(ROW(EB33),COLUMN(EB33)-3))),Calculations!$C$4*AVERAGE(DY33:EB33),"n/a"))</f>
        <v>639.85500000000002</v>
      </c>
      <c r="EC39">
        <f ca="1">IF(ISERROR(INDIRECT(ADDRESS(ROW(EC33),COLUMN(EC33)-3))),"n/a",IF(ISNUMBER(INDIRECT(ADDRESS(ROW(EC33),COLUMN(EC33)-3))),Calculations!$C$4*AVERAGE(DZ33:EC33),"n/a"))</f>
        <v>654.52499999999998</v>
      </c>
      <c r="ED39">
        <f ca="1">IF(ISERROR(INDIRECT(ADDRESS(ROW(ED33),COLUMN(ED33)-3))),"n/a",IF(ISNUMBER(INDIRECT(ADDRESS(ROW(ED33),COLUMN(ED33)-3))),Calculations!$C$4*AVERAGE(EA33:ED33),"n/a"))</f>
        <v>667.19250000000011</v>
      </c>
      <c r="EE39">
        <f ca="1">IF(ISERROR(INDIRECT(ADDRESS(ROW(EE33),COLUMN(EE33)-3))),"n/a",IF(ISNUMBER(INDIRECT(ADDRESS(ROW(EE33),COLUMN(EE33)-3))),Calculations!$C$4*AVERAGE(EB33:EE33),"n/a"))</f>
        <v>676.86750000000006</v>
      </c>
      <c r="EF39">
        <f ca="1">IF(ISERROR(INDIRECT(ADDRESS(ROW(EF33),COLUMN(EF33)-3))),"n/a",IF(ISNUMBER(INDIRECT(ADDRESS(ROW(EF33),COLUMN(EF33)-3))),Calculations!$C$4*AVERAGE(EC33:EF33),"n/a"))</f>
        <v>684.45</v>
      </c>
      <c r="EG39">
        <f ca="1">IF(ISERROR(INDIRECT(ADDRESS(ROW(EG33),COLUMN(EG33)-3))),"n/a",IF(ISNUMBER(INDIRECT(ADDRESS(ROW(EG33),COLUMN(EG33)-3))),Calculations!$C$4*AVERAGE(ED33:EG33),"n/a"))</f>
        <v>692.91000000000008</v>
      </c>
      <c r="EH39">
        <f ca="1">IF(ISERROR(INDIRECT(ADDRESS(ROW(EH33),COLUMN(EH33)-3))),"n/a",IF(ISNUMBER(INDIRECT(ADDRESS(ROW(EH33),COLUMN(EH33)-3))),Calculations!$C$4*AVERAGE(EE33:EH33),"n/a"))</f>
        <v>701.75249999999994</v>
      </c>
      <c r="EI39">
        <f ca="1">IF(ISERROR(INDIRECT(ADDRESS(ROW(EI33),COLUMN(EI33)-3))),"n/a",IF(ISNUMBER(INDIRECT(ADDRESS(ROW(EI33),COLUMN(EI33)-3))),Calculations!$C$4*AVERAGE(EF33:EI33),"n/a"))</f>
        <v>710.34749999999985</v>
      </c>
      <c r="EJ39">
        <f ca="1">IF(ISERROR(INDIRECT(ADDRESS(ROW(EJ33),COLUMN(EJ33)-3))),"n/a",IF(ISNUMBER(INDIRECT(ADDRESS(ROW(EJ33),COLUMN(EJ33)-3))),Calculations!$C$4*AVERAGE(EG33:EJ33),"n/a"))</f>
        <v>716.67</v>
      </c>
      <c r="EK39">
        <f ca="1">IF(ISERROR(INDIRECT(ADDRESS(ROW(EK33),COLUMN(EK33)-3))),"n/a",IF(ISNUMBER(INDIRECT(ADDRESS(ROW(EK33),COLUMN(EK33)-3))),Calculations!$C$4*AVERAGE(EH33:EK33),"n/a"))</f>
        <v>722.99249999999984</v>
      </c>
      <c r="EL39">
        <f ca="1">IF(ISERROR(INDIRECT(ADDRESS(ROW(EL33),COLUMN(EL33)-3))),"n/a",IF(ISNUMBER(INDIRECT(ADDRESS(ROW(EL33),COLUMN(EL33)-3))),Calculations!$C$4*AVERAGE(EI33:EL33),"n/a"))</f>
        <v>729.2924999999999</v>
      </c>
      <c r="EM39">
        <f ca="1">IF(ISERROR(INDIRECT(ADDRESS(ROW(EM33),COLUMN(EM33)-3))),"n/a",IF(ISNUMBER(INDIRECT(ADDRESS(ROW(EM33),COLUMN(EM33)-3))),Calculations!$C$4*AVERAGE(EJ33:EM33),"n/a"))</f>
        <v>737.55000000000007</v>
      </c>
      <c r="EN39">
        <f ca="1">IF(ISERROR(INDIRECT(ADDRESS(ROW(EN33),COLUMN(EN33)-3))),"n/a",IF(ISNUMBER(INDIRECT(ADDRESS(ROW(EN33),COLUMN(EN33)-3))),Calculations!$C$4*AVERAGE(EK33:EN33),"n/a"))</f>
        <v>746.28000000000009</v>
      </c>
      <c r="EO39">
        <f ca="1">IF(ISERROR(INDIRECT(ADDRESS(ROW(EO33),COLUMN(EO33)-3))),"n/a",IF(ISNUMBER(INDIRECT(ADDRESS(ROW(EO33),COLUMN(EO33)-3))),Calculations!$C$4*AVERAGE(EL33:EO33),"n/a"))</f>
        <v>758.1825</v>
      </c>
      <c r="EP39">
        <f ca="1">IF(ISERROR(INDIRECT(ADDRESS(ROW(EP33),COLUMN(EP33)-3))),"n/a",IF(ISNUMBER(INDIRECT(ADDRESS(ROW(EP33),COLUMN(EP33)-3))),Calculations!$C$4*AVERAGE(EM33:EP33),"n/a"))</f>
        <v>768.96</v>
      </c>
      <c r="EQ39">
        <f ca="1">IF(ISERROR(INDIRECT(ADDRESS(ROW(EQ33),COLUMN(EQ33)-3))),"n/a",IF(ISNUMBER(INDIRECT(ADDRESS(ROW(EQ33),COLUMN(EQ33)-3))),Calculations!$C$4*AVERAGE(EN33:EQ33),"n/a"))</f>
        <v>779.28750000000002</v>
      </c>
      <c r="ER39">
        <f ca="1">IF(ISERROR(INDIRECT(ADDRESS(ROW(ER33),COLUMN(ER33)-3))),"n/a",IF(ISNUMBER(INDIRECT(ADDRESS(ROW(ER33),COLUMN(ER33)-3))),Calculations!$C$4*AVERAGE(EO33:ER33),"n/a"))</f>
        <v>789.79499999999996</v>
      </c>
      <c r="ES39">
        <f ca="1">IF(ISERROR(INDIRECT(ADDRESS(ROW(ES33),COLUMN(ES33)-3))),"n/a",IF(ISNUMBER(INDIRECT(ADDRESS(ROW(ES33),COLUMN(ES33)-3))),Calculations!$C$4*AVERAGE(EP33:ES33),"n/a"))</f>
        <v>796.97249999999985</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815.625</v>
      </c>
      <c r="EV39">
        <f ca="1">IF(ISERROR(INDIRECT(ADDRESS(ROW(EV33),COLUMN(EV33)-3))),"n/a",IF(ISNUMBER(INDIRECT(ADDRESS(ROW(EV33),COLUMN(EV33)-3))),Calculations!$C$4*AVERAGE(ES33:EV33),"n/a"))</f>
        <v>826.62750000000017</v>
      </c>
      <c r="EW39">
        <f ca="1">IF(ISERROR(INDIRECT(ADDRESS(ROW(EW33),COLUMN(EW33)-3))),"n/a",IF(ISNUMBER(INDIRECT(ADDRESS(ROW(EW33),COLUMN(EW33)-3))),Calculations!$C$4*AVERAGE(ET33:EW33),"n/a"))</f>
        <v>838.07999999999993</v>
      </c>
      <c r="EX39">
        <f ca="1">IF(ISERROR(INDIRECT(ADDRESS(ROW(EX33),COLUMN(EX33)-3))),"n/a",IF(ISNUMBER(INDIRECT(ADDRESS(ROW(EX33),COLUMN(EX33)-3))),Calculations!$C$4*AVERAGE(EU33:EX33),"n/a"))</f>
        <v>850.47749999999996</v>
      </c>
      <c r="EY39">
        <f ca="1">IF(ISERROR(INDIRECT(ADDRESS(ROW(EY33),COLUMN(EY33)-3))),"n/a",IF(ISNUMBER(INDIRECT(ADDRESS(ROW(EY33),COLUMN(EY33)-3))),Calculations!$C$4*AVERAGE(EV33:EY33),"n/a"))</f>
        <v>863.19000000000017</v>
      </c>
      <c r="EZ39">
        <f ca="1">IF(ISERROR(INDIRECT(ADDRESS(ROW(EZ33),COLUMN(EZ33)-3))),"n/a",IF(ISNUMBER(INDIRECT(ADDRESS(ROW(EZ33),COLUMN(EZ33)-3))),Calculations!$C$4*AVERAGE(EW33:EZ33),"n/a"))</f>
        <v>947.54250000000002</v>
      </c>
      <c r="FA39">
        <f ca="1">IF(ISERROR(INDIRECT(ADDRESS(ROW(FA33),COLUMN(FA33)-3))),"n/a",IF(ISNUMBER(INDIRECT(ADDRESS(ROW(FA33),COLUMN(FA33)-3))),Calculations!$C$4*AVERAGE(EX33:FA33),"n/a"))</f>
        <v>981.2924999999999</v>
      </c>
      <c r="FB39">
        <f ca="1">IF(ISERROR(INDIRECT(ADDRESS(ROW(FB33),COLUMN(FB33)-3))),"n/a",IF(ISNUMBER(INDIRECT(ADDRESS(ROW(FB33),COLUMN(FB33)-3))),Calculations!$C$4*AVERAGE(EY33:FB33),"n/a"))</f>
        <v>1007.415</v>
      </c>
      <c r="FC39">
        <f ca="1">IF(ISERROR(INDIRECT(ADDRESS(ROW(FC33),COLUMN(FC33)-3))),"n/a",IF(ISNUMBER(INDIRECT(ADDRESS(ROW(FC33),COLUMN(FC33)-3))),Calculations!$C$4*AVERAGE(EZ33:FC33),"n/a"))</f>
        <v>1046.2950000000001</v>
      </c>
      <c r="FD39">
        <f ca="1">IF(ISERROR(INDIRECT(ADDRESS(ROW(FD33),COLUMN(FD33)-3))),"n/a",IF(ISNUMBER(INDIRECT(ADDRESS(ROW(FD33),COLUMN(FD33)-3))),Calculations!$C$4*AVERAGE(FA33:FD33),"n/a"))</f>
        <v>1038.24</v>
      </c>
      <c r="FE39">
        <f ca="1">IF(ISERROR(INDIRECT(ADDRESS(ROW(FE33),COLUMN(FE33)-3))),"n/a",IF(ISNUMBER(INDIRECT(ADDRESS(ROW(FE33),COLUMN(FE33)-3))),Calculations!$C$4*AVERAGE(FB33:FE33),"n/a"))</f>
        <v>1075.0050000000001</v>
      </c>
      <c r="FF39">
        <f ca="1">IF(ISERROR(INDIRECT(ADDRESS(ROW(FF33),COLUMN(FF33)-3))),"n/a",IF(ISNUMBER(INDIRECT(ADDRESS(ROW(FF33),COLUMN(FF33)-3))),Calculations!$C$4*AVERAGE(FC33:FF33),"n/a"))</f>
        <v>1120.68</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1189.3724999999999</v>
      </c>
      <c r="FI39">
        <f ca="1">IF(ISERROR(INDIRECT(ADDRESS(ROW(FI33),COLUMN(FI33)-3))),"n/a",IF(ISNUMBER(INDIRECT(ADDRESS(ROW(FI33),COLUMN(FI33)-3))),Calculations!$C$4*AVERAGE(FF33:FI33),"n/a"))</f>
        <v>1213.83</v>
      </c>
      <c r="FJ39">
        <f ca="1">IF(ISERROR(INDIRECT(ADDRESS(ROW(FJ33),COLUMN(FJ33)-3))),"n/a",IF(ISNUMBER(INDIRECT(ADDRESS(ROW(FJ33),COLUMN(FJ33)-3))),Calculations!$C$4*AVERAGE(FG33:FJ33),"n/a"))</f>
        <v>1234.0124999999998</v>
      </c>
      <c r="FK39">
        <f ca="1">IF(ISERROR(INDIRECT(ADDRESS(ROW(FK33),COLUMN(FK33)-3))),"n/a",IF(ISNUMBER(INDIRECT(ADDRESS(ROW(FK33),COLUMN(FK33)-3))),Calculations!$C$4*AVERAGE(FH33:FK33),"n/a"))</f>
        <v>1232.325</v>
      </c>
      <c r="FL39">
        <f ca="1">IF(ISERROR(INDIRECT(ADDRESS(ROW(FL33),COLUMN(FL33)-3))),"n/a",IF(ISNUMBER(INDIRECT(ADDRESS(ROW(FL33),COLUMN(FL33)-3))),Calculations!$C$4*AVERAGE(FI33:FL33),"n/a"))</f>
        <v>1231.5375000000001</v>
      </c>
      <c r="FM39">
        <f ca="1">IF(ISERROR(INDIRECT(ADDRESS(ROW(FM33),COLUMN(FM33)-3))),"n/a",IF(ISNUMBER(INDIRECT(ADDRESS(ROW(FM33),COLUMN(FM33)-3))),Calculations!$C$4*AVERAGE(FJ33:FM33),"n/a"))</f>
        <v>1230.9974999999997</v>
      </c>
      <c r="FN39">
        <f ca="1">IF(ISERROR(INDIRECT(ADDRESS(ROW(FN33),COLUMN(FN33)-3))),"n/a",IF(ISNUMBER(INDIRECT(ADDRESS(ROW(FN33),COLUMN(FN33)-3))),Calculations!$C$4*AVERAGE(FK33:FN33),"n/a"))</f>
        <v>1231.6275000000001</v>
      </c>
      <c r="FO39">
        <f ca="1">IF(ISERROR(INDIRECT(ADDRESS(ROW(FO33),COLUMN(FO33)-3))),"n/a",IF(ISNUMBER(INDIRECT(ADDRESS(ROW(FO33),COLUMN(FO33)-3))),Calculations!$C$4*AVERAGE(FL33:FO33),"n/a"))</f>
        <v>1227.7125000000001</v>
      </c>
      <c r="FP39">
        <f ca="1">IF(ISERROR(INDIRECT(ADDRESS(ROW(FP33),COLUMN(FP33)-3))),"n/a",IF(ISNUMBER(INDIRECT(ADDRESS(ROW(FP33),COLUMN(FP33)-3))),Calculations!$C$4*AVERAGE(FM33:FP33),"n/a"))</f>
        <v>1223.1000000000001</v>
      </c>
      <c r="FQ39">
        <f ca="1">IF(ISERROR(INDIRECT(ADDRESS(ROW(FQ33),COLUMN(FQ33)-3))),"n/a",IF(ISNUMBER(INDIRECT(ADDRESS(ROW(FQ33),COLUMN(FQ33)-3))),Calculations!$C$4*AVERAGE(FN33:FQ33),"n/a"))</f>
        <v>1218.8699999999999</v>
      </c>
      <c r="FR39">
        <f ca="1">IF(ISERROR(INDIRECT(ADDRESS(ROW(FR33),COLUMN(FR33)-3))),"n/a",IF(ISNUMBER(INDIRECT(ADDRESS(ROW(FR33),COLUMN(FR33)-3))),Calculations!$C$4*AVERAGE(FO33:FR33),"n/a"))</f>
        <v>1215.2250000000001</v>
      </c>
      <c r="FS39">
        <f ca="1">IF(ISERROR(INDIRECT(ADDRESS(ROW(FS33),COLUMN(FS33)-3))),"n/a",IF(ISNUMBER(INDIRECT(ADDRESS(ROW(FS33),COLUMN(FS33)-3))),Calculations!$C$4*AVERAGE(FP33:FS33),"n/a"))</f>
        <v>1220.04</v>
      </c>
      <c r="FT39">
        <f ca="1">IF(ISERROR(INDIRECT(ADDRESS(ROW(FT33),COLUMN(FT33)-3))),"n/a",IF(ISNUMBER(INDIRECT(ADDRESS(ROW(FT33),COLUMN(FT33)-3))),Calculations!$C$4*AVERAGE(FQ33:FT33),"n/a"))</f>
        <v>1225.5075000000002</v>
      </c>
      <c r="FU39">
        <f ca="1">IF(ISERROR(INDIRECT(ADDRESS(ROW(FU33),COLUMN(FU33)-3))),"n/a",IF(ISNUMBER(INDIRECT(ADDRESS(ROW(FU33),COLUMN(FU33)-3))),Calculations!$C$4*AVERAGE(FR33:FU33),"n/a"))</f>
        <v>1231.0424999999998</v>
      </c>
      <c r="FV39">
        <f ca="1">IF(ISERROR(INDIRECT(ADDRESS(ROW(FV33),COLUMN(FV33)-3))),"n/a",IF(ISNUMBER(INDIRECT(ADDRESS(ROW(FV33),COLUMN(FV33)-3))),Calculations!$C$4*AVERAGE(FS33:FV33),"n/a"))</f>
        <v>1235.79</v>
      </c>
      <c r="FW39">
        <f ca="1">IF(ISERROR(INDIRECT(ADDRESS(ROW(FW33),COLUMN(FW33)-3))),"n/a",IF(ISNUMBER(INDIRECT(ADDRESS(ROW(FW33),COLUMN(FW33)-3))),Calculations!$C$4*AVERAGE(FT33:FW33),"n/a"))</f>
        <v>1239.4799999999998</v>
      </c>
      <c r="FX39">
        <f ca="1">IF(ISERROR(INDIRECT(ADDRESS(ROW(FX33),COLUMN(FX33)-3))),"n/a",IF(ISNUMBER(INDIRECT(ADDRESS(ROW(FX33),COLUMN(FX33)-3))),Calculations!$C$4*AVERAGE(FU33:FX33),"n/a"))</f>
        <v>1247.5350000000001</v>
      </c>
      <c r="FY39">
        <f ca="1">IF(ISERROR(INDIRECT(ADDRESS(ROW(FY33),COLUMN(FY33)-3))),"n/a",IF(ISNUMBER(INDIRECT(ADDRESS(ROW(FY33),COLUMN(FY33)-3))),Calculations!$C$4*AVERAGE(FV33:FY33),"n/a"))</f>
        <v>1256.5125</v>
      </c>
      <c r="FZ39">
        <f ca="1">IF(ISERROR(INDIRECT(ADDRESS(ROW(FZ33),COLUMN(FZ33)-3))),"n/a",IF(ISNUMBER(INDIRECT(ADDRESS(ROW(FZ33),COLUMN(FZ33)-3))),Calculations!$C$4*AVERAGE(FW33:FZ33),"n/a"))</f>
        <v>1266.8850000000002</v>
      </c>
      <c r="GA39">
        <f ca="1">IF(ISERROR(INDIRECT(ADDRESS(ROW(GA33),COLUMN(GA33)-3))),"n/a",IF(ISNUMBER(INDIRECT(ADDRESS(ROW(GA33),COLUMN(GA33)-3))),Calculations!$C$4*AVERAGE(FX33:GA33),"n/a"))</f>
        <v>1281.3300000000002</v>
      </c>
      <c r="GB39">
        <f ca="1">IF(ISERROR(INDIRECT(ADDRESS(ROW(GB33),COLUMN(GB33)-3))),"n/a",IF(ISNUMBER(INDIRECT(ADDRESS(ROW(GB33),COLUMN(GB33)-3))),Calculations!$C$4*AVERAGE(FY33:GB33),"n/a"))</f>
        <v>1293.5925</v>
      </c>
      <c r="GC39">
        <f ca="1">IF(ISERROR(INDIRECT(ADDRESS(ROW(GC33),COLUMN(GC33)-3))),"n/a",IF(ISNUMBER(INDIRECT(ADDRESS(ROW(GC33),COLUMN(GC33)-3))),Calculations!$C$4*AVERAGE(FZ33:GC33),"n/a"))</f>
        <v>1305.2474999999999</v>
      </c>
      <c r="GD39">
        <f ca="1">IF(ISERROR(INDIRECT(ADDRESS(ROW(GD33),COLUMN(GD33)-3))),"n/a",IF(ISNUMBER(INDIRECT(ADDRESS(ROW(GD33),COLUMN(GD33)-3))),Calculations!$C$4*AVERAGE(GA33:GD33),"n/a"))</f>
        <v>1316.25</v>
      </c>
      <c r="GE39">
        <f ca="1">IF(ISERROR(INDIRECT(ADDRESS(ROW(GE33),COLUMN(GE33)-3))),"n/a",IF(ISNUMBER(INDIRECT(ADDRESS(ROW(GE33),COLUMN(GE33)-3))),Calculations!$C$4*AVERAGE(GB33:GE33),"n/a"))</f>
        <v>1324.0575000000001</v>
      </c>
      <c r="GF39">
        <f ca="1">IF(ISERROR(INDIRECT(ADDRESS(ROW(GF33),COLUMN(GF33)-3))),"n/a",IF(ISNUMBER(INDIRECT(ADDRESS(ROW(GF33),COLUMN(GF33)-3))),Calculations!$C$4*AVERAGE(GC33:GF33),"n/a"))</f>
        <v>1330.5150000000001</v>
      </c>
      <c r="GG39">
        <f ca="1">IF(ISERROR(INDIRECT(ADDRESS(ROW(GG33),COLUMN(GG33)-3))),"n/a",IF(ISNUMBER(INDIRECT(ADDRESS(ROW(GG33),COLUMN(GG33)-3))),Calculations!$C$4*AVERAGE(GD33:GG33),"n/a"))</f>
        <v>1337.0400000000002</v>
      </c>
      <c r="GH39">
        <f ca="1">IF(ISERROR(INDIRECT(ADDRESS(ROW(GH33),COLUMN(GH33)-3))),"n/a",IF(ISNUMBER(INDIRECT(ADDRESS(ROW(GH33),COLUMN(GH33)-3))),Calculations!$C$4*AVERAGE(GE33:GH33),"n/a"))</f>
        <v>1343.2275</v>
      </c>
      <c r="GI39">
        <f ca="1">IF(ISERROR(INDIRECT(ADDRESS(ROW(GI33),COLUMN(GI33)-3))),"n/a",IF(ISNUMBER(INDIRECT(ADDRESS(ROW(GI33),COLUMN(GI33)-3))),Calculations!$C$4*AVERAGE(GF33:GI33),"n/a"))</f>
        <v>1351.0574999999999</v>
      </c>
      <c r="GJ39">
        <f ca="1">IF(ISERROR(INDIRECT(ADDRESS(ROW(GJ33),COLUMN(GJ33)-3))),"n/a",IF(ISNUMBER(INDIRECT(ADDRESS(ROW(GJ33),COLUMN(GJ33)-3))),Calculations!$C$4*AVERAGE(GG33:GJ33),"n/a"))</f>
        <v>1358.6625000000001</v>
      </c>
      <c r="GK39">
        <f ca="1">IF(ISERROR(INDIRECT(ADDRESS(ROW(GK33),COLUMN(GK33)-3))),"n/a",IF(ISNUMBER(INDIRECT(ADDRESS(ROW(GK33),COLUMN(GK33)-3))),Calculations!$C$4*AVERAGE(GH33:GK33),"n/a"))</f>
        <v>1368.2250000000001</v>
      </c>
      <c r="GL39">
        <f ca="1">IF(ISERROR(INDIRECT(ADDRESS(ROW(GL33),COLUMN(GL33)-3))),"n/a",IF(ISNUMBER(INDIRECT(ADDRESS(ROW(GL33),COLUMN(GL33)-3))),Calculations!$C$4*AVERAGE(GI33:GL33),"n/a"))</f>
        <v>1378.1925000000001</v>
      </c>
      <c r="GM39">
        <f ca="1">IF(ISERROR(INDIRECT(ADDRESS(ROW(GM33),COLUMN(GM33)-3))),"n/a",IF(ISNUMBER(INDIRECT(ADDRESS(ROW(GM33),COLUMN(GM33)-3))),Calculations!$C$4*AVERAGE(GJ33:GM33),"n/a"))</f>
        <v>1389.6674999999998</v>
      </c>
      <c r="GN39">
        <f ca="1">IF(ISERROR(INDIRECT(ADDRESS(ROW(GN33),COLUMN(GN33)-3))),"n/a",IF(ISNUMBER(INDIRECT(ADDRESS(ROW(GN33),COLUMN(GN33)-3))),Calculations!$C$4*AVERAGE(GK33:GN33),"n/a"))</f>
        <v>1401.5925</v>
      </c>
      <c r="GO39" t="e">
        <f ca="1">IF(ISERROR(INDIRECT(ADDRESS(ROW(GO33),COLUMN(GO33)-3))),"n/a",IF(ISNUMBER(INDIRECT(ADDRESS(ROW(GO33),COLUMN(GO33)-3))),Calculations!$C$4*AVERAGE(GL33:GO33),"n/a"))</f>
        <v>#N/A</v>
      </c>
      <c r="GP39" t="e">
        <f ca="1">IF(ISERROR(INDIRECT(ADDRESS(ROW(GP33),COLUMN(GP33)-3))),"n/a",IF(ISNUMBER(INDIRECT(ADDRESS(ROW(GP33),COLUMN(GP33)-3))),Calculations!$C$4*AVERAGE(GM33:GP33),"n/a"))</f>
        <v>#N/A</v>
      </c>
      <c r="GQ39" t="e">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7"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-146.78399999999999</v>
      </c>
      <c r="K40">
        <f t="shared" ca="1" si="24"/>
        <v>-150.846</v>
      </c>
      <c r="L40">
        <f t="shared" ca="1" si="24"/>
        <v>-155.142</v>
      </c>
      <c r="M40">
        <f t="shared" ca="1" si="24"/>
        <v>-158.70599999999999</v>
      </c>
      <c r="N40">
        <f t="shared" ca="1" si="24"/>
        <v>-162.52799999999996</v>
      </c>
      <c r="O40">
        <f t="shared" ca="1" si="24"/>
        <v>-167.93999999999997</v>
      </c>
      <c r="P40">
        <f t="shared" ca="1" si="24"/>
        <v>-173.40599999999998</v>
      </c>
      <c r="Q40">
        <f t="shared" ca="1" si="24"/>
        <v>-178.70399999999998</v>
      </c>
      <c r="R40">
        <f t="shared" ca="1" si="24"/>
        <v>-184.37399999999997</v>
      </c>
      <c r="S40">
        <f t="shared" ca="1" si="24"/>
        <v>-189.54</v>
      </c>
      <c r="T40">
        <f t="shared" ca="1" si="24"/>
        <v>-195.18600000000004</v>
      </c>
      <c r="U40">
        <f t="shared" ca="1" si="24"/>
        <v>-201.28800000000001</v>
      </c>
      <c r="V40">
        <f t="shared" ca="1" si="24"/>
        <v>-206.68199999999993</v>
      </c>
      <c r="W40">
        <f t="shared" ca="1" si="24"/>
        <v>-210.672</v>
      </c>
      <c r="X40">
        <f t="shared" ca="1" si="24"/>
        <v>-210.24599999999998</v>
      </c>
      <c r="Y40">
        <f t="shared" ca="1" si="24"/>
        <v>-213.744</v>
      </c>
      <c r="Z40">
        <f t="shared" ca="1" si="24"/>
        <v>-219.89400000000001</v>
      </c>
      <c r="AA40">
        <f t="shared" ca="1" si="24"/>
        <v>-224.47799999999998</v>
      </c>
      <c r="AB40">
        <f t="shared" ca="1" si="24"/>
        <v>-229.16399999999996</v>
      </c>
      <c r="AC40">
        <f t="shared" ca="1" si="24"/>
        <v>-233.886</v>
      </c>
      <c r="AD40">
        <f t="shared" ca="1" si="24"/>
        <v>-239.09399999999999</v>
      </c>
      <c r="AE40">
        <f t="shared" ca="1" si="24"/>
        <v>-245.28000000000003</v>
      </c>
      <c r="AF40">
        <f t="shared" ca="1" si="24"/>
        <v>-254.26799999999997</v>
      </c>
      <c r="AG40">
        <f t="shared" ca="1" si="24"/>
        <v>-261.02999999999997</v>
      </c>
      <c r="AH40">
        <f t="shared" ca="1" si="24"/>
        <v>-267.74399999999997</v>
      </c>
      <c r="AI40">
        <f t="shared" ca="1" si="24"/>
        <v>-275.08199999999999</v>
      </c>
      <c r="AJ40">
        <f t="shared" ca="1" si="24"/>
        <v>-283.76400000000001</v>
      </c>
      <c r="AK40">
        <f t="shared" ca="1" si="24"/>
        <v>-292.59599999999995</v>
      </c>
      <c r="AL40">
        <f t="shared" ca="1" si="24"/>
        <v>-301.584</v>
      </c>
      <c r="AM40">
        <f t="shared" ca="1" si="24"/>
        <v>-311.01600000000002</v>
      </c>
      <c r="AN40">
        <f t="shared" ref="AN40:BS40" ca="1" si="25">IF(ISERROR(INDIRECT(ADDRESS(ROW(AN34),COLUMN(AN34)-7))),"n/a",IF(ISNUMBER(INDIRECT(ADDRESS(ROW(AN34),COLUMN(AN34)-7))),$C$5*($D$5*AN34+$E$5*AM34+$F$5*AVERAGE(AG34:AL34)),"n/a"))</f>
        <v>-320.286</v>
      </c>
      <c r="AO40">
        <f t="shared" ca="1" si="25"/>
        <v>-330.50399999999996</v>
      </c>
      <c r="AP40">
        <f t="shared" ca="1" si="25"/>
        <v>-341.26799999999997</v>
      </c>
      <c r="AQ40">
        <f t="shared" ca="1" si="25"/>
        <v>-350.68200000000002</v>
      </c>
      <c r="AR40">
        <f t="shared" ca="1" si="25"/>
        <v>-359.54399999999998</v>
      </c>
      <c r="AS40">
        <f t="shared" ca="1" si="25"/>
        <v>-369.666</v>
      </c>
      <c r="AT40">
        <f t="shared" ca="1" si="25"/>
        <v>-381.21600000000001</v>
      </c>
      <c r="AU40">
        <f t="shared" ca="1" si="25"/>
        <v>-396.28199999999998</v>
      </c>
      <c r="AV40">
        <f t="shared" ca="1" si="25"/>
        <v>-411.16199999999998</v>
      </c>
      <c r="AW40">
        <f t="shared" ca="1" si="25"/>
        <v>-424.30799999999994</v>
      </c>
      <c r="AX40">
        <f t="shared" ca="1" si="25"/>
        <v>-434.90399999999994</v>
      </c>
      <c r="AY40">
        <f t="shared" ca="1" si="25"/>
        <v>-444.21600000000001</v>
      </c>
      <c r="AZ40">
        <f t="shared" ca="1" si="25"/>
        <v>-454.02000000000004</v>
      </c>
      <c r="BA40">
        <f t="shared" ca="1" si="25"/>
        <v>-461.99399999999997</v>
      </c>
      <c r="BB40">
        <f t="shared" ca="1" si="25"/>
        <v>-468.28199999999998</v>
      </c>
      <c r="BC40">
        <f t="shared" ca="1" si="25"/>
        <v>-472.54199999999992</v>
      </c>
      <c r="BD40">
        <f t="shared" ca="1" si="25"/>
        <v>-477.858</v>
      </c>
      <c r="BE40">
        <f t="shared" ca="1" si="25"/>
        <v>-481.13400000000001</v>
      </c>
      <c r="BF40">
        <f t="shared" ca="1" si="25"/>
        <v>-486.12599999999998</v>
      </c>
      <c r="BG40">
        <f t="shared" ca="1" si="25"/>
        <v>-494.64000000000004</v>
      </c>
      <c r="BH40">
        <f t="shared" ca="1" si="25"/>
        <v>-503.68799999999999</v>
      </c>
      <c r="BI40">
        <f t="shared" ca="1" si="25"/>
        <v>-513.98399999999992</v>
      </c>
      <c r="BJ40">
        <f t="shared" ca="1" si="25"/>
        <v>-525.15599999999995</v>
      </c>
      <c r="BK40">
        <f t="shared" ca="1" si="25"/>
        <v>-540.54600000000005</v>
      </c>
      <c r="BL40">
        <f t="shared" ca="1" si="25"/>
        <v>-549.18599999999992</v>
      </c>
      <c r="BM40">
        <f t="shared" ca="1" si="25"/>
        <v>-560.31600000000003</v>
      </c>
      <c r="BN40">
        <f t="shared" ca="1" si="25"/>
        <v>-573.94199999999989</v>
      </c>
      <c r="BO40">
        <f t="shared" ca="1" si="25"/>
        <v>-584.05199999999991</v>
      </c>
      <c r="BP40">
        <f t="shared" ca="1" si="25"/>
        <v>-592.87799999999993</v>
      </c>
      <c r="BQ40">
        <f t="shared" ca="1" si="25"/>
        <v>-602.36399999999992</v>
      </c>
      <c r="BR40">
        <f t="shared" ca="1" si="25"/>
        <v>-613.12199999999996</v>
      </c>
      <c r="BS40">
        <f t="shared" ca="1" si="25"/>
        <v>-620.11799999999994</v>
      </c>
      <c r="BT40">
        <f t="shared" ref="BT40:CY40" ca="1" si="26">IF(ISERROR(INDIRECT(ADDRESS(ROW(BT34),COLUMN(BT34)-7))),"n/a",IF(ISNUMBER(INDIRECT(ADDRESS(ROW(BT34),COLUMN(BT34)-7))),$C$5*($D$5*BT34+$E$5*BS34+$F$5*AVERAGE(BM34:BR34)),"n/a"))</f>
        <v>-636.26400000000001</v>
      </c>
      <c r="BU40">
        <f t="shared" ca="1" si="26"/>
        <v>-648.27599999999984</v>
      </c>
      <c r="BV40">
        <f t="shared" ca="1" si="26"/>
        <v>-658.71599999999989</v>
      </c>
      <c r="BW40">
        <f t="shared" ca="1" si="26"/>
        <v>-672.15</v>
      </c>
      <c r="BX40">
        <f t="shared" ca="1" si="26"/>
        <v>-684.5999999999998</v>
      </c>
      <c r="BY40">
        <f t="shared" ca="1" si="26"/>
        <v>-696.91199999999992</v>
      </c>
      <c r="BZ40">
        <f t="shared" ca="1" si="26"/>
        <v>-709.93200000000002</v>
      </c>
      <c r="CA40">
        <f t="shared" ca="1" si="26"/>
        <v>-727.57800000000009</v>
      </c>
      <c r="CB40">
        <f t="shared" ca="1" si="26"/>
        <v>-742.57800000000009</v>
      </c>
      <c r="CC40">
        <f t="shared" ca="1" si="26"/>
        <v>-757.11599999999987</v>
      </c>
      <c r="CD40">
        <f t="shared" ca="1" si="26"/>
        <v>-769.89599999999984</v>
      </c>
      <c r="CE40">
        <f t="shared" ca="1" si="26"/>
        <v>-783.65400000000011</v>
      </c>
      <c r="CF40">
        <f t="shared" ca="1" si="26"/>
        <v>-798.08400000000006</v>
      </c>
      <c r="CG40">
        <f t="shared" ca="1" si="26"/>
        <v>-812.13599999999997</v>
      </c>
      <c r="CH40">
        <f t="shared" ca="1" si="26"/>
        <v>-824.952</v>
      </c>
      <c r="CI40">
        <f t="shared" ca="1" si="26"/>
        <v>-832.65</v>
      </c>
      <c r="CJ40">
        <f t="shared" ca="1" si="26"/>
        <v>-840.50999999999988</v>
      </c>
      <c r="CK40">
        <f t="shared" ca="1" si="26"/>
        <v>-850.15199999999993</v>
      </c>
      <c r="CL40">
        <f t="shared" ca="1" si="26"/>
        <v>-860.64</v>
      </c>
      <c r="CM40">
        <f t="shared" ca="1" si="26"/>
        <v>-869.05199999999991</v>
      </c>
      <c r="CN40">
        <f t="shared" ca="1" si="26"/>
        <v>-878.39399999999989</v>
      </c>
      <c r="CO40">
        <f t="shared" ca="1" si="26"/>
        <v>-887.96999999999991</v>
      </c>
      <c r="CP40">
        <f t="shared" ca="1" si="26"/>
        <v>-897.65400000000011</v>
      </c>
      <c r="CQ40">
        <f t="shared" ca="1" si="26"/>
        <v>-906.09</v>
      </c>
      <c r="CR40">
        <f t="shared" ca="1" si="26"/>
        <v>-916.07999999999993</v>
      </c>
      <c r="CS40">
        <f t="shared" ca="1" si="26"/>
        <v>-928.54799999999989</v>
      </c>
      <c r="CT40">
        <f t="shared" ca="1" si="26"/>
        <v>-942.14400000000012</v>
      </c>
      <c r="CU40">
        <f t="shared" ca="1" si="26"/>
        <v>-956.95799999999997</v>
      </c>
      <c r="CV40">
        <f t="shared" ca="1" si="26"/>
        <v>-973.28399999999988</v>
      </c>
      <c r="CW40">
        <f t="shared" ca="1" si="26"/>
        <v>-988.25399999999991</v>
      </c>
      <c r="CX40">
        <f t="shared" ca="1" si="26"/>
        <v>-1001.8559999999998</v>
      </c>
      <c r="CY40">
        <f t="shared" ca="1" si="26"/>
        <v>-1018.2299999999999</v>
      </c>
      <c r="CZ40">
        <f t="shared" ref="CZ40:EE40" ca="1" si="27">IF(ISERROR(INDIRECT(ADDRESS(ROW(CZ34),COLUMN(CZ34)-7))),"n/a",IF(ISNUMBER(INDIRECT(ADDRESS(ROW(CZ34),COLUMN(CZ34)-7))),$C$5*($D$5*CZ34+$E$5*CY34+$F$5*AVERAGE(CS34:CX34)),"n/a"))</f>
        <v>-1034.2859999999998</v>
      </c>
      <c r="DA40">
        <f t="shared" ca="1" si="27"/>
        <v>-1049.0519999999999</v>
      </c>
      <c r="DB40">
        <f t="shared" ca="1" si="27"/>
        <v>-1063.374</v>
      </c>
      <c r="DC40">
        <f t="shared" ca="1" si="27"/>
        <v>-1080.0899999999999</v>
      </c>
      <c r="DD40">
        <f t="shared" ca="1" si="27"/>
        <v>-1098.894</v>
      </c>
      <c r="DE40">
        <f t="shared" ca="1" si="27"/>
        <v>-1116.4979999999998</v>
      </c>
      <c r="DF40">
        <f t="shared" ca="1" si="27"/>
        <v>-1134.3119999999999</v>
      </c>
      <c r="DG40">
        <f t="shared" ca="1" si="27"/>
        <v>-1155.6119999999999</v>
      </c>
      <c r="DH40">
        <f t="shared" ca="1" si="27"/>
        <v>-1177.5419999999999</v>
      </c>
      <c r="DI40">
        <f t="shared" ca="1" si="27"/>
        <v>-1200.3539999999998</v>
      </c>
      <c r="DJ40">
        <f t="shared" ca="1" si="27"/>
        <v>-1224.7559999999999</v>
      </c>
      <c r="DK40">
        <f t="shared" ca="1" si="27"/>
        <v>-1249.278</v>
      </c>
      <c r="DL40">
        <f t="shared" ca="1" si="27"/>
        <v>-1272.7860000000003</v>
      </c>
      <c r="DM40">
        <f t="shared" ca="1" si="27"/>
        <v>-1297.2119999999998</v>
      </c>
      <c r="DN40">
        <f t="shared" ca="1" si="27"/>
        <v>-1321.4699999999998</v>
      </c>
      <c r="DO40">
        <f t="shared" ca="1" si="27"/>
        <v>-1343.652</v>
      </c>
      <c r="DP40">
        <f t="shared" ca="1" si="27"/>
        <v>-1364.8559999999998</v>
      </c>
      <c r="DQ40">
        <f t="shared" ca="1" si="27"/>
        <v>-1387.326</v>
      </c>
      <c r="DR40">
        <f t="shared" ca="1" si="27"/>
        <v>-1412.2320000000002</v>
      </c>
      <c r="DS40">
        <f t="shared" ca="1" si="27"/>
        <v>-1442.16</v>
      </c>
      <c r="DT40">
        <f t="shared" ca="1" si="27"/>
        <v>-1470.0119999999999</v>
      </c>
      <c r="DU40">
        <f t="shared" ca="1" si="27"/>
        <v>-1494.7439999999999</v>
      </c>
      <c r="DV40">
        <f t="shared" ca="1" si="27"/>
        <v>-1517.7959999999998</v>
      </c>
      <c r="DW40">
        <f t="shared" ca="1" si="27"/>
        <v>-1544.0940000000001</v>
      </c>
      <c r="DX40">
        <f t="shared" ca="1" si="27"/>
        <v>-1567.4459999999999</v>
      </c>
      <c r="DY40">
        <f t="shared" ca="1" si="27"/>
        <v>-1560.3120000000001</v>
      </c>
      <c r="DZ40">
        <f t="shared" ca="1" si="27"/>
        <v>-1568.5260000000001</v>
      </c>
      <c r="EA40">
        <f t="shared" ca="1" si="27"/>
        <v>-1567.38</v>
      </c>
      <c r="EB40">
        <f t="shared" ca="1" si="27"/>
        <v>-1554.1859999999999</v>
      </c>
      <c r="EC40">
        <f t="shared" ca="1" si="27"/>
        <v>-1548.5939999999998</v>
      </c>
      <c r="ED40">
        <f t="shared" ca="1" si="27"/>
        <v>-1542.576</v>
      </c>
      <c r="EE40">
        <f t="shared" ca="1" si="27"/>
        <v>-1531.9859999999999</v>
      </c>
      <c r="EF40">
        <f t="shared" ref="EF40:FK40" ca="1" si="28">IF(ISERROR(INDIRECT(ADDRESS(ROW(EF34),COLUMN(EF34)-7))),"n/a",IF(ISNUMBER(INDIRECT(ADDRESS(ROW(EF34),COLUMN(EF34)-7))),$C$5*($D$5*EF34+$E$5*EE34+$F$5*AVERAGE(DY34:ED34)),"n/a"))</f>
        <v>-1522.4580000000001</v>
      </c>
      <c r="EG40">
        <f t="shared" ca="1" si="28"/>
        <v>-1521.06</v>
      </c>
      <c r="EH40">
        <f t="shared" ca="1" si="28"/>
        <v>-1520.4179999999999</v>
      </c>
      <c r="EI40">
        <f t="shared" ca="1" si="28"/>
        <v>-1534.086</v>
      </c>
      <c r="EJ40">
        <f t="shared" ca="1" si="28"/>
        <v>-1547.6940000000002</v>
      </c>
      <c r="EK40">
        <f t="shared" ca="1" si="28"/>
        <v>-1566.2280000000001</v>
      </c>
      <c r="EL40">
        <f t="shared" ca="1" si="28"/>
        <v>-1587.8040000000001</v>
      </c>
      <c r="EM40">
        <f t="shared" ca="1" si="28"/>
        <v>-1619.1</v>
      </c>
      <c r="EN40">
        <f t="shared" ca="1" si="28"/>
        <v>-1652.8680000000002</v>
      </c>
      <c r="EO40">
        <f t="shared" ca="1" si="28"/>
        <v>-1688.8620000000003</v>
      </c>
      <c r="EP40">
        <f t="shared" ca="1" si="28"/>
        <v>-1722.5219999999999</v>
      </c>
      <c r="EQ40">
        <f t="shared" ca="1" si="28"/>
        <v>-1764.5040000000001</v>
      </c>
      <c r="ER40">
        <f t="shared" ca="1" si="28"/>
        <v>-1806.8460000000002</v>
      </c>
      <c r="ES40">
        <f t="shared" ca="1" si="28"/>
        <v>-1841.7359999999999</v>
      </c>
      <c r="ET40">
        <f t="shared" ca="1" si="28"/>
        <v>-1877.94</v>
      </c>
      <c r="EU40">
        <f t="shared" ca="1" si="28"/>
        <v>-1918.3139999999999</v>
      </c>
      <c r="EV40">
        <f t="shared" ca="1" si="28"/>
        <v>-1955.5799999999997</v>
      </c>
      <c r="EW40">
        <f t="shared" ca="1" si="28"/>
        <v>-1984.6679999999997</v>
      </c>
      <c r="EX40">
        <f t="shared" ca="1" si="28"/>
        <v>-2013.6119999999999</v>
      </c>
      <c r="EY40">
        <f t="shared" ca="1" si="28"/>
        <v>-2039.202</v>
      </c>
      <c r="EZ40">
        <f t="shared" ca="1" si="28"/>
        <v>-2062.9139999999998</v>
      </c>
      <c r="FA40">
        <f t="shared" ca="1" si="28"/>
        <v>-2077.4639999999999</v>
      </c>
      <c r="FB40">
        <f t="shared" ca="1" si="28"/>
        <v>-2077.8719999999998</v>
      </c>
      <c r="FC40">
        <f t="shared" ca="1" si="28"/>
        <v>-2038.9560000000001</v>
      </c>
      <c r="FD40">
        <f t="shared" ca="1" si="28"/>
        <v>-1995.0540000000001</v>
      </c>
      <c r="FE40">
        <f t="shared" ca="1" si="28"/>
        <v>-1968.6179999999999</v>
      </c>
      <c r="FF40">
        <f t="shared" ca="1" si="28"/>
        <v>-1948.0799999999997</v>
      </c>
      <c r="FG40">
        <f t="shared" ca="1" si="28"/>
        <v>-1932.2939999999999</v>
      </c>
      <c r="FH40">
        <f t="shared" ca="1" si="28"/>
        <v>-1918.452</v>
      </c>
      <c r="FI40">
        <f t="shared" ca="1" si="28"/>
        <v>-1910.2080000000001</v>
      </c>
      <c r="FJ40">
        <f t="shared" ca="1" si="28"/>
        <v>-1908.402</v>
      </c>
      <c r="FK40">
        <f t="shared" ca="1" si="28"/>
        <v>-1930.1279999999999</v>
      </c>
      <c r="FL40">
        <f t="shared" ref="FL40:FX40" ca="1" si="29">IF(ISERROR(INDIRECT(ADDRESS(ROW(FL34),COLUMN(FL34)-7))),"n/a",IF(ISNUMBER(INDIRECT(ADDRESS(ROW(FL34),COLUMN(FL34)-7))),$C$5*($D$5*FL34+$E$5*FK34+$F$5*AVERAGE(FE34:FJ34)),"n/a"))</f>
        <v>-1957.386</v>
      </c>
      <c r="FM40">
        <f t="shared" ca="1" si="29"/>
        <v>-1984.0259999999998</v>
      </c>
      <c r="FN40">
        <f t="shared" ca="1" si="29"/>
        <v>-2006.7359999999999</v>
      </c>
      <c r="FO40">
        <f t="shared" ca="1" si="29"/>
        <v>-2028.8580000000002</v>
      </c>
      <c r="FP40">
        <f t="shared" ca="1" si="29"/>
        <v>-2051.0880000000002</v>
      </c>
      <c r="FQ40">
        <f t="shared" ca="1" si="29"/>
        <v>-2070.7199999999998</v>
      </c>
      <c r="FR40">
        <f t="shared" ca="1" si="29"/>
        <v>-2097.9719999999998</v>
      </c>
      <c r="FS40">
        <f t="shared" ca="1" si="29"/>
        <v>-2146.4279999999999</v>
      </c>
      <c r="FT40">
        <f t="shared" ca="1" si="29"/>
        <v>-2192.9939999999997</v>
      </c>
      <c r="FU40">
        <f t="shared" ca="1" si="29"/>
        <v>-2225.346</v>
      </c>
      <c r="FV40">
        <f t="shared" ca="1" si="29"/>
        <v>-2259.7140000000004</v>
      </c>
      <c r="FW40">
        <f t="shared" ca="1" si="29"/>
        <v>-2302.2239999999997</v>
      </c>
      <c r="FX40">
        <f t="shared" ca="1" si="29"/>
        <v>-2344.5240000000003</v>
      </c>
      <c r="FY40">
        <f t="shared" ref="FY40" ca="1" si="30">IF(ISERROR(INDIRECT(ADDRESS(ROW(FY34),COLUMN(FY34)-7))),"n/a",IF(ISNUMBER(INDIRECT(ADDRESS(ROW(FY34),COLUMN(FY34)-7))),$C$5*($D$5*FY34+$E$5*FX34+$F$5*AVERAGE(FR34:FW34)),"n/a"))</f>
        <v>-2386.7159999999999</v>
      </c>
      <c r="FZ40">
        <f t="shared" ref="FZ40" ca="1" si="31">IF(ISERROR(INDIRECT(ADDRESS(ROW(FZ34),COLUMN(FZ34)-7))),"n/a",IF(ISNUMBER(INDIRECT(ADDRESS(ROW(FZ34),COLUMN(FZ34)-7))),$C$5*($D$5*FZ34+$E$5*FY34+$F$5*AVERAGE(FS34:FX34)),"n/a"))</f>
        <v>-2428.4459999999999</v>
      </c>
      <c r="GA40">
        <f t="shared" ref="GA40" ca="1" si="32">IF(ISERROR(INDIRECT(ADDRESS(ROW(GA34),COLUMN(GA34)-7))),"n/a",IF(ISNUMBER(INDIRECT(ADDRESS(ROW(GA34),COLUMN(GA34)-7))),$C$5*($D$5*GA34+$E$5*FZ34+$F$5*AVERAGE(FT34:FY34)),"n/a"))</f>
        <v>-2463.1979999999999</v>
      </c>
      <c r="GB40">
        <f t="shared" ref="GB40" ca="1" si="33">IF(ISERROR(INDIRECT(ADDRESS(ROW(GB34),COLUMN(GB34)-7))),"n/a",IF(ISNUMBER(INDIRECT(ADDRESS(ROW(GB34),COLUMN(GB34)-7))),$C$5*($D$5*GB34+$E$5*GA34+$F$5*AVERAGE(FU34:FZ34)),"n/a"))</f>
        <v>-2498.8379999999997</v>
      </c>
      <c r="GC40">
        <f t="shared" ref="GC40" ca="1" si="34">IF(ISERROR(INDIRECT(ADDRESS(ROW(GC34),COLUMN(GC34)-7))),"n/a",IF(ISNUMBER(INDIRECT(ADDRESS(ROW(GC34),COLUMN(GC34)-7))),$C$5*($D$5*GC34+$E$5*GB34+$F$5*AVERAGE(FV34:GA34)),"n/a"))</f>
        <v>-2530.8419999999996</v>
      </c>
      <c r="GD40">
        <f t="shared" ref="GD40" ca="1" si="35">IF(ISERROR(INDIRECT(ADDRESS(ROW(GD34),COLUMN(GD34)-7))),"n/a",IF(ISNUMBER(INDIRECT(ADDRESS(ROW(GD34),COLUMN(GD34)-7))),$C$5*($D$5*GD34+$E$5*GC34+$F$5*AVERAGE(FW34:GB34)),"n/a"))</f>
        <v>-2560.308</v>
      </c>
      <c r="GE40">
        <f t="shared" ref="GE40" ca="1" si="36">IF(ISERROR(INDIRECT(ADDRESS(ROW(GE34),COLUMN(GE34)-7))),"n/a",IF(ISNUMBER(INDIRECT(ADDRESS(ROW(GE34),COLUMN(GE34)-7))),$C$5*($D$5*GE34+$E$5*GD34+$F$5*AVERAGE(FX34:GC34)),"n/a"))</f>
        <v>-2579.8620000000001</v>
      </c>
      <c r="GF40">
        <f t="shared" ref="GF40" ca="1" si="37">IF(ISERROR(INDIRECT(ADDRESS(ROW(GF34),COLUMN(GF34)-7))),"n/a",IF(ISNUMBER(INDIRECT(ADDRESS(ROW(GF34),COLUMN(GF34)-7))),$C$5*($D$5*GF34+$E$5*GE34+$F$5*AVERAGE(FY34:GD34)),"n/a"))</f>
        <v>-2599.6379999999995</v>
      </c>
      <c r="GG40">
        <f t="shared" ref="GG40" ca="1" si="38">IF(ISERROR(INDIRECT(ADDRESS(ROW(GG34),COLUMN(GG34)-7))),"n/a",IF(ISNUMBER(INDIRECT(ADDRESS(ROW(GG34),COLUMN(GG34)-7))),$C$5*($D$5*GG34+$E$5*GF34+$F$5*AVERAGE(FZ34:GE34)),"n/a"))</f>
        <v>-2623.7640000000001</v>
      </c>
      <c r="GH40">
        <f t="shared" ref="GH40" ca="1" si="39">IF(ISERROR(INDIRECT(ADDRESS(ROW(GH34),COLUMN(GH34)-7))),"n/a",IF(ISNUMBER(INDIRECT(ADDRESS(ROW(GH34),COLUMN(GH34)-7))),$C$5*($D$5*GH34+$E$5*GG34+$F$5*AVERAGE(GA34:GF34)),"n/a"))</f>
        <v>-2647.1039999999998</v>
      </c>
      <c r="GI40">
        <f t="shared" ref="GI40" ca="1" si="40">IF(ISERROR(INDIRECT(ADDRESS(ROW(GI34),COLUMN(GI34)-7))),"n/a",IF(ISNUMBER(INDIRECT(ADDRESS(ROW(GI34),COLUMN(GI34)-7))),$C$5*($D$5*GI34+$E$5*GH34+$F$5*AVERAGE(GB34:GG34)),"n/a"))</f>
        <v>-2668.3919999999998</v>
      </c>
      <c r="GJ40">
        <f t="shared" ref="GJ40" ca="1" si="41">IF(ISERROR(INDIRECT(ADDRESS(ROW(GJ34),COLUMN(GJ34)-7))),"n/a",IF(ISNUMBER(INDIRECT(ADDRESS(ROW(GJ34),COLUMN(GJ34)-7))),$C$5*($D$5*GJ34+$E$5*GI34+$F$5*AVERAGE(GC34:GH34)),"n/a"))</f>
        <v>-2687.364</v>
      </c>
      <c r="GK40">
        <f t="shared" ref="GK40" ca="1" si="42">IF(ISERROR(INDIRECT(ADDRESS(ROW(GK34),COLUMN(GK34)-7))),"n/a",IF(ISNUMBER(INDIRECT(ADDRESS(ROW(GK34),COLUMN(GK34)-7))),$C$5*($D$5*GK34+$E$5*GJ34+$F$5*AVERAGE(GD34:GI34)),"n/a"))</f>
        <v>-2709.5219999999995</v>
      </c>
      <c r="GL40">
        <f t="shared" ref="GL40" ca="1" si="43">IF(ISERROR(INDIRECT(ADDRESS(ROW(GL34),COLUMN(GL34)-7))),"n/a",IF(ISNUMBER(INDIRECT(ADDRESS(ROW(GL34),COLUMN(GL34)-7))),$C$5*($D$5*GL34+$E$5*GK34+$F$5*AVERAGE(GE34:GJ34)),"n/a"))</f>
        <v>-2733.5819999999994</v>
      </c>
      <c r="GM40">
        <f t="shared" ref="GM40" ca="1" si="44">IF(ISERROR(INDIRECT(ADDRESS(ROW(GM34),COLUMN(GM34)-7))),"n/a",IF(ISNUMBER(INDIRECT(ADDRESS(ROW(GM34),COLUMN(GM34)-7))),$C$5*($D$5*GM34+$E$5*GL34+$F$5*AVERAGE(GF34:GK34)),"n/a"))</f>
        <v>-2757.7260000000001</v>
      </c>
      <c r="GN40">
        <f t="shared" ref="GN40" ca="1" si="45">IF(ISERROR(INDIRECT(ADDRESS(ROW(GN34),COLUMN(GN34)-7))),"n/a",IF(ISNUMBER(INDIRECT(ADDRESS(ROW(GN34),COLUMN(GN34)-7))),$C$5*($D$5*GN34+$E$5*GM34+$F$5*AVERAGE(GG34:GL34)),"n/a"))</f>
        <v>-2782.2839999999997</v>
      </c>
      <c r="GO40" t="e">
        <f t="shared" ref="GO40" ca="1" si="46">IF(ISERROR(INDIRECT(ADDRESS(ROW(GO34),COLUMN(GO34)-7))),"n/a",IF(ISNUMBER(INDIRECT(ADDRESS(ROW(GO34),COLUMN(GO34)-7))),$C$5*($D$5*GO34+$E$5*GN34+$F$5*AVERAGE(GH34:GM34)),"n/a"))</f>
        <v>#N/A</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e">
        <f t="shared" ref="GS40" ca="1" si="50">IF(ISERROR(INDIRECT(ADDRESS(ROW(GS34),COLUMN(GS34)-7))),"n/a",IF(ISNUMBER(INDIRECT(ADDRESS(ROW(GS34),COLUMN(GS34)-7))),$C$5*($D$5*GS34+$E$5*GR34+$F$5*AVERAGE(GL34:GQ34)),"n/a"))</f>
        <v>#N/A</v>
      </c>
      <c r="GT40" t="e">
        <f t="shared" ref="GT40" ca="1" si="51">IF(ISERROR(INDIRECT(ADDRESS(ROW(GT34),COLUMN(GT34)-7))),"n/a",IF(ISNUMBER(INDIRECT(ADDRESS(ROW(GT34),COLUMN(GT34)-7))),$C$5*($D$5*GT34+$E$5*GS34+$F$5*AVERAGE(GM34:GR34)),"n/a"))</f>
        <v>#N/A</v>
      </c>
      <c r="GU40" t="e">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7"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-12.683333333333337</v>
      </c>
      <c r="O41">
        <f ca="1">IF(ISERROR(INDIRECT(ADDRESS(ROW(O35),COLUMN(O35)-11))),"n/a",IF(ISNUMBER(INDIRECT(ADDRESS(ROW(O35),COLUMN(O35)-11))),Calculations!$C$6*AVERAGE(D35:O35),"n/a"))</f>
        <v>-13.170000000000002</v>
      </c>
      <c r="P41">
        <f ca="1">IF(ISERROR(INDIRECT(ADDRESS(ROW(P35),COLUMN(P35)-11))),"n/a",IF(ISNUMBER(INDIRECT(ADDRESS(ROW(P35),COLUMN(P35)-11))),Calculations!$C$6*AVERAGE(E35:P35),"n/a"))</f>
        <v>-13.64</v>
      </c>
      <c r="Q41">
        <f ca="1">IF(ISERROR(INDIRECT(ADDRESS(ROW(Q35),COLUMN(Q35)-11))),"n/a",IF(ISNUMBER(INDIRECT(ADDRESS(ROW(Q35),COLUMN(Q35)-11))),Calculations!$C$6*AVERAGE(F35:Q35),"n/a"))</f>
        <v>-14.003333333333334</v>
      </c>
      <c r="R41">
        <f ca="1">IF(ISERROR(INDIRECT(ADDRESS(ROW(R35),COLUMN(R35)-11))),"n/a",IF(ISNUMBER(INDIRECT(ADDRESS(ROW(R35),COLUMN(R35)-11))),Calculations!$C$6*AVERAGE(G35:R35),"n/a"))</f>
        <v>-14.483333333333334</v>
      </c>
      <c r="S41">
        <f ca="1">IF(ISERROR(INDIRECT(ADDRESS(ROW(S35),COLUMN(S35)-11))),"n/a",IF(ISNUMBER(INDIRECT(ADDRESS(ROW(S35),COLUMN(S35)-11))),Calculations!$C$6*AVERAGE(H35:S35),"n/a"))</f>
        <v>-14.766666666666666</v>
      </c>
      <c r="T41">
        <f ca="1">IF(ISERROR(INDIRECT(ADDRESS(ROW(T35),COLUMN(T35)-11))),"n/a",IF(ISNUMBER(INDIRECT(ADDRESS(ROW(T35),COLUMN(T35)-11))),Calculations!$C$6*AVERAGE(I35:T35),"n/a"))</f>
        <v>-15.073333333333332</v>
      </c>
      <c r="U41">
        <f ca="1">IF(ISERROR(INDIRECT(ADDRESS(ROW(U35),COLUMN(U35)-11))),"n/a",IF(ISNUMBER(INDIRECT(ADDRESS(ROW(U35),COLUMN(U35)-11))),Calculations!$C$6*AVERAGE(J35:U35),"n/a"))</f>
        <v>-15.556666666666667</v>
      </c>
      <c r="V41">
        <f ca="1">IF(ISERROR(INDIRECT(ADDRESS(ROW(V35),COLUMN(V35)-11))),"n/a",IF(ISNUMBER(INDIRECT(ADDRESS(ROW(V35),COLUMN(V35)-11))),Calculations!$C$6*AVERAGE(K35:V35),"n/a"))</f>
        <v>-15.850000000000001</v>
      </c>
      <c r="W41">
        <f ca="1">IF(ISERROR(INDIRECT(ADDRESS(ROW(W35),COLUMN(W35)-11))),"n/a",IF(ISNUMBER(INDIRECT(ADDRESS(ROW(W35),COLUMN(W35)-11))),Calculations!$C$6*AVERAGE(L35:W35),"n/a"))</f>
        <v>-15.813333333333336</v>
      </c>
      <c r="X41">
        <f ca="1">IF(ISERROR(INDIRECT(ADDRESS(ROW(X35),COLUMN(X35)-11))),"n/a",IF(ISNUMBER(INDIRECT(ADDRESS(ROW(X35),COLUMN(X35)-11))),Calculations!$C$6*AVERAGE(M35:X35),"n/a"))</f>
        <v>-15.87</v>
      </c>
      <c r="Y41">
        <f ca="1">IF(ISERROR(INDIRECT(ADDRESS(ROW(Y35),COLUMN(Y35)-11))),"n/a",IF(ISNUMBER(INDIRECT(ADDRESS(ROW(Y35),COLUMN(Y35)-11))),Calculations!$C$6*AVERAGE(N35:Y35),"n/a"))</f>
        <v>-16.243333333333332</v>
      </c>
      <c r="Z41">
        <f ca="1">IF(ISERROR(INDIRECT(ADDRESS(ROW(Z35),COLUMN(Z35)-11))),"n/a",IF(ISNUMBER(INDIRECT(ADDRESS(ROW(Z35),COLUMN(Z35)-11))),Calculations!$C$6*AVERAGE(O35:Z35),"n/a"))</f>
        <v>-16.510000000000002</v>
      </c>
      <c r="AA41">
        <f ca="1">IF(ISERROR(INDIRECT(ADDRESS(ROW(AA35),COLUMN(AA35)-11))),"n/a",IF(ISNUMBER(INDIRECT(ADDRESS(ROW(AA35),COLUMN(AA35)-11))),Calculations!$C$6*AVERAGE(P35:AA35),"n/a"))</f>
        <v>-16.933333333333334</v>
      </c>
      <c r="AB41">
        <f ca="1">IF(ISERROR(INDIRECT(ADDRESS(ROW(AB35),COLUMN(AB35)-11))),"n/a",IF(ISNUMBER(INDIRECT(ADDRESS(ROW(AB35),COLUMN(AB35)-11))),Calculations!$C$6*AVERAGE(Q35:AB35),"n/a"))</f>
        <v>-17.326666666666664</v>
      </c>
      <c r="AC41">
        <f ca="1">IF(ISERROR(INDIRECT(ADDRESS(ROW(AC35),COLUMN(AC35)-11))),"n/a",IF(ISNUMBER(INDIRECT(ADDRESS(ROW(AC35),COLUMN(AC35)-11))),Calculations!$C$6*AVERAGE(R35:AC35),"n/a"))</f>
        <v>-17.783333333333335</v>
      </c>
      <c r="AD41">
        <f ca="1">IF(ISERROR(INDIRECT(ADDRESS(ROW(AD35),COLUMN(AD35)-11))),"n/a",IF(ISNUMBER(INDIRECT(ADDRESS(ROW(AD35),COLUMN(AD35)-11))),Calculations!$C$6*AVERAGE(S35:AD35),"n/a"))</f>
        <v>-18.146666666666672</v>
      </c>
      <c r="AE41">
        <f ca="1">IF(ISERROR(INDIRECT(ADDRESS(ROW(AE35),COLUMN(AE35)-11))),"n/a",IF(ISNUMBER(INDIRECT(ADDRESS(ROW(AE35),COLUMN(AE35)-11))),Calculations!$C$6*AVERAGE(T35:AE35),"n/a"))</f>
        <v>-18.730000000000004</v>
      </c>
      <c r="AF41">
        <f ca="1">IF(ISERROR(INDIRECT(ADDRESS(ROW(AF35),COLUMN(AF35)-11))),"n/a",IF(ISNUMBER(INDIRECT(ADDRESS(ROW(AF35),COLUMN(AF35)-11))),Calculations!$C$6*AVERAGE(U35:AF35),"n/a"))</f>
        <v>-19.436666666666667</v>
      </c>
      <c r="AG41">
        <f ca="1">IF(ISERROR(INDIRECT(ADDRESS(ROW(AG35),COLUMN(AG35)-11))),"n/a",IF(ISNUMBER(INDIRECT(ADDRESS(ROW(AG35),COLUMN(AG35)-11))),Calculations!$C$6*AVERAGE(V35:AG35),"n/a"))</f>
        <v>-20.076666666666668</v>
      </c>
      <c r="AH41">
        <f ca="1">IF(ISERROR(INDIRECT(ADDRESS(ROW(AH35),COLUMN(AH35)-11))),"n/a",IF(ISNUMBER(INDIRECT(ADDRESS(ROW(AH35),COLUMN(AH35)-11))),Calculations!$C$6*AVERAGE(W35:AH35),"n/a"))</f>
        <v>-20.923333333333332</v>
      </c>
      <c r="AI41">
        <f ca="1">IF(ISERROR(INDIRECT(ADDRESS(ROW(AI35),COLUMN(AI35)-11))),"n/a",IF(ISNUMBER(INDIRECT(ADDRESS(ROW(AI35),COLUMN(AI35)-11))),Calculations!$C$6*AVERAGE(X35:AI35),"n/a"))</f>
        <v>-21.826666666666668</v>
      </c>
      <c r="AJ41">
        <f ca="1">IF(ISERROR(INDIRECT(ADDRESS(ROW(AJ35),COLUMN(AJ35)-11))),"n/a",IF(ISNUMBER(INDIRECT(ADDRESS(ROW(AJ35),COLUMN(AJ35)-11))),Calculations!$C$6*AVERAGE(Y35:AJ35),"n/a"))</f>
        <v>-23.073333333333334</v>
      </c>
      <c r="AK41">
        <f ca="1">IF(ISERROR(INDIRECT(ADDRESS(ROW(AK35),COLUMN(AK35)-11))),"n/a",IF(ISNUMBER(INDIRECT(ADDRESS(ROW(AK35),COLUMN(AK35)-11))),Calculations!$C$6*AVERAGE(Z35:AK35),"n/a"))</f>
        <v>-23.946666666666662</v>
      </c>
      <c r="AL41">
        <f ca="1">IF(ISERROR(INDIRECT(ADDRESS(ROW(AL35),COLUMN(AL35)-11))),"n/a",IF(ISNUMBER(INDIRECT(ADDRESS(ROW(AL35),COLUMN(AL35)-11))),Calculations!$C$6*AVERAGE(AA35:AL35),"n/a"))</f>
        <v>-24.923333333333336</v>
      </c>
      <c r="AM41">
        <f ca="1">IF(ISERROR(INDIRECT(ADDRESS(ROW(AM35),COLUMN(AM35)-11))),"n/a",IF(ISNUMBER(INDIRECT(ADDRESS(ROW(AM35),COLUMN(AM35)-11))),Calculations!$C$6*AVERAGE(AB35:AM35),"n/a"))</f>
        <v>-25.54666666666667</v>
      </c>
      <c r="AN41">
        <f ca="1">IF(ISERROR(INDIRECT(ADDRESS(ROW(AN35),COLUMN(AN35)-11))),"n/a",IF(ISNUMBER(INDIRECT(ADDRESS(ROW(AN35),COLUMN(AN35)-11))),Calculations!$C$6*AVERAGE(AC35:AN35),"n/a"))</f>
        <v>-26.203333333333337</v>
      </c>
      <c r="AO41">
        <f ca="1">IF(ISERROR(INDIRECT(ADDRESS(ROW(AO35),COLUMN(AO35)-11))),"n/a",IF(ISNUMBER(INDIRECT(ADDRESS(ROW(AO35),COLUMN(AO35)-11))),Calculations!$C$6*AVERAGE(AD35:AO35),"n/a"))</f>
        <v>-26.81666666666667</v>
      </c>
      <c r="AP41">
        <f ca="1">IF(ISERROR(INDIRECT(ADDRESS(ROW(AP35),COLUMN(AP35)-11))),"n/a",IF(ISNUMBER(INDIRECT(ADDRESS(ROW(AP35),COLUMN(AP35)-11))),Calculations!$C$6*AVERAGE(AE35:AP35),"n/a"))</f>
        <v>-27.31</v>
      </c>
      <c r="AQ41">
        <f ca="1">IF(ISERROR(INDIRECT(ADDRESS(ROW(AQ35),COLUMN(AQ35)-11))),"n/a",IF(ISNUMBER(INDIRECT(ADDRESS(ROW(AQ35),COLUMN(AQ35)-11))),Calculations!$C$6*AVERAGE(AF35:AQ35),"n/a"))</f>
        <v>-27.87</v>
      </c>
      <c r="AR41">
        <f ca="1">IF(ISERROR(INDIRECT(ADDRESS(ROW(AR35),COLUMN(AR35)-11))),"n/a",IF(ISNUMBER(INDIRECT(ADDRESS(ROW(AR35),COLUMN(AR35)-11))),Calculations!$C$6*AVERAGE(AG35:AR35),"n/a"))</f>
        <v>-27.543333333333337</v>
      </c>
      <c r="AS41">
        <f ca="1">IF(ISERROR(INDIRECT(ADDRESS(ROW(AS35),COLUMN(AS35)-11))),"n/a",IF(ISNUMBER(INDIRECT(ADDRESS(ROW(AS35),COLUMN(AS35)-11))),Calculations!$C$6*AVERAGE(AH35:AS35),"n/a"))</f>
        <v>-27.416666666666671</v>
      </c>
      <c r="AT41">
        <f ca="1">IF(ISERROR(INDIRECT(ADDRESS(ROW(AT35),COLUMN(AT35)-11))),"n/a",IF(ISNUMBER(INDIRECT(ADDRESS(ROW(AT35),COLUMN(AT35)-11))),Calculations!$C$6*AVERAGE(AI35:AT35),"n/a"))</f>
        <v>-27.476666666666674</v>
      </c>
      <c r="AU41">
        <f ca="1">IF(ISERROR(INDIRECT(ADDRESS(ROW(AU35),COLUMN(AU35)-11))),"n/a",IF(ISNUMBER(INDIRECT(ADDRESS(ROW(AU35),COLUMN(AU35)-11))),Calculations!$C$6*AVERAGE(AJ35:AU35),"n/a"))</f>
        <v>-27.650000000000006</v>
      </c>
      <c r="AV41">
        <f ca="1">IF(ISERROR(INDIRECT(ADDRESS(ROW(AV35),COLUMN(AV35)-11))),"n/a",IF(ISNUMBER(INDIRECT(ADDRESS(ROW(AV35),COLUMN(AV35)-11))),Calculations!$C$6*AVERAGE(AK35:AV35),"n/a"))</f>
        <v>-27.053333333333338</v>
      </c>
      <c r="AW41">
        <f ca="1">IF(ISERROR(INDIRECT(ADDRESS(ROW(AW35),COLUMN(AW35)-11))),"n/a",IF(ISNUMBER(INDIRECT(ADDRESS(ROW(AW35),COLUMN(AW35)-11))),Calculations!$C$6*AVERAGE(AL35:AW35),"n/a"))</f>
        <v>-26.523333333333341</v>
      </c>
      <c r="AX41">
        <f ca="1">IF(ISERROR(INDIRECT(ADDRESS(ROW(AX35),COLUMN(AX35)-11))),"n/a",IF(ISNUMBER(INDIRECT(ADDRESS(ROW(AX35),COLUMN(AX35)-11))),Calculations!$C$6*AVERAGE(AM35:AX35),"n/a"))</f>
        <v>-25.533333333333339</v>
      </c>
      <c r="AY41">
        <f ca="1">IF(ISERROR(INDIRECT(ADDRESS(ROW(AY35),COLUMN(AY35)-11))),"n/a",IF(ISNUMBER(INDIRECT(ADDRESS(ROW(AY35),COLUMN(AY35)-11))),Calculations!$C$6*AVERAGE(AN35:AY35),"n/a"))</f>
        <v>-24.260000000000005</v>
      </c>
      <c r="AZ41">
        <f ca="1">IF(ISERROR(INDIRECT(ADDRESS(ROW(AZ35),COLUMN(AZ35)-11))),"n/a",IF(ISNUMBER(INDIRECT(ADDRESS(ROW(AZ35),COLUMN(AZ35)-11))),Calculations!$C$6*AVERAGE(AO35:AZ35),"n/a"))</f>
        <v>-23.050000000000004</v>
      </c>
      <c r="BA41">
        <f ca="1">IF(ISERROR(INDIRECT(ADDRESS(ROW(BA35),COLUMN(BA35)-11))),"n/a",IF(ISNUMBER(INDIRECT(ADDRESS(ROW(BA35),COLUMN(BA35)-11))),Calculations!$C$6*AVERAGE(AP35:BA35),"n/a"))</f>
        <v>-21.926666666666666</v>
      </c>
      <c r="BB41">
        <f ca="1">IF(ISERROR(INDIRECT(ADDRESS(ROW(BB35),COLUMN(BB35)-11))),"n/a",IF(ISNUMBER(INDIRECT(ADDRESS(ROW(BB35),COLUMN(BB35)-11))),Calculations!$C$6*AVERAGE(AQ35:BB35),"n/a"))</f>
        <v>-20.816666666666663</v>
      </c>
      <c r="BC41">
        <f ca="1">IF(ISERROR(INDIRECT(ADDRESS(ROW(BC35),COLUMN(BC35)-11))),"n/a",IF(ISNUMBER(INDIRECT(ADDRESS(ROW(BC35),COLUMN(BC35)-11))),Calculations!$C$6*AVERAGE(AR35:BC35),"n/a"))</f>
        <v>-19.566666666666663</v>
      </c>
      <c r="BD41">
        <f ca="1">IF(ISERROR(INDIRECT(ADDRESS(ROW(BD35),COLUMN(BD35)-11))),"n/a",IF(ISNUMBER(INDIRECT(ADDRESS(ROW(BD35),COLUMN(BD35)-11))),Calculations!$C$6*AVERAGE(AS35:BD35),"n/a"))</f>
        <v>-19.526666666666667</v>
      </c>
      <c r="BE41">
        <f ca="1">IF(ISERROR(INDIRECT(ADDRESS(ROW(BE35),COLUMN(BE35)-11))),"n/a",IF(ISNUMBER(INDIRECT(ADDRESS(ROW(BE35),COLUMN(BE35)-11))),Calculations!$C$6*AVERAGE(AT35:BE35),"n/a"))</f>
        <v>-19.480000000000004</v>
      </c>
      <c r="BF41">
        <f ca="1">IF(ISERROR(INDIRECT(ADDRESS(ROW(BF35),COLUMN(BF35)-11))),"n/a",IF(ISNUMBER(INDIRECT(ADDRESS(ROW(BF35),COLUMN(BF35)-11))),Calculations!$C$6*AVERAGE(AU35:BF35),"n/a"))</f>
        <v>-19.270000000000003</v>
      </c>
      <c r="BG41">
        <f ca="1">IF(ISERROR(INDIRECT(ADDRESS(ROW(BG35),COLUMN(BG35)-11))),"n/a",IF(ISNUMBER(INDIRECT(ADDRESS(ROW(BG35),COLUMN(BG35)-11))),Calculations!$C$6*AVERAGE(AV35:BG35),"n/a"))</f>
        <v>-19.533333333333335</v>
      </c>
      <c r="BH41">
        <f ca="1">IF(ISERROR(INDIRECT(ADDRESS(ROW(BH35),COLUMN(BH35)-11))),"n/a",IF(ISNUMBER(INDIRECT(ADDRESS(ROW(BH35),COLUMN(BH35)-11))),Calculations!$C$6*AVERAGE(AW35:BH35),"n/a"))</f>
        <v>-20.063333333333333</v>
      </c>
      <c r="BI41">
        <f ca="1">IF(ISERROR(INDIRECT(ADDRESS(ROW(BI35),COLUMN(BI35)-11))),"n/a",IF(ISNUMBER(INDIRECT(ADDRESS(ROW(BI35),COLUMN(BI35)-11))),Calculations!$C$6*AVERAGE(AX35:BI35),"n/a"))</f>
        <v>-20.106666666666669</v>
      </c>
      <c r="BJ41">
        <f ca="1">IF(ISERROR(INDIRECT(ADDRESS(ROW(BJ35),COLUMN(BJ35)-11))),"n/a",IF(ISNUMBER(INDIRECT(ADDRESS(ROW(BJ35),COLUMN(BJ35)-11))),Calculations!$C$6*AVERAGE(AY35:BJ35),"n/a"))</f>
        <v>-20.490000000000002</v>
      </c>
      <c r="BK41">
        <f ca="1">IF(ISERROR(INDIRECT(ADDRESS(ROW(BK35),COLUMN(BK35)-11))),"n/a",IF(ISNUMBER(INDIRECT(ADDRESS(ROW(BK35),COLUMN(BK35)-11))),Calculations!$C$6*AVERAGE(AZ35:BK35),"n/a"))</f>
        <v>-21.383333333333336</v>
      </c>
      <c r="BL41">
        <f ca="1">IF(ISERROR(INDIRECT(ADDRESS(ROW(BL35),COLUMN(BL35)-11))),"n/a",IF(ISNUMBER(INDIRECT(ADDRESS(ROW(BL35),COLUMN(BL35)-11))),Calculations!$C$6*AVERAGE(BA35:BL35),"n/a"))</f>
        <v>-22.17</v>
      </c>
      <c r="BM41">
        <f ca="1">IF(ISERROR(INDIRECT(ADDRESS(ROW(BM35),COLUMN(BM35)-11))),"n/a",IF(ISNUMBER(INDIRECT(ADDRESS(ROW(BM35),COLUMN(BM35)-11))),Calculations!$C$6*AVERAGE(BB35:BM35),"n/a"))</f>
        <v>-23.150000000000002</v>
      </c>
      <c r="BN41">
        <f ca="1">IF(ISERROR(INDIRECT(ADDRESS(ROW(BN35),COLUMN(BN35)-11))),"n/a",IF(ISNUMBER(INDIRECT(ADDRESS(ROW(BN35),COLUMN(BN35)-11))),Calculations!$C$6*AVERAGE(BC35:BN35),"n/a"))</f>
        <v>-24.186666666666667</v>
      </c>
      <c r="BO41">
        <f ca="1">IF(ISERROR(INDIRECT(ADDRESS(ROW(BO35),COLUMN(BO35)-11))),"n/a",IF(ISNUMBER(INDIRECT(ADDRESS(ROW(BO35),COLUMN(BO35)-11))),Calculations!$C$6*AVERAGE(BD35:BO35),"n/a"))</f>
        <v>-25.28</v>
      </c>
      <c r="BP41">
        <f ca="1">IF(ISERROR(INDIRECT(ADDRESS(ROW(BP35),COLUMN(BP35)-11))),"n/a",IF(ISNUMBER(INDIRECT(ADDRESS(ROW(BP35),COLUMN(BP35)-11))),Calculations!$C$6*AVERAGE(BE35:BP35),"n/a"))</f>
        <v>-25.916666666666671</v>
      </c>
      <c r="BQ41">
        <f ca="1">IF(ISERROR(INDIRECT(ADDRESS(ROW(BQ35),COLUMN(BQ35)-11))),"n/a",IF(ISNUMBER(INDIRECT(ADDRESS(ROW(BQ35),COLUMN(BQ35)-11))),Calculations!$C$6*AVERAGE(BF35:BQ35),"n/a"))</f>
        <v>-26.350000000000009</v>
      </c>
      <c r="BR41">
        <f ca="1">IF(ISERROR(INDIRECT(ADDRESS(ROW(BR35),COLUMN(BR35)-11))),"n/a",IF(ISNUMBER(INDIRECT(ADDRESS(ROW(BR35),COLUMN(BR35)-11))),Calculations!$C$6*AVERAGE(BG35:BR35),"n/a"))</f>
        <v>-27.106666666666669</v>
      </c>
      <c r="BS41">
        <f ca="1">IF(ISERROR(INDIRECT(ADDRESS(ROW(BS35),COLUMN(BS35)-11))),"n/a",IF(ISNUMBER(INDIRECT(ADDRESS(ROW(BS35),COLUMN(BS35)-11))),Calculations!$C$6*AVERAGE(BH35:BS35),"n/a"))</f>
        <v>-27.483333333333334</v>
      </c>
      <c r="BT41">
        <f ca="1">IF(ISERROR(INDIRECT(ADDRESS(ROW(BT35),COLUMN(BT35)-11))),"n/a",IF(ISNUMBER(INDIRECT(ADDRESS(ROW(BT35),COLUMN(BT35)-11))),Calculations!$C$6*AVERAGE(BI35:BT35),"n/a"))</f>
        <v>-28.35</v>
      </c>
      <c r="BU41">
        <f ca="1">IF(ISERROR(INDIRECT(ADDRESS(ROW(BU35),COLUMN(BU35)-11))),"n/a",IF(ISNUMBER(INDIRECT(ADDRESS(ROW(BU35),COLUMN(BU35)-11))),Calculations!$C$6*AVERAGE(BJ35:BU35),"n/a"))</f>
        <v>-29.8</v>
      </c>
      <c r="BV41">
        <f ca="1">IF(ISERROR(INDIRECT(ADDRESS(ROW(BV35),COLUMN(BV35)-11))),"n/a",IF(ISNUMBER(INDIRECT(ADDRESS(ROW(BV35),COLUMN(BV35)-11))),Calculations!$C$6*AVERAGE(BK35:BV35),"n/a"))</f>
        <v>-31.043333333333337</v>
      </c>
      <c r="BW41">
        <f ca="1">IF(ISERROR(INDIRECT(ADDRESS(ROW(BW35),COLUMN(BW35)-11))),"n/a",IF(ISNUMBER(INDIRECT(ADDRESS(ROW(BW35),COLUMN(BW35)-11))),Calculations!$C$6*AVERAGE(BL35:BW35),"n/a"))</f>
        <v>-32.163333333333334</v>
      </c>
      <c r="BX41">
        <f ca="1">IF(ISERROR(INDIRECT(ADDRESS(ROW(BX35),COLUMN(BX35)-11))),"n/a",IF(ISNUMBER(INDIRECT(ADDRESS(ROW(BX35),COLUMN(BX35)-11))),Calculations!$C$6*AVERAGE(BM35:BX35),"n/a"))</f>
        <v>-33.589999999999996</v>
      </c>
      <c r="BY41">
        <f ca="1">IF(ISERROR(INDIRECT(ADDRESS(ROW(BY35),COLUMN(BY35)-11))),"n/a",IF(ISNUMBER(INDIRECT(ADDRESS(ROW(BY35),COLUMN(BY35)-11))),Calculations!$C$6*AVERAGE(BN35:BY35),"n/a"))</f>
        <v>-35.07</v>
      </c>
      <c r="BZ41">
        <f ca="1">IF(ISERROR(INDIRECT(ADDRESS(ROW(BZ35),COLUMN(BZ35)-11))),"n/a",IF(ISNUMBER(INDIRECT(ADDRESS(ROW(BZ35),COLUMN(BZ35)-11))),Calculations!$C$6*AVERAGE(BO35:BZ35),"n/a"))</f>
        <v>-36.793333333333337</v>
      </c>
      <c r="CA41">
        <f ca="1">IF(ISERROR(INDIRECT(ADDRESS(ROW(CA35),COLUMN(CA35)-11))),"n/a",IF(ISNUMBER(INDIRECT(ADDRESS(ROW(CA35),COLUMN(CA35)-11))),Calculations!$C$6*AVERAGE(BP35:CA35),"n/a"))</f>
        <v>-38.356666666666669</v>
      </c>
      <c r="CB41">
        <f ca="1">IF(ISERROR(INDIRECT(ADDRESS(ROW(CB35),COLUMN(CB35)-11))),"n/a",IF(ISNUMBER(INDIRECT(ADDRESS(ROW(CB35),COLUMN(CB35)-11))),Calculations!$C$6*AVERAGE(BQ35:CB35),"n/a"))</f>
        <v>-39.370000000000005</v>
      </c>
      <c r="CC41">
        <f ca="1">IF(ISERROR(INDIRECT(ADDRESS(ROW(CC35),COLUMN(CC35)-11))),"n/a",IF(ISNUMBER(INDIRECT(ADDRESS(ROW(CC35),COLUMN(CC35)-11))),Calculations!$C$6*AVERAGE(BR35:CC35),"n/a"))</f>
        <v>-40.193333333333342</v>
      </c>
      <c r="CD41">
        <f ca="1">IF(ISERROR(INDIRECT(ADDRESS(ROW(CD35),COLUMN(CD35)-11))),"n/a",IF(ISNUMBER(INDIRECT(ADDRESS(ROW(CD35),COLUMN(CD35)-11))),Calculations!$C$6*AVERAGE(BS35:CD35),"n/a"))</f>
        <v>-40.620000000000005</v>
      </c>
      <c r="CE41">
        <f ca="1">IF(ISERROR(INDIRECT(ADDRESS(ROW(CE35),COLUMN(CE35)-11))),"n/a",IF(ISNUMBER(INDIRECT(ADDRESS(ROW(CE35),COLUMN(CE35)-11))),Calculations!$C$6*AVERAGE(BT35:CE35),"n/a"))</f>
        <v>-40.950000000000003</v>
      </c>
      <c r="CF41">
        <f ca="1">IF(ISERROR(INDIRECT(ADDRESS(ROW(CF35),COLUMN(CF35)-11))),"n/a",IF(ISNUMBER(INDIRECT(ADDRESS(ROW(CF35),COLUMN(CF35)-11))),Calculations!$C$6*AVERAGE(BU35:CF35),"n/a"))</f>
        <v>-40.986666666666665</v>
      </c>
      <c r="CG41">
        <f ca="1">IF(ISERROR(INDIRECT(ADDRESS(ROW(CG35),COLUMN(CG35)-11))),"n/a",IF(ISNUMBER(INDIRECT(ADDRESS(ROW(CG35),COLUMN(CG35)-11))),Calculations!$C$6*AVERAGE(BV35:CG35),"n/a"))</f>
        <v>-40.936666666666675</v>
      </c>
      <c r="CH41">
        <f ca="1">IF(ISERROR(INDIRECT(ADDRESS(ROW(CH35),COLUMN(CH35)-11))),"n/a",IF(ISNUMBER(INDIRECT(ADDRESS(ROW(CH35),COLUMN(CH35)-11))),Calculations!$C$6*AVERAGE(BW35:CH35),"n/a"))</f>
        <v>-41.053333333333335</v>
      </c>
      <c r="CI41">
        <f ca="1">IF(ISERROR(INDIRECT(ADDRESS(ROW(CI35),COLUMN(CI35)-11))),"n/a",IF(ISNUMBER(INDIRECT(ADDRESS(ROW(CI35),COLUMN(CI35)-11))),Calculations!$C$6*AVERAGE(BX35:CI35),"n/a"))</f>
        <v>-41.146666666666675</v>
      </c>
      <c r="CJ41">
        <f ca="1">IF(ISERROR(INDIRECT(ADDRESS(ROW(CJ35),COLUMN(CJ35)-11))),"n/a",IF(ISNUMBER(INDIRECT(ADDRESS(ROW(CJ35),COLUMN(CJ35)-11))),Calculations!$C$6*AVERAGE(BY35:CJ35),"n/a"))</f>
        <v>-40.873333333333335</v>
      </c>
      <c r="CK41">
        <f ca="1">IF(ISERROR(INDIRECT(ADDRESS(ROW(CK35),COLUMN(CK35)-11))),"n/a",IF(ISNUMBER(INDIRECT(ADDRESS(ROW(CK35),COLUMN(CK35)-11))),Calculations!$C$6*AVERAGE(BZ35:CK35),"n/a"))</f>
        <v>-40.366666666666674</v>
      </c>
      <c r="CL41">
        <f ca="1">IF(ISERROR(INDIRECT(ADDRESS(ROW(CL35),COLUMN(CL35)-11))),"n/a",IF(ISNUMBER(INDIRECT(ADDRESS(ROW(CL35),COLUMN(CL35)-11))),Calculations!$C$6*AVERAGE(CA35:CL35),"n/a"))</f>
        <v>-39.736666666666679</v>
      </c>
      <c r="CM41">
        <f ca="1">IF(ISERROR(INDIRECT(ADDRESS(ROW(CM35),COLUMN(CM35)-11))),"n/a",IF(ISNUMBER(INDIRECT(ADDRESS(ROW(CM35),COLUMN(CM35)-11))),Calculations!$C$6*AVERAGE(CB35:CM35),"n/a"))</f>
        <v>-39.623333333333335</v>
      </c>
      <c r="CN41">
        <f ca="1">IF(ISERROR(INDIRECT(ADDRESS(ROW(CN35),COLUMN(CN35)-11))),"n/a",IF(ISNUMBER(INDIRECT(ADDRESS(ROW(CN35),COLUMN(CN35)-11))),Calculations!$C$6*AVERAGE(CC35:CN35),"n/a"))</f>
        <v>-40.093333333333334</v>
      </c>
      <c r="CO41">
        <f ca="1">IF(ISERROR(INDIRECT(ADDRESS(ROW(CO35),COLUMN(CO35)-11))),"n/a",IF(ISNUMBER(INDIRECT(ADDRESS(ROW(CO35),COLUMN(CO35)-11))),Calculations!$C$6*AVERAGE(CD35:CO35),"n/a"))</f>
        <v>-40.56666666666667</v>
      </c>
      <c r="CP41">
        <f ca="1">IF(ISERROR(INDIRECT(ADDRESS(ROW(CP35),COLUMN(CP35)-11))),"n/a",IF(ISNUMBER(INDIRECT(ADDRESS(ROW(CP35),COLUMN(CP35)-11))),Calculations!$C$6*AVERAGE(CE35:CP35),"n/a"))</f>
        <v>-41.386666666666663</v>
      </c>
      <c r="CQ41">
        <f ca="1">IF(ISERROR(INDIRECT(ADDRESS(ROW(CQ35),COLUMN(CQ35)-11))),"n/a",IF(ISNUMBER(INDIRECT(ADDRESS(ROW(CQ35),COLUMN(CQ35)-11))),Calculations!$C$6*AVERAGE(CF35:CQ35),"n/a"))</f>
        <v>-42.423333333333339</v>
      </c>
      <c r="CR41">
        <f ca="1">IF(ISERROR(INDIRECT(ADDRESS(ROW(CR35),COLUMN(CR35)-11))),"n/a",IF(ISNUMBER(INDIRECT(ADDRESS(ROW(CR35),COLUMN(CR35)-11))),Calculations!$C$6*AVERAGE(CG35:CR35),"n/a"))</f>
        <v>-43.743333333333339</v>
      </c>
      <c r="CS41">
        <f ca="1">IF(ISERROR(INDIRECT(ADDRESS(ROW(CS35),COLUMN(CS35)-11))),"n/a",IF(ISNUMBER(INDIRECT(ADDRESS(ROW(CS35),COLUMN(CS35)-11))),Calculations!$C$6*AVERAGE(CH35:CS35),"n/a"))</f>
        <v>-44.75333333333333</v>
      </c>
      <c r="CT41">
        <f ca="1">IF(ISERROR(INDIRECT(ADDRESS(ROW(CT35),COLUMN(CT35)-11))),"n/a",IF(ISNUMBER(INDIRECT(ADDRESS(ROW(CT35),COLUMN(CT35)-11))),Calculations!$C$6*AVERAGE(CI35:CT35),"n/a"))</f>
        <v>-46.836666666666673</v>
      </c>
      <c r="CU41">
        <f ca="1">IF(ISERROR(INDIRECT(ADDRESS(ROW(CU35),COLUMN(CU35)-11))),"n/a",IF(ISNUMBER(INDIRECT(ADDRESS(ROW(CU35),COLUMN(CU35)-11))),Calculations!$C$6*AVERAGE(CJ35:CU35),"n/a"))</f>
        <v>-48.123333333333335</v>
      </c>
      <c r="CV41">
        <f ca="1">IF(ISERROR(INDIRECT(ADDRESS(ROW(CV35),COLUMN(CV35)-11))),"n/a",IF(ISNUMBER(INDIRECT(ADDRESS(ROW(CV35),COLUMN(CV35)-11))),Calculations!$C$6*AVERAGE(CK35:CV35),"n/a"))</f>
        <v>-49.77</v>
      </c>
      <c r="CW41">
        <f ca="1">IF(ISERROR(INDIRECT(ADDRESS(ROW(CW35),COLUMN(CW35)-11))),"n/a",IF(ISNUMBER(INDIRECT(ADDRESS(ROW(CW35),COLUMN(CW35)-11))),Calculations!$C$6*AVERAGE(CL35:CW35),"n/a"))</f>
        <v>-51.866666666666667</v>
      </c>
      <c r="CX41">
        <f ca="1">IF(ISERROR(INDIRECT(ADDRESS(ROW(CX35),COLUMN(CX35)-11))),"n/a",IF(ISNUMBER(INDIRECT(ADDRESS(ROW(CX35),COLUMN(CX35)-11))),Calculations!$C$6*AVERAGE(CM35:CX35),"n/a"))</f>
        <v>-54.186666666666667</v>
      </c>
      <c r="CY41">
        <f ca="1">IF(ISERROR(INDIRECT(ADDRESS(ROW(CY35),COLUMN(CY35)-11))),"n/a",IF(ISNUMBER(INDIRECT(ADDRESS(ROW(CY35),COLUMN(CY35)-11))),Calculations!$C$6*AVERAGE(CN35:CY35),"n/a"))</f>
        <v>-56.163333333333327</v>
      </c>
      <c r="CZ41">
        <f ca="1">IF(ISERROR(INDIRECT(ADDRESS(ROW(CZ35),COLUMN(CZ35)-11))),"n/a",IF(ISNUMBER(INDIRECT(ADDRESS(ROW(CZ35),COLUMN(CZ35)-11))),Calculations!$C$6*AVERAGE(CO35:CZ35),"n/a"))</f>
        <v>-57.903333333333322</v>
      </c>
      <c r="DA41">
        <f ca="1">IF(ISERROR(INDIRECT(ADDRESS(ROW(DA35),COLUMN(DA35)-11))),"n/a",IF(ISNUMBER(INDIRECT(ADDRESS(ROW(DA35),COLUMN(DA35)-11))),Calculations!$C$6*AVERAGE(CP35:DA35),"n/a"))</f>
        <v>-59.996666666666684</v>
      </c>
      <c r="DB41">
        <f ca="1">IF(ISERROR(INDIRECT(ADDRESS(ROW(DB35),COLUMN(DB35)-11))),"n/a",IF(ISNUMBER(INDIRECT(ADDRESS(ROW(DB35),COLUMN(DB35)-11))),Calculations!$C$6*AVERAGE(CQ35:DB35),"n/a"))</f>
        <v>-61.640000000000015</v>
      </c>
      <c r="DC41">
        <f ca="1">IF(ISERROR(INDIRECT(ADDRESS(ROW(DC35),COLUMN(DC35)-11))),"n/a",IF(ISNUMBER(INDIRECT(ADDRESS(ROW(DC35),COLUMN(DC35)-11))),Calculations!$C$6*AVERAGE(CR35:DC35),"n/a"))</f>
        <v>-63.523333333333341</v>
      </c>
      <c r="DD41">
        <f ca="1">IF(ISERROR(INDIRECT(ADDRESS(ROW(DD35),COLUMN(DD35)-11))),"n/a",IF(ISNUMBER(INDIRECT(ADDRESS(ROW(DD35),COLUMN(DD35)-11))),Calculations!$C$6*AVERAGE(CS35:DD35),"n/a"))</f>
        <v>-65.366666666666674</v>
      </c>
      <c r="DE41">
        <f ca="1">IF(ISERROR(INDIRECT(ADDRESS(ROW(DE35),COLUMN(DE35)-11))),"n/a",IF(ISNUMBER(INDIRECT(ADDRESS(ROW(DE35),COLUMN(DE35)-11))),Calculations!$C$6*AVERAGE(CT35:DE35),"n/a"))</f>
        <v>-67.463333333333338</v>
      </c>
      <c r="DF41">
        <f ca="1">IF(ISERROR(INDIRECT(ADDRESS(ROW(DF35),COLUMN(DF35)-11))),"n/a",IF(ISNUMBER(INDIRECT(ADDRESS(ROW(DF35),COLUMN(DF35)-11))),Calculations!$C$6*AVERAGE(CU35:DF35),"n/a"))</f>
        <v>-68.606666666666669</v>
      </c>
      <c r="DG41">
        <f ca="1">IF(ISERROR(INDIRECT(ADDRESS(ROW(DG35),COLUMN(DG35)-11))),"n/a",IF(ISNUMBER(INDIRECT(ADDRESS(ROW(DG35),COLUMN(DG35)-11))),Calculations!$C$6*AVERAGE(CV35:DG35),"n/a"))</f>
        <v>-70.63666666666667</v>
      </c>
      <c r="DH41">
        <f ca="1">IF(ISERROR(INDIRECT(ADDRESS(ROW(DH35),COLUMN(DH35)-11))),"n/a",IF(ISNUMBER(INDIRECT(ADDRESS(ROW(DH35),COLUMN(DH35)-11))),Calculations!$C$6*AVERAGE(CW35:DH35),"n/a"))</f>
        <v>-72.55</v>
      </c>
      <c r="DI41">
        <f ca="1">IF(ISERROR(INDIRECT(ADDRESS(ROW(DI35),COLUMN(DI35)-11))),"n/a",IF(ISNUMBER(INDIRECT(ADDRESS(ROW(DI35),COLUMN(DI35)-11))),Calculations!$C$6*AVERAGE(CX35:DI35),"n/a"))</f>
        <v>-74.350000000000009</v>
      </c>
      <c r="DJ41">
        <f ca="1">IF(ISERROR(INDIRECT(ADDRESS(ROW(DJ35),COLUMN(DJ35)-11))),"n/a",IF(ISNUMBER(INDIRECT(ADDRESS(ROW(DJ35),COLUMN(DJ35)-11))),Calculations!$C$6*AVERAGE(CY35:DJ35),"n/a"))</f>
        <v>-75.530000000000015</v>
      </c>
      <c r="DK41">
        <f ca="1">IF(ISERROR(INDIRECT(ADDRESS(ROW(DK35),COLUMN(DK35)-11))),"n/a",IF(ISNUMBER(INDIRECT(ADDRESS(ROW(DK35),COLUMN(DK35)-11))),Calculations!$C$6*AVERAGE(CZ35:DK35),"n/a"))</f>
        <v>-76.323333333333323</v>
      </c>
      <c r="DL41">
        <f ca="1">IF(ISERROR(INDIRECT(ADDRESS(ROW(DL35),COLUMN(DL35)-11))),"n/a",IF(ISNUMBER(INDIRECT(ADDRESS(ROW(DL35),COLUMN(DL35)-11))),Calculations!$C$6*AVERAGE(DA35:DL35),"n/a"))</f>
        <v>-77.160000000000011</v>
      </c>
      <c r="DM41">
        <f ca="1">IF(ISERROR(INDIRECT(ADDRESS(ROW(DM35),COLUMN(DM35)-11))),"n/a",IF(ISNUMBER(INDIRECT(ADDRESS(ROW(DM35),COLUMN(DM35)-11))),Calculations!$C$6*AVERAGE(DB35:DM35),"n/a"))</f>
        <v>-77.97</v>
      </c>
      <c r="DN41">
        <f ca="1">IF(ISERROR(INDIRECT(ADDRESS(ROW(DN35),COLUMN(DN35)-11))),"n/a",IF(ISNUMBER(INDIRECT(ADDRESS(ROW(DN35),COLUMN(DN35)-11))),Calculations!$C$6*AVERAGE(DC35:DN35),"n/a"))</f>
        <v>-78.75</v>
      </c>
      <c r="DO41">
        <f ca="1">IF(ISERROR(INDIRECT(ADDRESS(ROW(DO35),COLUMN(DO35)-11))),"n/a",IF(ISNUMBER(INDIRECT(ADDRESS(ROW(DO35),COLUMN(DO35)-11))),Calculations!$C$6*AVERAGE(DD35:DO35),"n/a"))</f>
        <v>-79.436666666666682</v>
      </c>
      <c r="DP41">
        <f ca="1">IF(ISERROR(INDIRECT(ADDRESS(ROW(DP35),COLUMN(DP35)-11))),"n/a",IF(ISNUMBER(INDIRECT(ADDRESS(ROW(DP35),COLUMN(DP35)-11))),Calculations!$C$6*AVERAGE(DE35:DP35),"n/a"))</f>
        <v>-79.62</v>
      </c>
      <c r="DQ41">
        <f ca="1">IF(ISERROR(INDIRECT(ADDRESS(ROW(DQ35),COLUMN(DQ35)-11))),"n/a",IF(ISNUMBER(INDIRECT(ADDRESS(ROW(DQ35),COLUMN(DQ35)-11))),Calculations!$C$6*AVERAGE(DF35:DQ35),"n/a"))</f>
        <v>-79.910000000000011</v>
      </c>
      <c r="DR41">
        <f ca="1">IF(ISERROR(INDIRECT(ADDRESS(ROW(DR35),COLUMN(DR35)-11))),"n/a",IF(ISNUMBER(INDIRECT(ADDRESS(ROW(DR35),COLUMN(DR35)-11))),Calculations!$C$6*AVERAGE(DG35:DR35),"n/a"))</f>
        <v>-80.166666666666671</v>
      </c>
      <c r="DS41">
        <f ca="1">IF(ISERROR(INDIRECT(ADDRESS(ROW(DS35),COLUMN(DS35)-11))),"n/a",IF(ISNUMBER(INDIRECT(ADDRESS(ROW(DS35),COLUMN(DS35)-11))),Calculations!$C$6*AVERAGE(DH35:DS35),"n/a"))</f>
        <v>-80.846666666666664</v>
      </c>
      <c r="DT41">
        <f ca="1">IF(ISERROR(INDIRECT(ADDRESS(ROW(DT35),COLUMN(DT35)-11))),"n/a",IF(ISNUMBER(INDIRECT(ADDRESS(ROW(DT35),COLUMN(DT35)-11))),Calculations!$C$6*AVERAGE(DI35:DT35),"n/a"))</f>
        <v>-81.336666666666673</v>
      </c>
      <c r="DU41">
        <f ca="1">IF(ISERROR(INDIRECT(ADDRESS(ROW(DU35),COLUMN(DU35)-11))),"n/a",IF(ISNUMBER(INDIRECT(ADDRESS(ROW(DU35),COLUMN(DU35)-11))),Calculations!$C$6*AVERAGE(DJ35:DU35),"n/a"))</f>
        <v>-80.8</v>
      </c>
      <c r="DV41">
        <f ca="1">IF(ISERROR(INDIRECT(ADDRESS(ROW(DV35),COLUMN(DV35)-11))),"n/a",IF(ISNUMBER(INDIRECT(ADDRESS(ROW(DV35),COLUMN(DV35)-11))),Calculations!$C$6*AVERAGE(DK35:DV35),"n/a"))</f>
        <v>-80.696666666666687</v>
      </c>
      <c r="DW41">
        <f ca="1">IF(ISERROR(INDIRECT(ADDRESS(ROW(DW35),COLUMN(DW35)-11))),"n/a",IF(ISNUMBER(INDIRECT(ADDRESS(ROW(DW35),COLUMN(DW35)-11))),Calculations!$C$6*AVERAGE(DL35:DW35),"n/a"))</f>
        <v>-79.466666666666697</v>
      </c>
      <c r="DX41">
        <f ca="1">IF(ISERROR(INDIRECT(ADDRESS(ROW(DX35),COLUMN(DX35)-11))),"n/a",IF(ISNUMBER(INDIRECT(ADDRESS(ROW(DX35),COLUMN(DX35)-11))),Calculations!$C$6*AVERAGE(DM35:DX35),"n/a"))</f>
        <v>-78.209999999999994</v>
      </c>
      <c r="DY41">
        <f ca="1">IF(ISERROR(INDIRECT(ADDRESS(ROW(DY35),COLUMN(DY35)-11))),"n/a",IF(ISNUMBER(INDIRECT(ADDRESS(ROW(DY35),COLUMN(DY35)-11))),Calculations!$C$6*AVERAGE(DN35:DY35),"n/a"))</f>
        <v>-76.13333333333334</v>
      </c>
      <c r="DZ41">
        <f ca="1">IF(ISERROR(INDIRECT(ADDRESS(ROW(DZ35),COLUMN(DZ35)-11))),"n/a",IF(ISNUMBER(INDIRECT(ADDRESS(ROW(DZ35),COLUMN(DZ35)-11))),Calculations!$C$6*AVERAGE(DO35:DZ35),"n/a"))</f>
        <v>-73.736666666666665</v>
      </c>
      <c r="EA41">
        <f ca="1">IF(ISERROR(INDIRECT(ADDRESS(ROW(EA35),COLUMN(EA35)-11))),"n/a",IF(ISNUMBER(INDIRECT(ADDRESS(ROW(EA35),COLUMN(EA35)-11))),Calculations!$C$6*AVERAGE(DP35:EA35),"n/a"))</f>
        <v>-71.056666666666672</v>
      </c>
      <c r="EB41">
        <f ca="1">IF(ISERROR(INDIRECT(ADDRESS(ROW(EB35),COLUMN(EB35)-11))),"n/a",IF(ISNUMBER(INDIRECT(ADDRESS(ROW(EB35),COLUMN(EB35)-11))),Calculations!$C$6*AVERAGE(DQ35:EB35),"n/a"))</f>
        <v>-68.703333333333333</v>
      </c>
      <c r="EC41">
        <f ca="1">IF(ISERROR(INDIRECT(ADDRESS(ROW(EC35),COLUMN(EC35)-11))),"n/a",IF(ISNUMBER(INDIRECT(ADDRESS(ROW(EC35),COLUMN(EC35)-11))),Calculations!$C$6*AVERAGE(DR35:EC35),"n/a"))</f>
        <v>-66.543333333333337</v>
      </c>
      <c r="ED41">
        <f ca="1">IF(ISERROR(INDIRECT(ADDRESS(ROW(ED35),COLUMN(ED35)-11))),"n/a",IF(ISNUMBER(INDIRECT(ADDRESS(ROW(ED35),COLUMN(ED35)-11))),Calculations!$C$6*AVERAGE(DS35:ED35),"n/a"))</f>
        <v>-64.960000000000008</v>
      </c>
      <c r="EE41">
        <f ca="1">IF(ISERROR(INDIRECT(ADDRESS(ROW(EE35),COLUMN(EE35)-11))),"n/a",IF(ISNUMBER(INDIRECT(ADDRESS(ROW(EE35),COLUMN(EE35)-11))),Calculations!$C$6*AVERAGE(DT35:EE35),"n/a"))</f>
        <v>-63.543333333333329</v>
      </c>
      <c r="EF41">
        <f ca="1">IF(ISERROR(INDIRECT(ADDRESS(ROW(EF35),COLUMN(EF35)-11))),"n/a",IF(ISNUMBER(INDIRECT(ADDRESS(ROW(EF35),COLUMN(EF35)-11))),Calculations!$C$6*AVERAGE(DU35:EF35),"n/a"))</f>
        <v>-62.106666666666662</v>
      </c>
      <c r="EG41">
        <f ca="1">IF(ISERROR(INDIRECT(ADDRESS(ROW(EG35),COLUMN(EG35)-11))),"n/a",IF(ISNUMBER(INDIRECT(ADDRESS(ROW(EG35),COLUMN(EG35)-11))),Calculations!$C$6*AVERAGE(DV35:EG35),"n/a"))</f>
        <v>-62.073333333333323</v>
      </c>
      <c r="EH41">
        <f ca="1">IF(ISERROR(INDIRECT(ADDRESS(ROW(EH35),COLUMN(EH35)-11))),"n/a",IF(ISNUMBER(INDIRECT(ADDRESS(ROW(EH35),COLUMN(EH35)-11))),Calculations!$C$6*AVERAGE(DW35:EH35),"n/a"))</f>
        <v>-62.776666666666671</v>
      </c>
      <c r="EI41">
        <f ca="1">IF(ISERROR(INDIRECT(ADDRESS(ROW(EI35),COLUMN(EI35)-11))),"n/a",IF(ISNUMBER(INDIRECT(ADDRESS(ROW(EI35),COLUMN(EI35)-11))),Calculations!$C$6*AVERAGE(DX35:EI35),"n/a"))</f>
        <v>-65.290000000000006</v>
      </c>
      <c r="EJ41">
        <f ca="1">IF(ISERROR(INDIRECT(ADDRESS(ROW(EJ35),COLUMN(EJ35)-11))),"n/a",IF(ISNUMBER(INDIRECT(ADDRESS(ROW(EJ35),COLUMN(EJ35)-11))),Calculations!$C$6*AVERAGE(DY35:EJ35),"n/a"))</f>
        <v>-68.61666666666666</v>
      </c>
      <c r="EK41">
        <f ca="1">IF(ISERROR(INDIRECT(ADDRESS(ROW(EK35),COLUMN(EK35)-11))),"n/a",IF(ISNUMBER(INDIRECT(ADDRESS(ROW(EK35),COLUMN(EK35)-11))),Calculations!$C$6*AVERAGE(DZ35:EK35),"n/a"))</f>
        <v>-73.223333333333343</v>
      </c>
      <c r="EL41">
        <f ca="1">IF(ISERROR(INDIRECT(ADDRESS(ROW(EL35),COLUMN(EL35)-11))),"n/a",IF(ISNUMBER(INDIRECT(ADDRESS(ROW(EL35),COLUMN(EL35)-11))),Calculations!$C$6*AVERAGE(EA35:EL35),"n/a"))</f>
        <v>-78.436666666666682</v>
      </c>
      <c r="EM41">
        <f ca="1">IF(ISERROR(INDIRECT(ADDRESS(ROW(EM35),COLUMN(EM35)-11))),"n/a",IF(ISNUMBER(INDIRECT(ADDRESS(ROW(EM35),COLUMN(EM35)-11))),Calculations!$C$6*AVERAGE(EB35:EM35),"n/a"))</f>
        <v>-86.28000000000003</v>
      </c>
      <c r="EN41">
        <f ca="1">IF(ISERROR(INDIRECT(ADDRESS(ROW(EN35),COLUMN(EN35)-11))),"n/a",IF(ISNUMBER(INDIRECT(ADDRESS(ROW(EN35),COLUMN(EN35)-11))),Calculations!$C$6*AVERAGE(EC35:EN35),"n/a"))</f>
        <v>-93.450000000000017</v>
      </c>
      <c r="EO41">
        <f ca="1">IF(ISERROR(INDIRECT(ADDRESS(ROW(EO35),COLUMN(EO35)-11))),"n/a",IF(ISNUMBER(INDIRECT(ADDRESS(ROW(EO35),COLUMN(EO35)-11))),Calculations!$C$6*AVERAGE(ED35:EO35),"n/a"))</f>
        <v>-100.49000000000001</v>
      </c>
      <c r="EP41">
        <f ca="1">IF(ISERROR(INDIRECT(ADDRESS(ROW(EP35),COLUMN(EP35)-11))),"n/a",IF(ISNUMBER(INDIRECT(ADDRESS(ROW(EP35),COLUMN(EP35)-11))),Calculations!$C$6*AVERAGE(EE35:EP35),"n/a"))</f>
        <v>-108.06666666666668</v>
      </c>
      <c r="EQ41">
        <f ca="1">IF(ISERROR(INDIRECT(ADDRESS(ROW(EQ35),COLUMN(EQ35)-11))),"n/a",IF(ISNUMBER(INDIRECT(ADDRESS(ROW(EQ35),COLUMN(EQ35)-11))),Calculations!$C$6*AVERAGE(EF35:EQ35),"n/a"))</f>
        <v>-115.36666666666666</v>
      </c>
      <c r="ER41">
        <f ca="1">IF(ISERROR(INDIRECT(ADDRESS(ROW(ER35),COLUMN(ER35)-11))),"n/a",IF(ISNUMBER(INDIRECT(ADDRESS(ROW(ER35),COLUMN(ER35)-11))),Calculations!$C$6*AVERAGE(EG35:ER35),"n/a"))</f>
        <v>-123.04666666666665</v>
      </c>
      <c r="ES41">
        <f ca="1">IF(ISERROR(INDIRECT(ADDRESS(ROW(ES35),COLUMN(ES35)-11))),"n/a",IF(ISNUMBER(INDIRECT(ADDRESS(ROW(ES35),COLUMN(ES35)-11))),Calculations!$C$6*AVERAGE(EH35:ES35),"n/a"))</f>
        <v>-130.53333333333333</v>
      </c>
      <c r="ET41">
        <f ca="1">IF(ISERROR(INDIRECT(ADDRESS(ROW(ET35),COLUMN(ET35)-11))),"n/a",IF(ISNUMBER(INDIRECT(ADDRESS(ROW(ET35),COLUMN(ET35)-11))),Calculations!$C$6*AVERAGE(EI35:ET35),"n/a"))</f>
        <v>-136.02333333333334</v>
      </c>
      <c r="EU41">
        <f ca="1">IF(ISERROR(INDIRECT(ADDRESS(ROW(EU35),COLUMN(EU35)-11))),"n/a",IF(ISNUMBER(INDIRECT(ADDRESS(ROW(EU35),COLUMN(EU35)-11))),Calculations!$C$6*AVERAGE(EJ35:EU35),"n/a"))</f>
        <v>-140.9</v>
      </c>
      <c r="EV41">
        <f ca="1">IF(ISERROR(INDIRECT(ADDRESS(ROW(EV35),COLUMN(EV35)-11))),"n/a",IF(ISNUMBER(INDIRECT(ADDRESS(ROW(EV35),COLUMN(EV35)-11))),Calculations!$C$6*AVERAGE(EK35:EV35),"n/a"))</f>
        <v>-145</v>
      </c>
      <c r="EW41">
        <f ca="1">IF(ISERROR(INDIRECT(ADDRESS(ROW(EW35),COLUMN(EW35)-11))),"n/a",IF(ISNUMBER(INDIRECT(ADDRESS(ROW(EW35),COLUMN(EW35)-11))),Calculations!$C$6*AVERAGE(EL35:EW35),"n/a"))</f>
        <v>-147.25666666666666</v>
      </c>
      <c r="EX41">
        <f ca="1">IF(ISERROR(INDIRECT(ADDRESS(ROW(EX35),COLUMN(EX35)-11))),"n/a",IF(ISNUMBER(INDIRECT(ADDRESS(ROW(EX35),COLUMN(EX35)-11))),Calculations!$C$6*AVERAGE(EM35:EX35),"n/a"))</f>
        <v>-148.96</v>
      </c>
      <c r="EY41">
        <f ca="1">IF(ISERROR(INDIRECT(ADDRESS(ROW(EY35),COLUMN(EY35)-11))),"n/a",IF(ISNUMBER(INDIRECT(ADDRESS(ROW(EY35),COLUMN(EY35)-11))),Calculations!$C$6*AVERAGE(EN35:EY35),"n/a"))</f>
        <v>-145.81666666666669</v>
      </c>
      <c r="EZ41">
        <f ca="1">IF(ISERROR(INDIRECT(ADDRESS(ROW(EZ35),COLUMN(EZ35)-11))),"n/a",IF(ISNUMBER(INDIRECT(ADDRESS(ROW(EZ35),COLUMN(EZ35)-11))),Calculations!$C$6*AVERAGE(EO35:EZ35),"n/a"))</f>
        <v>-142.66333333333333</v>
      </c>
      <c r="FA41">
        <f ca="1">IF(ISERROR(INDIRECT(ADDRESS(ROW(FA35),COLUMN(FA35)-11))),"n/a",IF(ISNUMBER(INDIRECT(ADDRESS(ROW(FA35),COLUMN(FA35)-11))),Calculations!$C$6*AVERAGE(EP35:FA35),"n/a"))</f>
        <v>-139.38333333333333</v>
      </c>
      <c r="FB41">
        <f ca="1">IF(ISERROR(INDIRECT(ADDRESS(ROW(FB35),COLUMN(FB35)-11))),"n/a",IF(ISNUMBER(INDIRECT(ADDRESS(ROW(FB35),COLUMN(FB35)-11))),Calculations!$C$6*AVERAGE(EQ35:FB35),"n/a"))</f>
        <v>-131.10666666666668</v>
      </c>
      <c r="FC41">
        <f ca="1">IF(ISERROR(INDIRECT(ADDRESS(ROW(FC35),COLUMN(FC35)-11))),"n/a",IF(ISNUMBER(INDIRECT(ADDRESS(ROW(FC35),COLUMN(FC35)-11))),Calculations!$C$6*AVERAGE(ER35:FC35),"n/a"))</f>
        <v>-122.95666666666669</v>
      </c>
      <c r="FD41">
        <f ca="1">IF(ISERROR(INDIRECT(ADDRESS(ROW(FD35),COLUMN(FD35)-11))),"n/a",IF(ISNUMBER(INDIRECT(ADDRESS(ROW(FD35),COLUMN(FD35)-11))),Calculations!$C$6*AVERAGE(ES35:FD35),"n/a"))</f>
        <v>-114.82333333333334</v>
      </c>
      <c r="FE41">
        <f ca="1">IF(ISERROR(INDIRECT(ADDRESS(ROW(FE35),COLUMN(FE35)-11))),"n/a",IF(ISNUMBER(INDIRECT(ADDRESS(ROW(FE35),COLUMN(FE35)-11))),Calculations!$C$6*AVERAGE(ET35:FE35),"n/a"))</f>
        <v>-105.76666666666668</v>
      </c>
      <c r="FF41">
        <f ca="1">IF(ISERROR(INDIRECT(ADDRESS(ROW(FF35),COLUMN(FF35)-11))),"n/a",IF(ISNUMBER(INDIRECT(ADDRESS(ROW(FF35),COLUMN(FF35)-11))),Calculations!$C$6*AVERAGE(EU35:FF35),"n/a"))</f>
        <v>-98.48666666666665</v>
      </c>
      <c r="FG41">
        <f ca="1">IF(ISERROR(INDIRECT(ADDRESS(ROW(FG35),COLUMN(FG35)-11))),"n/a",IF(ISNUMBER(INDIRECT(ADDRESS(ROW(FG35),COLUMN(FG35)-11))),Calculations!$C$6*AVERAGE(EV35:FG35),"n/a"))</f>
        <v>-91.953333333333333</v>
      </c>
      <c r="FH41">
        <f ca="1">IF(ISERROR(INDIRECT(ADDRESS(ROW(FH35),COLUMN(FH35)-11))),"n/a",IF(ISNUMBER(INDIRECT(ADDRESS(ROW(FH35),COLUMN(FH35)-11))),Calculations!$C$6*AVERAGE(EW35:FH35),"n/a"))</f>
        <v>-85.783333333333346</v>
      </c>
      <c r="FI41">
        <f ca="1">IF(ISERROR(INDIRECT(ADDRESS(ROW(FI35),COLUMN(FI35)-11))),"n/a",IF(ISNUMBER(INDIRECT(ADDRESS(ROW(FI35),COLUMN(FI35)-11))),Calculations!$C$6*AVERAGE(EX35:FI35),"n/a"))</f>
        <v>-80.829999999999984</v>
      </c>
      <c r="FJ41">
        <f ca="1">IF(ISERROR(INDIRECT(ADDRESS(ROW(FJ35),COLUMN(FJ35)-11))),"n/a",IF(ISNUMBER(INDIRECT(ADDRESS(ROW(FJ35),COLUMN(FJ35)-11))),Calculations!$C$6*AVERAGE(EY35:FJ35),"n/a"))</f>
        <v>-76.59</v>
      </c>
      <c r="FK41">
        <f ca="1">IF(ISERROR(INDIRECT(ADDRESS(ROW(FK35),COLUMN(FK35)-11))),"n/a",IF(ISNUMBER(INDIRECT(ADDRESS(ROW(FK35),COLUMN(FK35)-11))),Calculations!$C$6*AVERAGE(EZ35:FK35),"n/a"))</f>
        <v>-74.336666666666673</v>
      </c>
      <c r="FL41">
        <f ca="1">IF(ISERROR(INDIRECT(ADDRESS(ROW(FL35),COLUMN(FL35)-11))),"n/a",IF(ISNUMBER(INDIRECT(ADDRESS(ROW(FL35),COLUMN(FL35)-11))),Calculations!$C$6*AVERAGE(FA35:FL35),"n/a"))</f>
        <v>-72.916666666666671</v>
      </c>
      <c r="FM41">
        <f ca="1">IF(ISERROR(INDIRECT(ADDRESS(ROW(FM35),COLUMN(FM35)-11))),"n/a",IF(ISNUMBER(INDIRECT(ADDRESS(ROW(FM35),COLUMN(FM35)-11))),Calculations!$C$6*AVERAGE(FB35:FM35),"n/a"))</f>
        <v>-70.846666666666678</v>
      </c>
      <c r="FN41">
        <f ca="1">IF(ISERROR(INDIRECT(ADDRESS(ROW(FN35),COLUMN(FN35)-11))),"n/a",IF(ISNUMBER(INDIRECT(ADDRESS(ROW(FN35),COLUMN(FN35)-11))),Calculations!$C$6*AVERAGE(FC35:FN35),"n/a"))</f>
        <v>-74.083333333333357</v>
      </c>
      <c r="FO41">
        <f ca="1">IF(ISERROR(INDIRECT(ADDRESS(ROW(FO35),COLUMN(FO35)-11))),"n/a",IF(ISNUMBER(INDIRECT(ADDRESS(ROW(FO35),COLUMN(FO35)-11))),Calculations!$C$6*AVERAGE(FD35:FO35),"n/a"))</f>
        <v>-76.413333333333355</v>
      </c>
      <c r="FP41">
        <f ca="1">IF(ISERROR(INDIRECT(ADDRESS(ROW(FP35),COLUMN(FP35)-11))),"n/a",IF(ISNUMBER(INDIRECT(ADDRESS(ROW(FP35),COLUMN(FP35)-11))),Calculations!$C$6*AVERAGE(FE35:FP35),"n/a"))</f>
        <v>-79.220000000000027</v>
      </c>
      <c r="FQ41">
        <f ca="1">IF(ISERROR(INDIRECT(ADDRESS(ROW(FQ35),COLUMN(FQ35)-11))),"n/a",IF(ISNUMBER(INDIRECT(ADDRESS(ROW(FQ35),COLUMN(FQ35)-11))),Calculations!$C$6*AVERAGE(FF35:FQ35),"n/a"))</f>
        <v>-82.816666666666663</v>
      </c>
      <c r="FR41">
        <f ca="1">IF(ISERROR(INDIRECT(ADDRESS(ROW(FR35),COLUMN(FR35)-11))),"n/a",IF(ISNUMBER(INDIRECT(ADDRESS(ROW(FR35),COLUMN(FR35)-11))),Calculations!$C$6*AVERAGE(FG35:FR35),"n/a"))</f>
        <v>-86.043333333333337</v>
      </c>
      <c r="FS41">
        <f ca="1">IF(ISERROR(INDIRECT(ADDRESS(ROW(FS35),COLUMN(FS35)-11))),"n/a",IF(ISNUMBER(INDIRECT(ADDRESS(ROW(FS35),COLUMN(FS35)-11))),Calculations!$C$6*AVERAGE(FH35:FS35),"n/a"))</f>
        <v>-89.666666666666671</v>
      </c>
      <c r="FT41">
        <f ca="1">IF(ISERROR(INDIRECT(ADDRESS(ROW(FT35),COLUMN(FT35)-11))),"n/a",IF(ISNUMBER(INDIRECT(ADDRESS(ROW(FT35),COLUMN(FT35)-11))),Calculations!$C$6*AVERAGE(FI35:FT35),"n/a"))</f>
        <v>-92.623333333333335</v>
      </c>
      <c r="FU41">
        <f ca="1">IF(ISERROR(INDIRECT(ADDRESS(ROW(FU35),COLUMN(FU35)-11))),"n/a",IF(ISNUMBER(INDIRECT(ADDRESS(ROW(FU35),COLUMN(FU35)-11))),Calculations!$C$6*AVERAGE(FJ35:FU35),"n/a"))</f>
        <v>-95.52</v>
      </c>
      <c r="FV41">
        <f ca="1">IF(ISERROR(INDIRECT(ADDRESS(ROW(FV35),COLUMN(FV35)-11))),"n/a",IF(ISNUMBER(INDIRECT(ADDRESS(ROW(FV35),COLUMN(FV35)-11))),Calculations!$C$6*AVERAGE(FK35:FV35),"n/a"))</f>
        <v>-98.026666666666685</v>
      </c>
      <c r="FW41">
        <f ca="1">IF(ISERROR(INDIRECT(ADDRESS(ROW(FW35),COLUMN(FW35)-11))),"n/a",IF(ISNUMBER(INDIRECT(ADDRESS(ROW(FW35),COLUMN(FW35)-11))),Calculations!$C$6*AVERAGE(FL35:FW35),"n/a"))</f>
        <v>-101.64333333333336</v>
      </c>
      <c r="FX41">
        <f ca="1">IF(ISERROR(INDIRECT(ADDRESS(ROW(FX35),COLUMN(FX35)-11))),"n/a",IF(ISNUMBER(INDIRECT(ADDRESS(ROW(FX35),COLUMN(FX35)-11))),Calculations!$C$6*AVERAGE(FM35:FX35),"n/a"))</f>
        <v>-105.56666666666668</v>
      </c>
      <c r="FY41">
        <f ca="1">IF(ISERROR(INDIRECT(ADDRESS(ROW(FY35),COLUMN(FY35)-11))),"n/a",IF(ISNUMBER(INDIRECT(ADDRESS(ROW(FY35),COLUMN(FY35)-11))),Calculations!$C$6*AVERAGE(FN35:FY35),"n/a"))</f>
        <v>-109.41666666666669</v>
      </c>
      <c r="FZ41">
        <f ca="1">IF(ISERROR(INDIRECT(ADDRESS(ROW(FZ35),COLUMN(FZ35)-11))),"n/a",IF(ISNUMBER(INDIRECT(ADDRESS(ROW(FZ35),COLUMN(FZ35)-11))),Calculations!$C$6*AVERAGE(FO35:FZ35),"n/a"))</f>
        <v>-112</v>
      </c>
      <c r="GA41">
        <f ca="1">IF(ISERROR(INDIRECT(ADDRESS(ROW(GA35),COLUMN(GA35)-11))),"n/a",IF(ISNUMBER(INDIRECT(ADDRESS(ROW(GA35),COLUMN(GA35)-11))),Calculations!$C$6*AVERAGE(FP35:GA35),"n/a"))</f>
        <v>-115.68666666666667</v>
      </c>
      <c r="GB41">
        <f ca="1">IF(ISERROR(INDIRECT(ADDRESS(ROW(GB35),COLUMN(GB35)-11))),"n/a",IF(ISNUMBER(INDIRECT(ADDRESS(ROW(GB35),COLUMN(GB35)-11))),Calculations!$C$6*AVERAGE(FQ35:GB35),"n/a"))</f>
        <v>-118.56000000000002</v>
      </c>
      <c r="GC41">
        <f ca="1">IF(ISERROR(INDIRECT(ADDRESS(ROW(GC35),COLUMN(GC35)-11))),"n/a",IF(ISNUMBER(INDIRECT(ADDRESS(ROW(GC35),COLUMN(GC35)-11))),Calculations!$C$6*AVERAGE(FR35:GC35),"n/a"))</f>
        <v>-119.90333333333336</v>
      </c>
      <c r="GD41">
        <f ca="1">IF(ISERROR(INDIRECT(ADDRESS(ROW(GD35),COLUMN(GD35)-11))),"n/a",IF(ISNUMBER(INDIRECT(ADDRESS(ROW(GD35),COLUMN(GD35)-11))),Calculations!$C$6*AVERAGE(FS35:GD35),"n/a"))</f>
        <v>-117.37666666666667</v>
      </c>
      <c r="GE41">
        <f ca="1">IF(ISERROR(INDIRECT(ADDRESS(ROW(GE35),COLUMN(GE35)-11))),"n/a",IF(ISNUMBER(INDIRECT(ADDRESS(ROW(GE35),COLUMN(GE35)-11))),Calculations!$C$6*AVERAGE(FT35:GE35),"n/a"))</f>
        <v>-117.05000000000001</v>
      </c>
      <c r="GF41">
        <f ca="1">IF(ISERROR(INDIRECT(ADDRESS(ROW(GF35),COLUMN(GF35)-11))),"n/a",IF(ISNUMBER(INDIRECT(ADDRESS(ROW(GF35),COLUMN(GF35)-11))),Calculations!$C$6*AVERAGE(FU35:GF35),"n/a"))</f>
        <v>-117.16666666666669</v>
      </c>
      <c r="GG41">
        <f ca="1">IF(ISERROR(INDIRECT(ADDRESS(ROW(GG35),COLUMN(GG35)-11))),"n/a",IF(ISNUMBER(INDIRECT(ADDRESS(ROW(GG35),COLUMN(GG35)-11))),Calculations!$C$6*AVERAGE(FV35:GG35),"n/a"))</f>
        <v>-118.55333333333334</v>
      </c>
      <c r="GH41">
        <f ca="1">IF(ISERROR(INDIRECT(ADDRESS(ROW(GH35),COLUMN(GH35)-11))),"n/a",IF(ISNUMBER(INDIRECT(ADDRESS(ROW(GH35),COLUMN(GH35)-11))),Calculations!$C$6*AVERAGE(FW35:GH35),"n/a"))</f>
        <v>-119.81000000000002</v>
      </c>
      <c r="GI41">
        <f ca="1">IF(ISERROR(INDIRECT(ADDRESS(ROW(GI35),COLUMN(GI35)-11))),"n/a",IF(ISNUMBER(INDIRECT(ADDRESS(ROW(GI35),COLUMN(GI35)-11))),Calculations!$C$6*AVERAGE(FX35:GI35),"n/a"))</f>
        <v>-118.2</v>
      </c>
      <c r="GJ41">
        <f ca="1">IF(ISERROR(INDIRECT(ADDRESS(ROW(GJ35),COLUMN(GJ35)-11))),"n/a",IF(ISNUMBER(INDIRECT(ADDRESS(ROW(GJ35),COLUMN(GJ35)-11))),Calculations!$C$6*AVERAGE(FY35:GJ35),"n/a"))</f>
        <v>-116.31000000000002</v>
      </c>
      <c r="GK41">
        <f ca="1">IF(ISERROR(INDIRECT(ADDRESS(ROW(GK35),COLUMN(GK35)-11))),"n/a",IF(ISNUMBER(INDIRECT(ADDRESS(ROW(GK35),COLUMN(GK35)-11))),Calculations!$C$6*AVERAGE(FZ35:GK35),"n/a"))</f>
        <v>-115.80999999999997</v>
      </c>
      <c r="GL41">
        <f ca="1">IF(ISERROR(INDIRECT(ADDRESS(ROW(GL35),COLUMN(GL35)-11))),"n/a",IF(ISNUMBER(INDIRECT(ADDRESS(ROW(GL35),COLUMN(GL35)-11))),Calculations!$C$6*AVERAGE(GA35:GL35),"n/a"))</f>
        <v>-114.04333333333335</v>
      </c>
      <c r="GM41">
        <f ca="1">IF(ISERROR(INDIRECT(ADDRESS(ROW(GM35),COLUMN(GM35)-11))),"n/a",IF(ISNUMBER(INDIRECT(ADDRESS(ROW(GM35),COLUMN(GM35)-11))),Calculations!$C$6*AVERAGE(GB35:GM35),"n/a"))</f>
        <v>-107.08</v>
      </c>
      <c r="GN41">
        <f ca="1">IF(ISERROR(INDIRECT(ADDRESS(ROW(GN35),COLUMN(GN35)-11))),"n/a",IF(ISNUMBER(INDIRECT(ADDRESS(ROW(GN35),COLUMN(GN35)-11))),Calculations!$C$6*AVERAGE(GC35:GN35),"n/a"))</f>
        <v>-100.14</v>
      </c>
      <c r="GO41">
        <f ca="1">IF(ISERROR(INDIRECT(ADDRESS(ROW(GO35),COLUMN(GO35)-11))),"n/a",IF(ISNUMBER(INDIRECT(ADDRESS(ROW(GO35),COLUMN(GO35)-11))),Calculations!$C$6*AVERAGE(GD35:GO35),"n/a"))</f>
        <v>-94.303333333333327</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3" t="s">
        <v>251</v>
      </c>
    </row>
    <row r="45" spans="1:204" x14ac:dyDescent="0.25">
      <c r="A45" s="7"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-89.868833333333299</v>
      </c>
      <c r="O45">
        <f t="shared" ca="1" si="54"/>
        <v>-92.617499999999964</v>
      </c>
      <c r="P45">
        <f t="shared" ca="1" si="54"/>
        <v>-95.020999999999958</v>
      </c>
      <c r="Q45">
        <f t="shared" ca="1" si="54"/>
        <v>-97.014833333333314</v>
      </c>
      <c r="R45">
        <f t="shared" ca="1" si="54"/>
        <v>-101.09483333333331</v>
      </c>
      <c r="S45">
        <f t="shared" ca="1" si="54"/>
        <v>-103.82166666666667</v>
      </c>
      <c r="T45">
        <f t="shared" ca="1" si="54"/>
        <v>-105.76933333333339</v>
      </c>
      <c r="U45">
        <f t="shared" ca="1" si="54"/>
        <v>-107.17966666666669</v>
      </c>
      <c r="V45">
        <f t="shared" ca="1" si="54"/>
        <v>-106.83699999999993</v>
      </c>
      <c r="W45">
        <f t="shared" ca="1" si="54"/>
        <v>-103.52283333333334</v>
      </c>
      <c r="X45">
        <f t="shared" ca="1" si="54"/>
        <v>-94.333499999999987</v>
      </c>
      <c r="Y45">
        <f t="shared" ca="1" si="54"/>
        <v>-90.217333333333357</v>
      </c>
      <c r="Z45">
        <f t="shared" ca="1" si="54"/>
        <v>-89.591500000000011</v>
      </c>
      <c r="AA45">
        <f t="shared" ca="1" si="54"/>
        <v>-88.996333333333325</v>
      </c>
      <c r="AB45">
        <f t="shared" ca="1" si="54"/>
        <v>-92.16316666666664</v>
      </c>
      <c r="AC45">
        <f t="shared" ca="1" si="54"/>
        <v>-94.55183333333332</v>
      </c>
      <c r="AD45">
        <f t="shared" ca="1" si="54"/>
        <v>-97.355666666666679</v>
      </c>
      <c r="AE45">
        <f t="shared" ca="1" si="54"/>
        <v>-101.69500000000004</v>
      </c>
      <c r="AF45">
        <f t="shared" ca="1" si="54"/>
        <v>-108.39716666666666</v>
      </c>
      <c r="AG45">
        <f t="shared" ca="1" si="54"/>
        <v>-113.18916666666665</v>
      </c>
      <c r="AH45">
        <f t="shared" ca="1" si="54"/>
        <v>-118.1398333333333</v>
      </c>
      <c r="AI45">
        <f t="shared" ref="AI45:BN45" ca="1" si="55">IF(AI38="n/a", "n/a", IF(AI39="n/a", "n/a", IF(AI40="n/a", "n/a", IF(AI41="n/a", "n/a", SUM(AI38:AI41)))))</f>
        <v>-123.63616666666665</v>
      </c>
      <c r="AJ45">
        <f t="shared" ca="1" si="55"/>
        <v>-130.72983333333335</v>
      </c>
      <c r="AK45">
        <f t="shared" ca="1" si="55"/>
        <v>-136.97016666666661</v>
      </c>
      <c r="AL45">
        <f t="shared" ca="1" si="55"/>
        <v>-143.42483333333331</v>
      </c>
      <c r="AM45">
        <f t="shared" ca="1" si="55"/>
        <v>-149.61016666666669</v>
      </c>
      <c r="AN45">
        <f t="shared" ca="1" si="55"/>
        <v>-154.99183333333332</v>
      </c>
      <c r="AO45">
        <f t="shared" ca="1" si="55"/>
        <v>-159.63566666666662</v>
      </c>
      <c r="AP45">
        <f t="shared" ca="1" si="55"/>
        <v>-163.96299999999997</v>
      </c>
      <c r="AQ45">
        <f t="shared" ca="1" si="55"/>
        <v>-165.76949999999999</v>
      </c>
      <c r="AR45">
        <f t="shared" ca="1" si="55"/>
        <v>-165.97983333333332</v>
      </c>
      <c r="AS45">
        <f t="shared" ca="1" si="55"/>
        <v>-163.98266666666666</v>
      </c>
      <c r="AT45">
        <f t="shared" ca="1" si="55"/>
        <v>-164.34266666666667</v>
      </c>
      <c r="AU45">
        <f t="shared" ca="1" si="55"/>
        <v>-169.4795</v>
      </c>
      <c r="AV45">
        <f t="shared" ca="1" si="55"/>
        <v>-174.13283333333328</v>
      </c>
      <c r="AW45">
        <f t="shared" ca="1" si="55"/>
        <v>-180.20133333333328</v>
      </c>
      <c r="AX45">
        <f t="shared" ca="1" si="55"/>
        <v>-183.39483333333325</v>
      </c>
      <c r="AY45">
        <f t="shared" ca="1" si="55"/>
        <v>-185.08850000000001</v>
      </c>
      <c r="AZ45">
        <f t="shared" ca="1" si="55"/>
        <v>-185.98750000000007</v>
      </c>
      <c r="BA45">
        <f t="shared" ca="1" si="55"/>
        <v>-185.48066666666665</v>
      </c>
      <c r="BB45">
        <f t="shared" ca="1" si="55"/>
        <v>-180.30866666666668</v>
      </c>
      <c r="BC45">
        <f t="shared" ca="1" si="55"/>
        <v>-173.48616666666652</v>
      </c>
      <c r="BD45">
        <f t="shared" ca="1" si="55"/>
        <v>-169.64966666666666</v>
      </c>
      <c r="BE45">
        <f t="shared" ca="1" si="55"/>
        <v>-168.649</v>
      </c>
      <c r="BF45">
        <f t="shared" ca="1" si="55"/>
        <v>-171.946</v>
      </c>
      <c r="BG45">
        <f t="shared" ca="1" si="55"/>
        <v>-178.85583333333332</v>
      </c>
      <c r="BH45">
        <f t="shared" ca="1" si="55"/>
        <v>-187.24133333333333</v>
      </c>
      <c r="BI45">
        <f t="shared" ca="1" si="55"/>
        <v>-194.90316666666661</v>
      </c>
      <c r="BJ45">
        <f t="shared" ca="1" si="55"/>
        <v>-202.83600000000001</v>
      </c>
      <c r="BK45">
        <f t="shared" ca="1" si="55"/>
        <v>-214.21433333333334</v>
      </c>
      <c r="BL45">
        <f t="shared" ca="1" si="55"/>
        <v>-218.80349999999993</v>
      </c>
      <c r="BM45">
        <f t="shared" ca="1" si="55"/>
        <v>-225.24350000000001</v>
      </c>
      <c r="BN45">
        <f t="shared" ca="1" si="55"/>
        <v>-235.3161666666665</v>
      </c>
      <c r="BO45">
        <f t="shared" ref="BO45:CT45" ca="1" si="56">IF(BO38="n/a", "n/a", IF(BO39="n/a", "n/a", IF(BO40="n/a", "n/a", IF(BO41="n/a", "n/a", SUM(BO38:BO41)))))</f>
        <v>-241.61449999999982</v>
      </c>
      <c r="BP45">
        <f t="shared" ca="1" si="56"/>
        <v>-245.42966666666661</v>
      </c>
      <c r="BQ45">
        <f t="shared" ca="1" si="56"/>
        <v>-249.16149999999988</v>
      </c>
      <c r="BR45">
        <f t="shared" ca="1" si="56"/>
        <v>-254.48866666666663</v>
      </c>
      <c r="BS45">
        <f t="shared" ca="1" si="56"/>
        <v>-256.91133333333329</v>
      </c>
      <c r="BT45">
        <f t="shared" ca="1" si="56"/>
        <v>-268.99650000000008</v>
      </c>
      <c r="BU45">
        <f t="shared" ca="1" si="56"/>
        <v>-278.79099999999988</v>
      </c>
      <c r="BV45">
        <f t="shared" ca="1" si="56"/>
        <v>-286.64933333333323</v>
      </c>
      <c r="BW45">
        <f t="shared" ca="1" si="56"/>
        <v>-294.81333333333328</v>
      </c>
      <c r="BX45">
        <f t="shared" ca="1" si="56"/>
        <v>-302.86249999999978</v>
      </c>
      <c r="BY45">
        <f t="shared" ca="1" si="56"/>
        <v>-310.03949999999992</v>
      </c>
      <c r="BZ45">
        <f t="shared" ca="1" si="56"/>
        <v>-317.5603333333334</v>
      </c>
      <c r="CA45">
        <f t="shared" ca="1" si="56"/>
        <v>-328.24216666666678</v>
      </c>
      <c r="CB45">
        <f t="shared" ca="1" si="56"/>
        <v>-334.73800000000006</v>
      </c>
      <c r="CC45">
        <f t="shared" ca="1" si="56"/>
        <v>-339.77183333333318</v>
      </c>
      <c r="CD45">
        <f t="shared" ca="1" si="56"/>
        <v>-341.52599999999984</v>
      </c>
      <c r="CE45">
        <f t="shared" ca="1" si="56"/>
        <v>-344.81400000000002</v>
      </c>
      <c r="CF45">
        <f t="shared" ca="1" si="56"/>
        <v>-347.62566666666669</v>
      </c>
      <c r="CG45">
        <f t="shared" ca="1" si="56"/>
        <v>-349.6126666666666</v>
      </c>
      <c r="CH45">
        <f t="shared" ca="1" si="56"/>
        <v>-348.82033333333339</v>
      </c>
      <c r="CI45">
        <f t="shared" ca="1" si="56"/>
        <v>-341.69416666666666</v>
      </c>
      <c r="CJ45">
        <f t="shared" ca="1" si="56"/>
        <v>-332.18083333333311</v>
      </c>
      <c r="CK45">
        <f t="shared" ca="1" si="56"/>
        <v>-324.28366666666659</v>
      </c>
      <c r="CL45">
        <f t="shared" ca="1" si="56"/>
        <v>-314.9041666666667</v>
      </c>
      <c r="CM45">
        <f t="shared" ca="1" si="56"/>
        <v>-303.40283333333321</v>
      </c>
      <c r="CN45">
        <f t="shared" ca="1" si="56"/>
        <v>-293.95483333333323</v>
      </c>
      <c r="CO45">
        <f t="shared" ca="1" si="56"/>
        <v>-284.31666666666655</v>
      </c>
      <c r="CP45">
        <f t="shared" ca="1" si="56"/>
        <v>-280.48816666666676</v>
      </c>
      <c r="CQ45">
        <f t="shared" ca="1" si="56"/>
        <v>-277.36083333333335</v>
      </c>
      <c r="CR45">
        <f t="shared" ca="1" si="56"/>
        <v>-279.08583333333331</v>
      </c>
      <c r="CS45">
        <f t="shared" ca="1" si="56"/>
        <v>-282.43883333333326</v>
      </c>
      <c r="CT45">
        <f t="shared" ca="1" si="56"/>
        <v>-287.92566666666687</v>
      </c>
      <c r="CU45">
        <f t="shared" ref="CU45:DZ45" ca="1" si="57">IF(CU38="n/a", "n/a", IF(CU39="n/a", "n/a", IF(CU40="n/a", "n/a", IF(CU41="n/a", "n/a", SUM(CU38:CU41)))))</f>
        <v>-295.29633333333322</v>
      </c>
      <c r="CV45">
        <f t="shared" ca="1" si="57"/>
        <v>-304.62899999999991</v>
      </c>
      <c r="CW45">
        <f t="shared" ca="1" si="57"/>
        <v>-315.55316666666658</v>
      </c>
      <c r="CX45">
        <f t="shared" ca="1" si="57"/>
        <v>-321.91266666666633</v>
      </c>
      <c r="CY45">
        <f t="shared" ca="1" si="57"/>
        <v>-328.42833333333328</v>
      </c>
      <c r="CZ45">
        <f t="shared" ca="1" si="57"/>
        <v>-333.73683333333304</v>
      </c>
      <c r="DA45">
        <f t="shared" ca="1" si="57"/>
        <v>-337.74866666666662</v>
      </c>
      <c r="DB45">
        <f t="shared" ca="1" si="57"/>
        <v>-346.78399999999999</v>
      </c>
      <c r="DC45">
        <f t="shared" ca="1" si="57"/>
        <v>-357.4408333333331</v>
      </c>
      <c r="DD45">
        <f t="shared" ca="1" si="57"/>
        <v>-367.44566666666663</v>
      </c>
      <c r="DE45">
        <f t="shared" ca="1" si="57"/>
        <v>-378.64133333333314</v>
      </c>
      <c r="DF45">
        <f t="shared" ca="1" si="57"/>
        <v>-387.22616666666647</v>
      </c>
      <c r="DG45">
        <f t="shared" ca="1" si="57"/>
        <v>-402.16366666666647</v>
      </c>
      <c r="DH45">
        <f t="shared" ca="1" si="57"/>
        <v>-421.86699999999979</v>
      </c>
      <c r="DI45">
        <f t="shared" ca="1" si="57"/>
        <v>-440.02149999999972</v>
      </c>
      <c r="DJ45">
        <f t="shared" ca="1" si="57"/>
        <v>-458.40349999999995</v>
      </c>
      <c r="DK45">
        <f t="shared" ca="1" si="57"/>
        <v>-478.92633333333339</v>
      </c>
      <c r="DL45">
        <f t="shared" ca="1" si="57"/>
        <v>-497.71350000000035</v>
      </c>
      <c r="DM45">
        <f t="shared" ca="1" si="57"/>
        <v>-518.40449999999976</v>
      </c>
      <c r="DN45">
        <f t="shared" ca="1" si="57"/>
        <v>-538.10999999999979</v>
      </c>
      <c r="DO45">
        <f t="shared" ca="1" si="57"/>
        <v>-553.86866666666674</v>
      </c>
      <c r="DP45">
        <f t="shared" ca="1" si="57"/>
        <v>-568.73099999999965</v>
      </c>
      <c r="DQ45">
        <f t="shared" ca="1" si="57"/>
        <v>-582.78350000000012</v>
      </c>
      <c r="DR45">
        <f t="shared" ca="1" si="57"/>
        <v>-599.41866666666681</v>
      </c>
      <c r="DS45">
        <f t="shared" ca="1" si="57"/>
        <v>-622.48916666666673</v>
      </c>
      <c r="DT45">
        <f t="shared" ca="1" si="57"/>
        <v>-637.93866666666668</v>
      </c>
      <c r="DU45">
        <f t="shared" ca="1" si="57"/>
        <v>-648.94899999999973</v>
      </c>
      <c r="DV45">
        <f t="shared" ca="1" si="57"/>
        <v>-658.10516666666661</v>
      </c>
      <c r="DW45">
        <f t="shared" ca="1" si="57"/>
        <v>-662.72066666666683</v>
      </c>
      <c r="DX45">
        <f t="shared" ca="1" si="57"/>
        <v>-663.03599999999994</v>
      </c>
      <c r="DY45">
        <f t="shared" ca="1" si="57"/>
        <v>-633.46283333333338</v>
      </c>
      <c r="DZ45">
        <f t="shared" ca="1" si="57"/>
        <v>-611.02016666666691</v>
      </c>
      <c r="EA45">
        <f t="shared" ref="EA45:FF45" ca="1" si="58">IF(EA38="n/a", "n/a", IF(EA39="n/a", "n/a", IF(EA40="n/a", "n/a", IF(EA41="n/a", "n/a", SUM(EA38:EA41)))))</f>
        <v>-581.72416666666663</v>
      </c>
      <c r="EB45">
        <f t="shared" ca="1" si="58"/>
        <v>-541.87683333333325</v>
      </c>
      <c r="EC45">
        <f t="shared" ca="1" si="58"/>
        <v>-508.31733333333324</v>
      </c>
      <c r="ED45">
        <f t="shared" ca="1" si="58"/>
        <v>-481.59099999999989</v>
      </c>
      <c r="EE45">
        <f t="shared" ca="1" si="58"/>
        <v>-453.02433333333312</v>
      </c>
      <c r="EF45">
        <f t="shared" ca="1" si="58"/>
        <v>-427.3221666666667</v>
      </c>
      <c r="EG45">
        <f t="shared" ca="1" si="58"/>
        <v>-408.88083333333321</v>
      </c>
      <c r="EH45">
        <f t="shared" ca="1" si="58"/>
        <v>-394.31716666666648</v>
      </c>
      <c r="EI45">
        <f t="shared" ca="1" si="58"/>
        <v>-391.37350000000021</v>
      </c>
      <c r="EJ45">
        <f t="shared" ca="1" si="58"/>
        <v>-388.50816666666685</v>
      </c>
      <c r="EK45">
        <f t="shared" ca="1" si="58"/>
        <v>-394.93133333333344</v>
      </c>
      <c r="EL45">
        <f t="shared" ca="1" si="58"/>
        <v>-402.21316666666684</v>
      </c>
      <c r="EM45">
        <f t="shared" ca="1" si="58"/>
        <v>-422.27249999999987</v>
      </c>
      <c r="EN45">
        <f t="shared" ca="1" si="58"/>
        <v>-443.99549999999999</v>
      </c>
      <c r="EO45">
        <f t="shared" ca="1" si="58"/>
        <v>-466.50950000000012</v>
      </c>
      <c r="EP45">
        <f t="shared" ca="1" si="58"/>
        <v>-488.75616666666662</v>
      </c>
      <c r="EQ45">
        <f t="shared" ca="1" si="58"/>
        <v>-515.0206666666669</v>
      </c>
      <c r="ER45">
        <f t="shared" ca="1" si="58"/>
        <v>-543.17266666666683</v>
      </c>
      <c r="ES45">
        <f t="shared" ca="1" si="58"/>
        <v>-561.36183333333338</v>
      </c>
      <c r="ET45">
        <f t="shared" ca="1" si="58"/>
        <v>-580.21833333333348</v>
      </c>
      <c r="EU45">
        <f t="shared" ca="1" si="58"/>
        <v>-599.9314999999998</v>
      </c>
      <c r="EV45">
        <f t="shared" ca="1" si="58"/>
        <v>-619.42749999999955</v>
      </c>
      <c r="EW45">
        <f t="shared" ca="1" si="58"/>
        <v>-630.13966666666647</v>
      </c>
      <c r="EX45">
        <f t="shared" ca="1" si="58"/>
        <v>-634.95699999999988</v>
      </c>
      <c r="EY45">
        <f t="shared" ca="1" si="58"/>
        <v>-637.6036666666663</v>
      </c>
      <c r="EZ45">
        <f t="shared" ca="1" si="58"/>
        <v>-560.82733333333306</v>
      </c>
      <c r="FA45">
        <f t="shared" ca="1" si="58"/>
        <v>-525.94983333333323</v>
      </c>
      <c r="FB45">
        <f t="shared" ca="1" si="58"/>
        <v>-481.58616666666637</v>
      </c>
      <c r="FC45">
        <f t="shared" ca="1" si="58"/>
        <v>-381.9376666666667</v>
      </c>
      <c r="FD45">
        <f t="shared" ca="1" si="58"/>
        <v>-323.82733333333323</v>
      </c>
      <c r="FE45">
        <f t="shared" ca="1" si="58"/>
        <v>-236.22466666666654</v>
      </c>
      <c r="FF45">
        <f t="shared" ca="1" si="58"/>
        <v>-149.61416666666625</v>
      </c>
      <c r="FG45">
        <f t="shared" ref="FG45:FX45" ca="1" si="59">IF(FG38="n/a", "n/a", IF(FG39="n/a", "n/a", IF(FG40="n/a", "n/a", IF(FG41="n/a", "n/a", SUM(FG38:FG41)))))</f>
        <v>-68.72733333333322</v>
      </c>
      <c r="FH45">
        <f t="shared" ca="1" si="59"/>
        <v>-19.75783333333338</v>
      </c>
      <c r="FI45">
        <f t="shared" ca="1" si="59"/>
        <v>28.336999999999932</v>
      </c>
      <c r="FJ45">
        <f t="shared" ca="1" si="59"/>
        <v>68.267999999999716</v>
      </c>
      <c r="FK45">
        <f t="shared" ca="1" si="59"/>
        <v>60.225333333333452</v>
      </c>
      <c r="FL45">
        <f t="shared" ca="1" si="59"/>
        <v>44.152333333333289</v>
      </c>
      <c r="FM45">
        <f t="shared" ca="1" si="59"/>
        <v>22.102333333333391</v>
      </c>
      <c r="FN45">
        <f t="shared" ca="1" si="59"/>
        <v>-1.7068333333330514</v>
      </c>
      <c r="FO45">
        <f t="shared" ca="1" si="59"/>
        <v>-29.80383333333333</v>
      </c>
      <c r="FP45">
        <f t="shared" ca="1" si="59"/>
        <v>-52.658000000000129</v>
      </c>
      <c r="FQ45">
        <f t="shared" ca="1" si="59"/>
        <v>-70.846666666666408</v>
      </c>
      <c r="FR45">
        <f t="shared" ca="1" si="59"/>
        <v>-93.69783333333298</v>
      </c>
      <c r="FS45">
        <f t="shared" ca="1" si="59"/>
        <v>-130.27466666666686</v>
      </c>
      <c r="FT45">
        <f t="shared" ca="1" si="59"/>
        <v>-167.08483333333277</v>
      </c>
      <c r="FU45">
        <f t="shared" ca="1" si="59"/>
        <v>-186.49350000000049</v>
      </c>
      <c r="FV45">
        <f t="shared" ca="1" si="59"/>
        <v>-210.40816666666711</v>
      </c>
      <c r="FW45">
        <f t="shared" ca="1" si="59"/>
        <v>-241.36983333333313</v>
      </c>
      <c r="FX45">
        <f t="shared" ca="1" si="59"/>
        <v>-263.78816666666677</v>
      </c>
      <c r="FY45">
        <f t="shared" ref="FY45:GV45" ca="1" si="60">IF(FY38="n/a", "n/a", IF(FY39="n/a", "n/a", IF(FY40="n/a", "n/a", IF(FY41="n/a", "n/a", SUM(FY38:FY41)))))</f>
        <v>-281.12016666666676</v>
      </c>
      <c r="FZ45">
        <f t="shared" ca="1" si="60"/>
        <v>-292.96599999999944</v>
      </c>
      <c r="GA45">
        <f t="shared" ca="1" si="60"/>
        <v>-294.66216666666622</v>
      </c>
      <c r="GB45">
        <f t="shared" ca="1" si="60"/>
        <v>-299.96549999999985</v>
      </c>
      <c r="GC45">
        <f t="shared" ca="1" si="60"/>
        <v>-306.04283333333314</v>
      </c>
      <c r="GD45">
        <f t="shared" ca="1" si="60"/>
        <v>-308.47966666666673</v>
      </c>
      <c r="GE45">
        <f t="shared" ca="1" si="60"/>
        <v>-307.2319999999998</v>
      </c>
      <c r="GF45">
        <f t="shared" ca="1" si="60"/>
        <v>-309.88966666666619</v>
      </c>
      <c r="GG45">
        <f t="shared" ca="1" si="60"/>
        <v>-316.95233333333323</v>
      </c>
      <c r="GH45">
        <f t="shared" ca="1" si="60"/>
        <v>-321.25399999999996</v>
      </c>
      <c r="GI45">
        <f t="shared" ca="1" si="60"/>
        <v>-320.68199999999996</v>
      </c>
      <c r="GJ45">
        <f t="shared" ca="1" si="60"/>
        <v>-320.14649999999989</v>
      </c>
      <c r="GK45">
        <f t="shared" ca="1" si="60"/>
        <v>-320.7219999999993</v>
      </c>
      <c r="GL45">
        <f t="shared" ca="1" si="60"/>
        <v>-324.02533333333241</v>
      </c>
      <c r="GM45">
        <f ca="1">IF(GM38="n/a", "n/a", IF(GM39="n/a", "n/a", IF(GM40="n/a", "n/a", IF(GM41="n/a", "n/a", SUM(GM38:GM41)))))</f>
        <v>-319.08850000000035</v>
      </c>
      <c r="GN45">
        <f ca="1">IF(GN38="n/a", "n/a", IF(GN39="n/a", "n/a", IF(GN40="n/a", "n/a", IF(GN41="n/a", "n/a", SUM(GN38:GN41)))))</f>
        <v>-310.02149999999949</v>
      </c>
      <c r="GO45" t="e">
        <f t="shared" ca="1" si="60"/>
        <v>#N/A</v>
      </c>
      <c r="GP45" t="e">
        <f t="shared" ca="1" si="60"/>
        <v>#N/A</v>
      </c>
      <c r="GQ45" t="e">
        <f t="shared" ca="1" si="60"/>
        <v>#N/A</v>
      </c>
      <c r="GR45" t="str">
        <f t="shared" ca="1" si="60"/>
        <v>n/a</v>
      </c>
      <c r="GS45" t="str">
        <f t="shared" ca="1" si="60"/>
        <v>n/a</v>
      </c>
      <c r="GT45" t="str">
        <f t="shared" ca="1" si="60"/>
        <v>n/a</v>
      </c>
      <c r="GU45" t="str">
        <f t="shared" ca="1" si="60"/>
        <v>n/a</v>
      </c>
      <c r="GV45" t="str">
        <f t="shared" ca="1" si="60"/>
        <v>n/a</v>
      </c>
    </row>
    <row r="46" spans="1:204" x14ac:dyDescent="0.25">
      <c r="A46" s="7"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-393.21300955297875</v>
      </c>
      <c r="O46">
        <f t="shared" ca="1" si="61"/>
        <v>-400.40421944576525</v>
      </c>
      <c r="P46">
        <f t="shared" ca="1" si="61"/>
        <v>-403.04122836783154</v>
      </c>
      <c r="Q46">
        <f t="shared" ca="1" si="61"/>
        <v>-404.14427549816003</v>
      </c>
      <c r="R46">
        <f t="shared" ca="1" si="61"/>
        <v>-412.69935227520136</v>
      </c>
      <c r="S46">
        <f t="shared" ca="1" si="61"/>
        <v>-411.58242484307891</v>
      </c>
      <c r="T46">
        <f t="shared" ca="1" si="61"/>
        <v>-407.76180012079647</v>
      </c>
      <c r="U46">
        <f t="shared" ca="1" si="61"/>
        <v>-402.34117897318475</v>
      </c>
      <c r="V46">
        <f t="shared" ca="1" si="61"/>
        <v>-391.11509737882534</v>
      </c>
      <c r="W46">
        <f t="shared" ca="1" si="61"/>
        <v>-371.98287220026356</v>
      </c>
      <c r="X46">
        <f t="shared" ca="1" si="61"/>
        <v>-334.84843106630689</v>
      </c>
      <c r="Y46">
        <f t="shared" ca="1" si="61"/>
        <v>-314.35706238312605</v>
      </c>
      <c r="Z46">
        <f t="shared" ca="1" si="61"/>
        <v>-307.03050034270052</v>
      </c>
      <c r="AA46">
        <f t="shared" ca="1" si="61"/>
        <v>-301.66203421236975</v>
      </c>
      <c r="AB46">
        <f t="shared" ca="1" si="61"/>
        <v>-309.802570394523</v>
      </c>
      <c r="AC46">
        <f t="shared" ca="1" si="61"/>
        <v>-313.08554083885207</v>
      </c>
      <c r="AD46">
        <f t="shared" ca="1" si="61"/>
        <v>-317.34685007714546</v>
      </c>
      <c r="AE46">
        <f t="shared" ca="1" si="61"/>
        <v>-325.621978162723</v>
      </c>
      <c r="AF46">
        <f t="shared" ca="1" si="61"/>
        <v>-341.23643728095027</v>
      </c>
      <c r="AG46">
        <f t="shared" ca="1" si="61"/>
        <v>-351.05035718347131</v>
      </c>
      <c r="AH46">
        <f t="shared" ca="1" si="61"/>
        <v>-361.26179846288699</v>
      </c>
      <c r="AI46">
        <f t="shared" ca="1" si="61"/>
        <v>-371.97234089495953</v>
      </c>
      <c r="AJ46">
        <f t="shared" ca="1" si="61"/>
        <v>-385.3949863899453</v>
      </c>
      <c r="AK46">
        <f t="shared" ca="1" si="61"/>
        <v>-396.81944162779672</v>
      </c>
      <c r="AL46">
        <f t="shared" ca="1" si="61"/>
        <v>-407.81606907598547</v>
      </c>
      <c r="AM46">
        <f t="shared" ca="1" si="61"/>
        <v>-417.54393309331772</v>
      </c>
      <c r="AN46">
        <f t="shared" ca="1" si="61"/>
        <v>-421.05904192701252</v>
      </c>
      <c r="AO46">
        <f t="shared" ca="1" si="61"/>
        <v>-423.16739122751204</v>
      </c>
      <c r="AP46">
        <f t="shared" ca="1" si="61"/>
        <v>-424.3678339415585</v>
      </c>
      <c r="AQ46">
        <f t="shared" ca="1" si="61"/>
        <v>-416.53767871950146</v>
      </c>
      <c r="AR46">
        <f t="shared" ca="1" si="61"/>
        <v>-407.1026791919092</v>
      </c>
      <c r="AS46">
        <f t="shared" ca="1" si="61"/>
        <v>-393.0176077717062</v>
      </c>
      <c r="AT46">
        <f t="shared" ca="1" si="61"/>
        <v>-384.36435359512285</v>
      </c>
      <c r="AU46">
        <f t="shared" ca="1" si="61"/>
        <v>-386.35731546072128</v>
      </c>
      <c r="AV46">
        <f t="shared" ca="1" si="61"/>
        <v>-390.42360784137861</v>
      </c>
      <c r="AW46">
        <f t="shared" ca="1" si="61"/>
        <v>-397.47956002588074</v>
      </c>
      <c r="AX46">
        <f t="shared" ca="1" si="61"/>
        <v>-398.41592260288337</v>
      </c>
      <c r="AY46">
        <f t="shared" ca="1" si="61"/>
        <v>-397.0492963789257</v>
      </c>
      <c r="AZ46">
        <f t="shared" ca="1" si="61"/>
        <v>-395.17996770355273</v>
      </c>
      <c r="BA46">
        <f t="shared" ca="1" si="61"/>
        <v>-387.96993529674251</v>
      </c>
      <c r="BB46">
        <f t="shared" ca="1" si="61"/>
        <v>-373.03955036033244</v>
      </c>
      <c r="BC46">
        <f t="shared" ca="1" si="61"/>
        <v>-355.9785917034298</v>
      </c>
      <c r="BD46">
        <f t="shared" ca="1" si="61"/>
        <v>-344.95662193303508</v>
      </c>
      <c r="BE46">
        <f t="shared" ca="1" si="61"/>
        <v>-338.46910309671466</v>
      </c>
      <c r="BF46">
        <f t="shared" ca="1" si="61"/>
        <v>-342.8223941303134</v>
      </c>
      <c r="BG46">
        <f t="shared" ca="1" si="61"/>
        <v>-352.78676344891971</v>
      </c>
      <c r="BH46">
        <f t="shared" ca="1" si="61"/>
        <v>-365.78431564073014</v>
      </c>
      <c r="BI46">
        <f t="shared" ca="1" si="61"/>
        <v>-377.83647384201805</v>
      </c>
      <c r="BJ46">
        <f t="shared" ca="1" si="61"/>
        <v>-390.80574929675157</v>
      </c>
      <c r="BK46">
        <f t="shared" ca="1" si="61"/>
        <v>-407.91852331441771</v>
      </c>
      <c r="BL46">
        <f t="shared" ca="1" si="61"/>
        <v>-413.30468454854542</v>
      </c>
      <c r="BM46">
        <f t="shared" ca="1" si="61"/>
        <v>-422.16005997563497</v>
      </c>
      <c r="BN46">
        <f t="shared" ca="1" si="61"/>
        <v>-437.98493618974919</v>
      </c>
      <c r="BO46">
        <f t="shared" ref="BO46:DZ46" ca="1" si="62">IFERROR(BO45/BO23, "n/a")</f>
        <v>-446.54117690544803</v>
      </c>
      <c r="BP46">
        <f t="shared" ca="1" si="62"/>
        <v>-454.07053831874816</v>
      </c>
      <c r="BQ46">
        <f t="shared" ca="1" si="62"/>
        <v>-458.55694199057695</v>
      </c>
      <c r="BR46">
        <f t="shared" ca="1" si="62"/>
        <v>-465.54224214152867</v>
      </c>
      <c r="BS46">
        <f t="shared" ca="1" si="62"/>
        <v>-465.59621111896428</v>
      </c>
      <c r="BT46">
        <f t="shared" ca="1" si="62"/>
        <v>-482.84270610830913</v>
      </c>
      <c r="BU46">
        <f t="shared" ca="1" si="62"/>
        <v>-495.72538629776471</v>
      </c>
      <c r="BV46">
        <f t="shared" ca="1" si="62"/>
        <v>-505.33157044219166</v>
      </c>
      <c r="BW46">
        <f t="shared" ca="1" si="62"/>
        <v>-515.65132725820445</v>
      </c>
      <c r="BX46">
        <f t="shared" ca="1" si="62"/>
        <v>-523.93824063662282</v>
      </c>
      <c r="BY46">
        <f t="shared" ca="1" si="62"/>
        <v>-529.82808414648719</v>
      </c>
      <c r="BZ46">
        <f t="shared" ca="1" si="62"/>
        <v>-537.25440436714734</v>
      </c>
      <c r="CA46">
        <f t="shared" ca="1" si="62"/>
        <v>-549.01929627957043</v>
      </c>
      <c r="CB46">
        <f t="shared" ca="1" si="62"/>
        <v>-552.43675011965081</v>
      </c>
      <c r="CC46">
        <f t="shared" ca="1" si="62"/>
        <v>-557.45993984139977</v>
      </c>
      <c r="CD46">
        <f t="shared" ca="1" si="62"/>
        <v>-555.9596288458406</v>
      </c>
      <c r="CE46">
        <f t="shared" ca="1" si="62"/>
        <v>-553.29589216944805</v>
      </c>
      <c r="CF46">
        <f t="shared" ca="1" si="62"/>
        <v>-552.78705382226042</v>
      </c>
      <c r="CG46">
        <f t="shared" ca="1" si="62"/>
        <v>-548.97176205804601</v>
      </c>
      <c r="CH46">
        <f t="shared" ca="1" si="62"/>
        <v>-540.58042886440307</v>
      </c>
      <c r="CI46">
        <f t="shared" ca="1" si="62"/>
        <v>-526.76928848189596</v>
      </c>
      <c r="CJ46">
        <f t="shared" ca="1" si="62"/>
        <v>-509.31576230559648</v>
      </c>
      <c r="CK46">
        <f t="shared" ca="1" si="62"/>
        <v>-493.85304987004537</v>
      </c>
      <c r="CL46">
        <f t="shared" ca="1" si="62"/>
        <v>-476.1175788730975</v>
      </c>
      <c r="CM46">
        <f t="shared" ca="1" si="62"/>
        <v>-455.86782861292642</v>
      </c>
      <c r="CN46">
        <f t="shared" ca="1" si="62"/>
        <v>-438.75165427823697</v>
      </c>
      <c r="CO46">
        <f t="shared" ca="1" si="62"/>
        <v>-421.67840810777386</v>
      </c>
      <c r="CP46">
        <f t="shared" ca="1" si="62"/>
        <v>-413.12050470088633</v>
      </c>
      <c r="CQ46">
        <f t="shared" ca="1" si="62"/>
        <v>-406.09794189275584</v>
      </c>
      <c r="CR46">
        <f t="shared" ca="1" si="62"/>
        <v>-405.89579879189813</v>
      </c>
      <c r="CS46">
        <f t="shared" ca="1" si="62"/>
        <v>-408.99377808670124</v>
      </c>
      <c r="CT46">
        <f t="shared" ca="1" si="62"/>
        <v>-414.54994840784229</v>
      </c>
      <c r="CU46">
        <f t="shared" ca="1" si="62"/>
        <v>-423.64331076169697</v>
      </c>
      <c r="CV46">
        <f t="shared" ca="1" si="62"/>
        <v>-434.60687943161213</v>
      </c>
      <c r="CW46">
        <f t="shared" ca="1" si="62"/>
        <v>-446.98448448448437</v>
      </c>
      <c r="CX46">
        <f t="shared" ca="1" si="62"/>
        <v>-453.86477176063602</v>
      </c>
      <c r="CY46">
        <f t="shared" ca="1" si="62"/>
        <v>-460.79683100897</v>
      </c>
      <c r="CZ46">
        <f t="shared" ca="1" si="62"/>
        <v>-465.53422886821278</v>
      </c>
      <c r="DA46">
        <f t="shared" ca="1" si="62"/>
        <v>-469.2191921016194</v>
      </c>
      <c r="DB46">
        <f t="shared" ca="1" si="62"/>
        <v>-479.65918835929068</v>
      </c>
      <c r="DC46">
        <f t="shared" ca="1" si="62"/>
        <v>-491.66552040348432</v>
      </c>
      <c r="DD46">
        <f t="shared" ca="1" si="62"/>
        <v>-502.06411885535221</v>
      </c>
      <c r="DE46">
        <f t="shared" ca="1" si="62"/>
        <v>-515.16528569549678</v>
      </c>
      <c r="DF46">
        <f t="shared" ca="1" si="62"/>
        <v>-523.28567503164436</v>
      </c>
      <c r="DG46">
        <f t="shared" ca="1" si="62"/>
        <v>-541.08073442222974</v>
      </c>
      <c r="DH46">
        <f t="shared" ca="1" si="62"/>
        <v>-566.1732338415286</v>
      </c>
      <c r="DI46">
        <f t="shared" ca="1" si="62"/>
        <v>-588.98057797587933</v>
      </c>
      <c r="DJ46">
        <f t="shared" ca="1" si="62"/>
        <v>-611.66953551365702</v>
      </c>
      <c r="DK46">
        <f t="shared" ca="1" si="62"/>
        <v>-639.00296646163849</v>
      </c>
      <c r="DL46">
        <f t="shared" ca="1" si="62"/>
        <v>-662.87557935112716</v>
      </c>
      <c r="DM46">
        <f t="shared" ca="1" si="62"/>
        <v>-688.29679886347014</v>
      </c>
      <c r="DN46">
        <f t="shared" ca="1" si="62"/>
        <v>-712.58690326425187</v>
      </c>
      <c r="DO46">
        <f t="shared" ca="1" si="62"/>
        <v>-731.53707641576318</v>
      </c>
      <c r="DP46">
        <f t="shared" ca="1" si="62"/>
        <v>-747.08185006633607</v>
      </c>
      <c r="DQ46">
        <f t="shared" ca="1" si="62"/>
        <v>-761.50986541225677</v>
      </c>
      <c r="DR46">
        <f t="shared" ca="1" si="62"/>
        <v>-778.64782243468198</v>
      </c>
      <c r="DS46">
        <f t="shared" ca="1" si="62"/>
        <v>-801.91841116478804</v>
      </c>
      <c r="DT46">
        <f t="shared" ca="1" si="62"/>
        <v>-818.15329237898584</v>
      </c>
      <c r="DU46">
        <f t="shared" ca="1" si="62"/>
        <v>-827.16079281116527</v>
      </c>
      <c r="DV46">
        <f t="shared" ca="1" si="62"/>
        <v>-834.22721664469452</v>
      </c>
      <c r="DW46">
        <f t="shared" ca="1" si="62"/>
        <v>-834.41908095471945</v>
      </c>
      <c r="DX46">
        <f t="shared" ca="1" si="62"/>
        <v>-830.9242433736448</v>
      </c>
      <c r="DY46">
        <f t="shared" ca="1" si="62"/>
        <v>-793.39549777477191</v>
      </c>
      <c r="DZ46">
        <f t="shared" ca="1" si="62"/>
        <v>-764.8076987266146</v>
      </c>
      <c r="EA46">
        <f t="shared" ref="EA46:GL46" ca="1" si="63">IFERROR(EA45/EA23, "n/a")</f>
        <v>-726.78273218308948</v>
      </c>
      <c r="EB46">
        <f t="shared" ca="1" si="63"/>
        <v>-671.87862932057044</v>
      </c>
      <c r="EC46">
        <f t="shared" ca="1" si="63"/>
        <v>-627.20381680959122</v>
      </c>
      <c r="ED46">
        <f t="shared" ca="1" si="63"/>
        <v>-591.48980594448528</v>
      </c>
      <c r="EE46">
        <f t="shared" ca="1" si="63"/>
        <v>-552.50912668406602</v>
      </c>
      <c r="EF46">
        <f t="shared" ca="1" si="63"/>
        <v>-521.02928326119206</v>
      </c>
      <c r="EG46">
        <f t="shared" ca="1" si="63"/>
        <v>-495.4810030456523</v>
      </c>
      <c r="EH46">
        <f t="shared" ca="1" si="63"/>
        <v>-475.64826318942659</v>
      </c>
      <c r="EI46">
        <f t="shared" ca="1" si="63"/>
        <v>-468.21172642333346</v>
      </c>
      <c r="EJ46">
        <f t="shared" ca="1" si="63"/>
        <v>-461.61945612826077</v>
      </c>
      <c r="EK46">
        <f t="shared" ca="1" si="63"/>
        <v>-466.89917165173131</v>
      </c>
      <c r="EL46">
        <f t="shared" ca="1" si="63"/>
        <v>-471.47799958581959</v>
      </c>
      <c r="EM46">
        <f t="shared" ca="1" si="63"/>
        <v>-492.18777318025514</v>
      </c>
      <c r="EN46">
        <f t="shared" ca="1" si="63"/>
        <v>-514.41953423705252</v>
      </c>
      <c r="EO46">
        <f t="shared" ca="1" si="63"/>
        <v>-534.79170487894362</v>
      </c>
      <c r="EP46">
        <f t="shared" ca="1" si="63"/>
        <v>-555.95437155672835</v>
      </c>
      <c r="EQ46">
        <f t="shared" ca="1" si="63"/>
        <v>-582.87290108157276</v>
      </c>
      <c r="ER46">
        <f t="shared" ca="1" si="63"/>
        <v>-609.83357471922534</v>
      </c>
      <c r="ES46">
        <f t="shared" ca="1" si="63"/>
        <v>-625.74470614900451</v>
      </c>
      <c r="ET46">
        <f t="shared" ca="1" si="63"/>
        <v>-647.86155867454249</v>
      </c>
      <c r="EU46">
        <f t="shared" ca="1" si="63"/>
        <v>-663.5969957746164</v>
      </c>
      <c r="EV46">
        <f t="shared" ca="1" si="63"/>
        <v>-679.65141158011352</v>
      </c>
      <c r="EW46">
        <f t="shared" ca="1" si="63"/>
        <v>-687.52759502325773</v>
      </c>
      <c r="EX46">
        <f t="shared" ca="1" si="63"/>
        <v>-686.04691366028101</v>
      </c>
      <c r="EY46">
        <f t="shared" ca="1" si="63"/>
        <v>-683.17850471629004</v>
      </c>
      <c r="EZ46">
        <f t="shared" ca="1" si="63"/>
        <v>-594.79614094256283</v>
      </c>
      <c r="FA46">
        <f t="shared" ca="1" si="63"/>
        <v>-552.08556392976845</v>
      </c>
      <c r="FB46">
        <f t="shared" ca="1" si="63"/>
        <v>-513.22111627378229</v>
      </c>
      <c r="FC46">
        <f t="shared" ca="1" si="63"/>
        <v>-409.47924037423792</v>
      </c>
      <c r="FD46">
        <f t="shared" ca="1" si="63"/>
        <v>-345.62596280760914</v>
      </c>
      <c r="FE46">
        <f t="shared" ca="1" si="63"/>
        <v>-250.39714507808623</v>
      </c>
      <c r="FF46">
        <f t="shared" ca="1" si="63"/>
        <v>-157.37263770554989</v>
      </c>
      <c r="FG46">
        <f t="shared" ca="1" si="63"/>
        <v>-72.045005852857301</v>
      </c>
      <c r="FH46">
        <f t="shared" ca="1" si="63"/>
        <v>-20.688180825035214</v>
      </c>
      <c r="FI46">
        <f t="shared" ca="1" si="63"/>
        <v>29.619215854334051</v>
      </c>
      <c r="FJ46">
        <f t="shared" ca="1" si="63"/>
        <v>70.92779220779191</v>
      </c>
      <c r="FK46">
        <f t="shared" ca="1" si="63"/>
        <v>62.029779622553541</v>
      </c>
      <c r="FL46">
        <f t="shared" ca="1" si="63"/>
        <v>45.031345191470798</v>
      </c>
      <c r="FM46">
        <f t="shared" ca="1" si="63"/>
        <v>22.433678768747797</v>
      </c>
      <c r="FN46">
        <f t="shared" ca="1" si="63"/>
        <v>-1.7265156113018929</v>
      </c>
      <c r="FO46">
        <f t="shared" ca="1" si="63"/>
        <v>-29.942166140904309</v>
      </c>
      <c r="FP46">
        <f t="shared" ca="1" si="63"/>
        <v>-52.776218729955232</v>
      </c>
      <c r="FQ46">
        <f t="shared" ca="1" si="63"/>
        <v>-70.80276894991745</v>
      </c>
      <c r="FR46">
        <f t="shared" ca="1" si="63"/>
        <v>-93.116784597444919</v>
      </c>
      <c r="FS46">
        <f t="shared" ca="1" si="63"/>
        <v>-129.00780997273461</v>
      </c>
      <c r="FT46">
        <f t="shared" ca="1" si="63"/>
        <v>-165.33721892925058</v>
      </c>
      <c r="FU46">
        <f t="shared" ca="1" si="63"/>
        <v>-183.79900656377558</v>
      </c>
      <c r="FV46">
        <f t="shared" ca="1" si="63"/>
        <v>-206.52548750163638</v>
      </c>
      <c r="FW46">
        <f t="shared" ca="1" si="63"/>
        <v>-235.80253547086596</v>
      </c>
      <c r="FX46">
        <f t="shared" ca="1" si="63"/>
        <v>-256.43614246227338</v>
      </c>
      <c r="FY46">
        <f t="shared" ca="1" si="63"/>
        <v>-272.46662660567068</v>
      </c>
      <c r="FZ46">
        <f t="shared" ca="1" si="63"/>
        <v>-284.24259476661206</v>
      </c>
      <c r="GA46">
        <f t="shared" ca="1" si="63"/>
        <v>-287.17270258329387</v>
      </c>
      <c r="GB46">
        <f t="shared" ca="1" si="63"/>
        <v>-290.92359467742546</v>
      </c>
      <c r="GC46">
        <f t="shared" ca="1" si="63"/>
        <v>-295.93087532352814</v>
      </c>
      <c r="GD46">
        <f t="shared" ca="1" si="63"/>
        <v>-298.42281770984494</v>
      </c>
      <c r="GE46">
        <f t="shared" ca="1" si="63"/>
        <v>-297.04915496770684</v>
      </c>
      <c r="GF46">
        <f t="shared" ca="1" si="63"/>
        <v>-297.86772527458402</v>
      </c>
      <c r="GG46">
        <f t="shared" ca="1" si="63"/>
        <v>-303.34721092341789</v>
      </c>
      <c r="GH46">
        <f t="shared" ca="1" si="63"/>
        <v>-305.9882463877168</v>
      </c>
      <c r="GI46">
        <f t="shared" ca="1" si="63"/>
        <v>-303.88332954287011</v>
      </c>
      <c r="GJ46">
        <f t="shared" ca="1" si="63"/>
        <v>-302.78195488721792</v>
      </c>
      <c r="GK46">
        <f t="shared" ca="1" si="63"/>
        <v>-302.12329025208118</v>
      </c>
      <c r="GL46">
        <f t="shared" ca="1" si="63"/>
        <v>-303.18727212049106</v>
      </c>
      <c r="GM46">
        <f t="shared" ref="GM46:GV46" ca="1" si="64">IFERROR(GM45/GM23, "n/a")</f>
        <v>-296.76025817491944</v>
      </c>
      <c r="GN46">
        <f ca="1">IFERROR(GN45/GN23, "n/a")</f>
        <v>-287.01442378906779</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7" t="s">
        <v>190</v>
      </c>
      <c r="B47" s="15"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3896.2130095529787</v>
      </c>
      <c r="O47">
        <f t="shared" ca="1" si="65"/>
        <v>3967.4042194457652</v>
      </c>
      <c r="P47">
        <f t="shared" ca="1" si="65"/>
        <v>3968.3412283678317</v>
      </c>
      <c r="Q47">
        <f t="shared" ca="1" si="65"/>
        <v>3982.04427549816</v>
      </c>
      <c r="R47">
        <f t="shared" ca="1" si="65"/>
        <v>3979.8993522752012</v>
      </c>
      <c r="S47">
        <f t="shared" ca="1" si="65"/>
        <v>3946.8824248430792</v>
      </c>
      <c r="T47">
        <f t="shared" ca="1" si="65"/>
        <v>3955.7618001207966</v>
      </c>
      <c r="U47">
        <f t="shared" ca="1" si="65"/>
        <v>3965.6411789731851</v>
      </c>
      <c r="V47">
        <f t="shared" ca="1" si="65"/>
        <v>3902.3150973788252</v>
      </c>
      <c r="W47">
        <f t="shared" ca="1" si="65"/>
        <v>3912.5828722002634</v>
      </c>
      <c r="X47">
        <f t="shared" ca="1" si="65"/>
        <v>3933.7484310663071</v>
      </c>
      <c r="Y47">
        <f t="shared" ca="1" si="65"/>
        <v>3964.357062383126</v>
      </c>
      <c r="Z47">
        <f t="shared" ca="1" si="65"/>
        <v>3996.3305003427008</v>
      </c>
      <c r="AA47">
        <f t="shared" ca="1" si="65"/>
        <v>4064.6620342123697</v>
      </c>
      <c r="AB47">
        <f t="shared" ca="1" si="65"/>
        <v>4107.502570394523</v>
      </c>
      <c r="AC47">
        <f t="shared" ca="1" si="65"/>
        <v>4150.7855408388523</v>
      </c>
      <c r="AD47">
        <f t="shared" ca="1" si="65"/>
        <v>4204.7468500771456</v>
      </c>
      <c r="AE47">
        <f t="shared" ca="1" si="65"/>
        <v>4258.9219781627235</v>
      </c>
      <c r="AF47">
        <f t="shared" ca="1" si="65"/>
        <v>4295.8364372809501</v>
      </c>
      <c r="AG47">
        <f t="shared" ca="1" si="65"/>
        <v>4343.0503571834715</v>
      </c>
      <c r="AH47">
        <f t="shared" ca="1" si="65"/>
        <v>4413.2617984628869</v>
      </c>
      <c r="AI47">
        <f t="shared" ca="1" si="65"/>
        <v>4446.7723408949596</v>
      </c>
      <c r="AJ47">
        <f t="shared" ca="1" si="65"/>
        <v>4547.2949863899448</v>
      </c>
      <c r="AK47">
        <f t="shared" ca="1" si="65"/>
        <v>4576.2194416277962</v>
      </c>
      <c r="AL47">
        <f t="shared" ca="1" si="65"/>
        <v>4620.9160690759854</v>
      </c>
      <c r="AM47">
        <f t="shared" ca="1" si="65"/>
        <v>4652.4439330933174</v>
      </c>
      <c r="AN47">
        <f t="shared" ca="1" si="65"/>
        <v>4653.2590419270127</v>
      </c>
      <c r="AO47">
        <f t="shared" ca="1" si="65"/>
        <v>4696.4673912275121</v>
      </c>
      <c r="AP47">
        <f t="shared" ca="1" si="65"/>
        <v>4708.3678339415583</v>
      </c>
      <c r="AQ47">
        <f t="shared" ca="1" si="65"/>
        <v>4694.4376787195015</v>
      </c>
      <c r="AR47">
        <f t="shared" ca="1" si="65"/>
        <v>4588.6026791919094</v>
      </c>
      <c r="AS47">
        <f t="shared" ca="1" si="65"/>
        <v>4620.4176077717057</v>
      </c>
      <c r="AT47">
        <f t="shared" ca="1" si="65"/>
        <v>4668.8643535951232</v>
      </c>
      <c r="AU47">
        <f t="shared" ca="1" si="65"/>
        <v>4685.1573154607213</v>
      </c>
      <c r="AV47">
        <f t="shared" ca="1" si="65"/>
        <v>4689.6236078413785</v>
      </c>
      <c r="AW47">
        <f t="shared" ca="1" si="65"/>
        <v>4716.4795600258803</v>
      </c>
      <c r="AX47">
        <f t="shared" ca="1" si="65"/>
        <v>4687.9159226028833</v>
      </c>
      <c r="AY47">
        <f t="shared" ca="1" si="65"/>
        <v>4718.149296378926</v>
      </c>
      <c r="AZ47">
        <f t="shared" ca="1" si="65"/>
        <v>4729.4799677035526</v>
      </c>
      <c r="BA47">
        <f t="shared" ca="1" si="65"/>
        <v>4751.2699352967429</v>
      </c>
      <c r="BB47">
        <f t="shared" ca="1" si="65"/>
        <v>4812.739550360332</v>
      </c>
      <c r="BC47">
        <f t="shared" ca="1" si="65"/>
        <v>4839.57859170343</v>
      </c>
      <c r="BD47">
        <f t="shared" ca="1" si="65"/>
        <v>4919.8566219330351</v>
      </c>
      <c r="BE47">
        <f t="shared" ca="1" si="65"/>
        <v>4995.4691030967151</v>
      </c>
      <c r="BF47">
        <f t="shared" ca="1" si="65"/>
        <v>5074.0223941303129</v>
      </c>
      <c r="BG47">
        <f t="shared" ca="1" si="65"/>
        <v>5123.2867634489194</v>
      </c>
      <c r="BH47">
        <f t="shared" ca="1" si="65"/>
        <v>5203.08431564073</v>
      </c>
      <c r="BI47">
        <f t="shared" ca="1" si="65"/>
        <v>5251.0364738420176</v>
      </c>
      <c r="BJ47">
        <f t="shared" ca="1" si="65"/>
        <v>5327.105749296752</v>
      </c>
      <c r="BK47">
        <f t="shared" ca="1" si="65"/>
        <v>5428.1185233144179</v>
      </c>
      <c r="BL47">
        <f t="shared" ca="1" si="65"/>
        <v>5479.6046845485453</v>
      </c>
      <c r="BM47">
        <f t="shared" ca="1" si="65"/>
        <v>5584.6600599756348</v>
      </c>
      <c r="BN47">
        <f t="shared" ca="1" si="65"/>
        <v>5611.5849361897499</v>
      </c>
      <c r="BO47">
        <f t="shared" ref="BO47:DZ47" ca="1" si="66">IFERROR(BO21-BO46, "n/a")</f>
        <v>5665.4411769054477</v>
      </c>
      <c r="BP47">
        <f t="shared" ca="1" si="66"/>
        <v>5729.7705383187476</v>
      </c>
      <c r="BQ47">
        <f t="shared" ca="1" si="66"/>
        <v>5827.5569419905769</v>
      </c>
      <c r="BR47">
        <f t="shared" ca="1" si="66"/>
        <v>5867.5422421415287</v>
      </c>
      <c r="BS47">
        <f t="shared" ca="1" si="66"/>
        <v>5872.9962111189643</v>
      </c>
      <c r="BT47">
        <f t="shared" ca="1" si="66"/>
        <v>5964.0427061083092</v>
      </c>
      <c r="BU47">
        <f t="shared" ca="1" si="66"/>
        <v>6039.4253862977648</v>
      </c>
      <c r="BV47">
        <f t="shared" ca="1" si="66"/>
        <v>6060.8315704421921</v>
      </c>
      <c r="BW47">
        <f t="shared" ca="1" si="66"/>
        <v>6169.2513272582046</v>
      </c>
      <c r="BX47">
        <f t="shared" ca="1" si="66"/>
        <v>6219.2382406366232</v>
      </c>
      <c r="BY47">
        <f t="shared" ca="1" si="66"/>
        <v>6275.7280841464872</v>
      </c>
      <c r="BZ47">
        <f t="shared" ca="1" si="66"/>
        <v>6348.5544043671471</v>
      </c>
      <c r="CA47">
        <f t="shared" ca="1" si="66"/>
        <v>6387.2192962795707</v>
      </c>
      <c r="CB47">
        <f t="shared" ca="1" si="66"/>
        <v>6417.9367501196512</v>
      </c>
      <c r="CC47">
        <f t="shared" ca="1" si="66"/>
        <v>6479.7599398414004</v>
      </c>
      <c r="CD47">
        <f t="shared" ca="1" si="66"/>
        <v>6503.9596288458406</v>
      </c>
      <c r="CE47">
        <f t="shared" ca="1" si="66"/>
        <v>6551.3958921694484</v>
      </c>
      <c r="CF47">
        <f t="shared" ca="1" si="66"/>
        <v>6569.0870538222607</v>
      </c>
      <c r="CG47">
        <f t="shared" ca="1" si="66"/>
        <v>6589.1717620580457</v>
      </c>
      <c r="CH47">
        <f t="shared" ca="1" si="66"/>
        <v>6534.7804288644029</v>
      </c>
      <c r="CI47">
        <f t="shared" ca="1" si="66"/>
        <v>6498.469288481896</v>
      </c>
      <c r="CJ47">
        <f t="shared" ca="1" si="66"/>
        <v>6530.5157623055966</v>
      </c>
      <c r="CK47">
        <f t="shared" ca="1" si="66"/>
        <v>6545.0530498700455</v>
      </c>
      <c r="CL47">
        <f t="shared" ca="1" si="66"/>
        <v>6524.3175788730969</v>
      </c>
      <c r="CM47">
        <f t="shared" ca="1" si="66"/>
        <v>6617.2678286129258</v>
      </c>
      <c r="CN47">
        <f t="shared" ca="1" si="66"/>
        <v>6641.9516542782367</v>
      </c>
      <c r="CO47">
        <f t="shared" ca="1" si="66"/>
        <v>6691.3784081077738</v>
      </c>
      <c r="CP47">
        <f t="shared" ca="1" si="66"/>
        <v>6757.5205047008858</v>
      </c>
      <c r="CQ47">
        <f t="shared" ca="1" si="66"/>
        <v>6774.8979418927556</v>
      </c>
      <c r="CR47">
        <f t="shared" ca="1" si="66"/>
        <v>6832.5957987918982</v>
      </c>
      <c r="CS47">
        <f t="shared" ca="1" si="66"/>
        <v>6907.1937780867011</v>
      </c>
      <c r="CT47">
        <f t="shared" ca="1" si="66"/>
        <v>6969.849948407842</v>
      </c>
      <c r="CU47">
        <f t="shared" ca="1" si="66"/>
        <v>7053.9433107616969</v>
      </c>
      <c r="CV47">
        <f t="shared" ca="1" si="66"/>
        <v>7116.4068794316127</v>
      </c>
      <c r="CW47">
        <f t="shared" ca="1" si="66"/>
        <v>7179.7844844844849</v>
      </c>
      <c r="CX47">
        <f t="shared" ca="1" si="66"/>
        <v>7259.4647717606367</v>
      </c>
      <c r="CY47">
        <f t="shared" ca="1" si="66"/>
        <v>7283.29683100897</v>
      </c>
      <c r="CZ47">
        <f t="shared" ca="1" si="66"/>
        <v>7347.8342288682134</v>
      </c>
      <c r="DA47">
        <f t="shared" ca="1" si="66"/>
        <v>7413.919192101619</v>
      </c>
      <c r="DB47">
        <f t="shared" ca="1" si="66"/>
        <v>7472.7591883592913</v>
      </c>
      <c r="DC47">
        <f t="shared" ca="1" si="66"/>
        <v>7549.2655204034845</v>
      </c>
      <c r="DD47">
        <f t="shared" ca="1" si="66"/>
        <v>7635.6641188553522</v>
      </c>
      <c r="DE47">
        <f t="shared" ca="1" si="66"/>
        <v>7691.9652856954972</v>
      </c>
      <c r="DF47">
        <f t="shared" ca="1" si="66"/>
        <v>7757.1856750316438</v>
      </c>
      <c r="DG47">
        <f t="shared" ca="1" si="66"/>
        <v>7851.2807344222292</v>
      </c>
      <c r="DH47">
        <f t="shared" ca="1" si="66"/>
        <v>7909.273233841529</v>
      </c>
      <c r="DI47">
        <f t="shared" ca="1" si="66"/>
        <v>8057.1805779758788</v>
      </c>
      <c r="DJ47">
        <f t="shared" ca="1" si="66"/>
        <v>8169.0695355136568</v>
      </c>
      <c r="DK47">
        <f t="shared" ca="1" si="66"/>
        <v>8272.9029664616373</v>
      </c>
      <c r="DL47">
        <f t="shared" ca="1" si="66"/>
        <v>8431.1755793511275</v>
      </c>
      <c r="DM47">
        <f t="shared" ca="1" si="66"/>
        <v>8557.8967988634704</v>
      </c>
      <c r="DN47">
        <f t="shared" ca="1" si="66"/>
        <v>8695.8869032642524</v>
      </c>
      <c r="DO47">
        <f t="shared" ca="1" si="66"/>
        <v>8792.3370764157626</v>
      </c>
      <c r="DP47">
        <f t="shared" ca="1" si="66"/>
        <v>8925.3818500663365</v>
      </c>
      <c r="DQ47">
        <f t="shared" ca="1" si="66"/>
        <v>9032.1098654122579</v>
      </c>
      <c r="DR47">
        <f t="shared" ca="1" si="66"/>
        <v>9170.4478224346822</v>
      </c>
      <c r="DS47">
        <f t="shared" ca="1" si="66"/>
        <v>9322.618411164789</v>
      </c>
      <c r="DT47">
        <f t="shared" ca="1" si="66"/>
        <v>9421.1532923789855</v>
      </c>
      <c r="DU47">
        <f t="shared" ca="1" si="66"/>
        <v>9514.6607928111662</v>
      </c>
      <c r="DV47">
        <f t="shared" ca="1" si="66"/>
        <v>9596.4272166446954</v>
      </c>
      <c r="DW47">
        <f t="shared" ca="1" si="66"/>
        <v>9631.7190809547192</v>
      </c>
      <c r="DX47">
        <f t="shared" ca="1" si="66"/>
        <v>9649.0242433736457</v>
      </c>
      <c r="DY47">
        <f t="shared" ca="1" si="66"/>
        <v>9641.6954977747719</v>
      </c>
      <c r="DZ47">
        <f t="shared" ca="1" si="66"/>
        <v>9745.4076987266144</v>
      </c>
      <c r="EA47">
        <f t="shared" ref="EA47:GK47" ca="1" si="67">IFERROR(EA21-EA46, "n/a")</f>
        <v>9734.8827321830904</v>
      </c>
      <c r="EB47">
        <f t="shared" ca="1" si="67"/>
        <v>9726.1786293205696</v>
      </c>
      <c r="EC47">
        <f t="shared" ca="1" si="67"/>
        <v>9747.1038168095911</v>
      </c>
      <c r="ED47">
        <f t="shared" ca="1" si="67"/>
        <v>9763.8898059444855</v>
      </c>
      <c r="EE47">
        <f t="shared" ca="1" si="67"/>
        <v>9768.0091266840664</v>
      </c>
      <c r="EF47">
        <f t="shared" ca="1" si="67"/>
        <v>9840.0292832611922</v>
      </c>
      <c r="EG47">
        <f t="shared" ca="1" si="67"/>
        <v>9951.1810030456527</v>
      </c>
      <c r="EH47">
        <f t="shared" ca="1" si="67"/>
        <v>9995.4482631894261</v>
      </c>
      <c r="EI47">
        <f t="shared" ca="1" si="67"/>
        <v>10072.711726423333</v>
      </c>
      <c r="EJ47">
        <f t="shared" ca="1" si="67"/>
        <v>10125.91945612826</v>
      </c>
      <c r="EK47">
        <f t="shared" ca="1" si="67"/>
        <v>10237.999171651732</v>
      </c>
      <c r="EL47">
        <f t="shared" ca="1" si="67"/>
        <v>10348.877999585819</v>
      </c>
      <c r="EM47">
        <f t="shared" ca="1" si="67"/>
        <v>10427.187773180256</v>
      </c>
      <c r="EN47">
        <f t="shared" ca="1" si="67"/>
        <v>10562.219534237052</v>
      </c>
      <c r="EO47">
        <f t="shared" ca="1" si="67"/>
        <v>10680.091704878943</v>
      </c>
      <c r="EP47">
        <f t="shared" ca="1" si="67"/>
        <v>10731.354371556728</v>
      </c>
      <c r="EQ47">
        <f t="shared" ca="1" si="67"/>
        <v>10871.772901081573</v>
      </c>
      <c r="ER47">
        <f t="shared" ca="1" si="67"/>
        <v>10950.833574719225</v>
      </c>
      <c r="ES47">
        <f t="shared" ca="1" si="67"/>
        <v>11029.544706149003</v>
      </c>
      <c r="ET47">
        <f t="shared" ca="1" si="67"/>
        <v>11152.361558674542</v>
      </c>
      <c r="EU47">
        <f t="shared" ca="1" si="67"/>
        <v>11226.896995774616</v>
      </c>
      <c r="EV47">
        <f t="shared" ca="1" si="67"/>
        <v>11262.451411580112</v>
      </c>
      <c r="EW47">
        <f t="shared" ca="1" si="67"/>
        <v>11330.027595023257</v>
      </c>
      <c r="EX47">
        <f t="shared" ca="1" si="67"/>
        <v>11358.84691366028</v>
      </c>
      <c r="EY47">
        <f t="shared" ca="1" si="67"/>
        <v>11327.57850471629</v>
      </c>
      <c r="EZ47">
        <f t="shared" ca="1" si="67"/>
        <v>11256.496140942563</v>
      </c>
      <c r="FA47">
        <f t="shared" ca="1" si="67"/>
        <v>11133.985563929768</v>
      </c>
      <c r="FB47">
        <f t="shared" ca="1" si="67"/>
        <v>10996.621116273782</v>
      </c>
      <c r="FC47">
        <f t="shared" ca="1" si="67"/>
        <v>10869.179240374238</v>
      </c>
      <c r="FD47">
        <f t="shared" ca="1" si="67"/>
        <v>10762.925962807609</v>
      </c>
      <c r="FE47">
        <f t="shared" ca="1" si="67"/>
        <v>10739.597145078087</v>
      </c>
      <c r="FF47">
        <f t="shared" ca="1" si="67"/>
        <v>10630.97263770555</v>
      </c>
      <c r="FG47">
        <f t="shared" ca="1" si="67"/>
        <v>10597.445005852856</v>
      </c>
      <c r="FH47">
        <f t="shared" ca="1" si="67"/>
        <v>10629.788180825035</v>
      </c>
      <c r="FI47">
        <f t="shared" ca="1" si="67"/>
        <v>10653.680784145665</v>
      </c>
      <c r="FJ47">
        <f t="shared" ca="1" si="67"/>
        <v>10683.072207792207</v>
      </c>
      <c r="FK47">
        <f t="shared" ca="1" si="67"/>
        <v>10737.670220377448</v>
      </c>
      <c r="FL47">
        <f t="shared" ca="1" si="67"/>
        <v>10778.668654808529</v>
      </c>
      <c r="FM47">
        <f t="shared" ca="1" si="67"/>
        <v>10843.566321231252</v>
      </c>
      <c r="FN47">
        <f t="shared" ca="1" si="67"/>
        <v>10887.626515611302</v>
      </c>
      <c r="FO47">
        <f t="shared" ca="1" si="67"/>
        <v>11003.242166140904</v>
      </c>
      <c r="FP47">
        <f t="shared" ca="1" si="67"/>
        <v>11042.376218729956</v>
      </c>
      <c r="FQ47">
        <f t="shared" ca="1" si="67"/>
        <v>11078.302768949918</v>
      </c>
      <c r="FR47">
        <f t="shared" ca="1" si="67"/>
        <v>11150.016784597445</v>
      </c>
      <c r="FS47">
        <f t="shared" ca="1" si="67"/>
        <v>11243.207809972735</v>
      </c>
      <c r="FT47">
        <f t="shared" ca="1" si="67"/>
        <v>11287.537218929252</v>
      </c>
      <c r="FU47">
        <f t="shared" ca="1" si="67"/>
        <v>11351.199006563775</v>
      </c>
      <c r="FV47">
        <f t="shared" ca="1" si="67"/>
        <v>11470.125487501637</v>
      </c>
      <c r="FW47">
        <f t="shared" ca="1" si="67"/>
        <v>11543.102535470865</v>
      </c>
      <c r="FX47">
        <f t="shared" ca="1" si="67"/>
        <v>11685.136142462274</v>
      </c>
      <c r="FY47">
        <f t="shared" ca="1" si="67"/>
        <v>11826.666626605671</v>
      </c>
      <c r="FZ47">
        <f t="shared" ca="1" si="67"/>
        <v>11971.342594766613</v>
      </c>
      <c r="GA47">
        <f t="shared" ca="1" si="67"/>
        <v>12075.572702583293</v>
      </c>
      <c r="GB47">
        <f t="shared" ca="1" si="67"/>
        <v>12178.423594677426</v>
      </c>
      <c r="GC47">
        <f t="shared" ca="1" si="67"/>
        <v>12267.930875323527</v>
      </c>
      <c r="GD47">
        <f t="shared" ca="1" si="67"/>
        <v>12338.122817709846</v>
      </c>
      <c r="GE47">
        <f t="shared" ca="1" si="67"/>
        <v>12408.849154967706</v>
      </c>
      <c r="GF47">
        <f t="shared" ca="1" si="67"/>
        <v>12511.967725274584</v>
      </c>
      <c r="GG47">
        <f t="shared" ca="1" si="67"/>
        <v>12597.647210923416</v>
      </c>
      <c r="GH47">
        <f t="shared" ca="1" si="67"/>
        <v>12678.688246387717</v>
      </c>
      <c r="GI47">
        <f t="shared" ca="1" si="67"/>
        <v>12731.483329542871</v>
      </c>
      <c r="GJ47">
        <f t="shared" ca="1" si="67"/>
        <v>12818.681954887217</v>
      </c>
      <c r="GK47">
        <f t="shared" ca="1" si="67"/>
        <v>12887.02329025208</v>
      </c>
      <c r="GL47">
        <f ca="1">IFERROR(GL21-GL46, "n/a")</f>
        <v>13009.587272120491</v>
      </c>
      <c r="GM47">
        <f ca="1">IFERROR(GM21-GM46, "n/a")</f>
        <v>13019.560258174919</v>
      </c>
      <c r="GN47">
        <f ca="1">IFERROR(GN21-GN46, "n/a")</f>
        <v>13134.814423789066</v>
      </c>
      <c r="GO47" t="str">
        <f t="shared" ref="GO47:GV47" ca="1" si="68">IFERROR(GO21-GO46, "n/a")</f>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5"/>
      <c r="CE48" s="14"/>
      <c r="CF48" s="14"/>
      <c r="CG48" s="14"/>
      <c r="CH48" s="14"/>
      <c r="CI48" s="14"/>
      <c r="CJ48" s="14"/>
      <c r="CK48" s="14"/>
    </row>
    <row r="49" spans="1:206" x14ac:dyDescent="0.25">
      <c r="A49" s="13" t="s">
        <v>191</v>
      </c>
    </row>
    <row r="50" spans="1:206" x14ac:dyDescent="0.25">
      <c r="A50" s="7" t="s">
        <v>192</v>
      </c>
      <c r="B50" t="s">
        <v>193</v>
      </c>
      <c r="C50" t="str">
        <f t="shared" ref="C50:BN50" si="69">IFERROR(((C21/B21)^4-1)*100, "n/a")</f>
        <v>n/a</v>
      </c>
      <c r="D50">
        <f t="shared" si="69"/>
        <v>1.8263468573127106</v>
      </c>
      <c r="E50">
        <f t="shared" si="69"/>
        <v>3.5540407326941192</v>
      </c>
      <c r="F50">
        <f t="shared" si="69"/>
        <v>-1.0901701829157173</v>
      </c>
      <c r="G50">
        <f t="shared" si="69"/>
        <v>7.9078569104687357</v>
      </c>
      <c r="H50">
        <f t="shared" si="69"/>
        <v>3.7253140193211021</v>
      </c>
      <c r="I50">
        <f t="shared" si="69"/>
        <v>3.2272900512064773</v>
      </c>
      <c r="J50">
        <f t="shared" si="69"/>
        <v>6.8059641454392805</v>
      </c>
      <c r="K50">
        <f t="shared" si="69"/>
        <v>5.3862265614766258</v>
      </c>
      <c r="L50">
        <f t="shared" si="69"/>
        <v>7.8259846408264888</v>
      </c>
      <c r="M50">
        <f t="shared" si="69"/>
        <v>6.3150958930487944</v>
      </c>
      <c r="N50">
        <f t="shared" si="69"/>
        <v>9.7198511788447526</v>
      </c>
      <c r="O50">
        <f t="shared" si="69"/>
        <v>7.5107491469731169</v>
      </c>
      <c r="P50">
        <f t="shared" si="69"/>
        <v>-0.19050014904509194</v>
      </c>
      <c r="Q50">
        <f t="shared" si="69"/>
        <v>1.4211372200191308</v>
      </c>
      <c r="R50">
        <f t="shared" si="69"/>
        <v>-1.1908769723670498</v>
      </c>
      <c r="S50">
        <f t="shared" si="69"/>
        <v>-3.5293386969060037</v>
      </c>
      <c r="T50">
        <f t="shared" si="69"/>
        <v>1.444697549702556</v>
      </c>
      <c r="U50">
        <f t="shared" si="69"/>
        <v>1.7361050559922209</v>
      </c>
      <c r="V50">
        <f t="shared" si="69"/>
        <v>-5.7214878836213785</v>
      </c>
      <c r="W50">
        <f t="shared" si="69"/>
        <v>3.3915839529405911</v>
      </c>
      <c r="X50">
        <f t="shared" si="69"/>
        <v>6.7509276084528169</v>
      </c>
      <c r="Y50">
        <f t="shared" si="69"/>
        <v>5.8016255323522836</v>
      </c>
      <c r="Z50">
        <f t="shared" si="69"/>
        <v>4.3769085225083604</v>
      </c>
      <c r="AA50">
        <f t="shared" si="69"/>
        <v>8.2333213577114428</v>
      </c>
      <c r="AB50">
        <f t="shared" si="69"/>
        <v>3.7398808997697319</v>
      </c>
      <c r="AC50">
        <f t="shared" si="69"/>
        <v>4.2801075006573042</v>
      </c>
      <c r="AD50">
        <f t="shared" si="69"/>
        <v>5.2816863824394211</v>
      </c>
      <c r="AE50">
        <f t="shared" si="69"/>
        <v>4.8072599632520197</v>
      </c>
      <c r="AF50">
        <f t="shared" si="69"/>
        <v>2.1837789456602419</v>
      </c>
      <c r="AG50">
        <f t="shared" si="69"/>
        <v>3.8369402552268728</v>
      </c>
      <c r="AH50">
        <f t="shared" si="69"/>
        <v>6.1489289081386289</v>
      </c>
      <c r="AI50">
        <f t="shared" si="69"/>
        <v>2.2698086079611546</v>
      </c>
      <c r="AJ50">
        <f t="shared" si="69"/>
        <v>8.8281819486158106</v>
      </c>
      <c r="AK50">
        <f t="shared" si="69"/>
        <v>1.6925621474060071</v>
      </c>
      <c r="AL50">
        <f t="shared" si="69"/>
        <v>3.2645641270008463</v>
      </c>
      <c r="AM50">
        <f t="shared" si="69"/>
        <v>2.0858546200282158</v>
      </c>
      <c r="AN50">
        <f t="shared" si="69"/>
        <v>-0.25477994588263275</v>
      </c>
      <c r="AO50">
        <f t="shared" si="69"/>
        <v>3.9414569020147061</v>
      </c>
      <c r="AP50">
        <f t="shared" si="69"/>
        <v>1.0053359265994599</v>
      </c>
      <c r="AQ50">
        <f t="shared" si="69"/>
        <v>-0.56834581249858296</v>
      </c>
      <c r="AR50">
        <f t="shared" si="69"/>
        <v>-8.7136397640708356</v>
      </c>
      <c r="AS50">
        <f t="shared" si="69"/>
        <v>4.4635950628487242</v>
      </c>
      <c r="AT50">
        <f t="shared" si="69"/>
        <v>5.5133025007394032</v>
      </c>
      <c r="AU50">
        <f t="shared" si="69"/>
        <v>1.3417436073602573</v>
      </c>
      <c r="AV50">
        <f t="shared" si="69"/>
        <v>3.7224884432562888E-2</v>
      </c>
      <c r="AW50">
        <f t="shared" si="69"/>
        <v>1.8549687423826011</v>
      </c>
      <c r="AX50">
        <f t="shared" si="69"/>
        <v>-2.704249484175103</v>
      </c>
      <c r="AY50">
        <f t="shared" si="69"/>
        <v>2.9794526770348106</v>
      </c>
      <c r="AZ50">
        <f t="shared" si="69"/>
        <v>1.2275214987760297</v>
      </c>
      <c r="BA50">
        <f t="shared" si="69"/>
        <v>2.7033062660872798</v>
      </c>
      <c r="BB50">
        <f t="shared" si="69"/>
        <v>7.1899833254504442</v>
      </c>
      <c r="BC50">
        <f t="shared" si="69"/>
        <v>4.0142740570780377</v>
      </c>
      <c r="BD50">
        <f t="shared" si="69"/>
        <v>8.3974286289747457</v>
      </c>
      <c r="BE50">
        <f t="shared" si="69"/>
        <v>7.373851031824552</v>
      </c>
      <c r="BF50">
        <f t="shared" si="69"/>
        <v>6.5271423527903272</v>
      </c>
      <c r="BG50">
        <f t="shared" si="69"/>
        <v>3.3642533854725265</v>
      </c>
      <c r="BH50">
        <f t="shared" si="69"/>
        <v>5.7198379039674396</v>
      </c>
      <c r="BI50">
        <f t="shared" si="69"/>
        <v>3.0018091514584011</v>
      </c>
      <c r="BJ50">
        <f t="shared" si="69"/>
        <v>5.2808156362495362</v>
      </c>
      <c r="BK50">
        <f t="shared" si="69"/>
        <v>6.9739160298415648</v>
      </c>
      <c r="BL50">
        <f t="shared" si="69"/>
        <v>3.7240662880029252</v>
      </c>
      <c r="BM50">
        <f t="shared" si="69"/>
        <v>7.8143694131136421</v>
      </c>
      <c r="BN50">
        <f t="shared" si="69"/>
        <v>0.86282621666642356</v>
      </c>
      <c r="BO50">
        <f t="shared" ref="BO50:DZ50" si="70">IFERROR(((BO21/BN21)^4-1)*100, "n/a")</f>
        <v>3.5486663282116915</v>
      </c>
      <c r="BP50">
        <f t="shared" si="70"/>
        <v>4.4249954730297247</v>
      </c>
      <c r="BQ50">
        <f t="shared" si="70"/>
        <v>7.2638174808862477</v>
      </c>
      <c r="BR50">
        <f t="shared" si="70"/>
        <v>2.4813183234538183</v>
      </c>
      <c r="BS50">
        <f t="shared" si="70"/>
        <v>0.40045186215926787</v>
      </c>
      <c r="BT50">
        <f t="shared" si="70"/>
        <v>5.5719660469284449</v>
      </c>
      <c r="BU50">
        <f t="shared" si="70"/>
        <v>4.6396514862801386</v>
      </c>
      <c r="BV50">
        <f t="shared" si="70"/>
        <v>0.85413919869354871</v>
      </c>
      <c r="BW50">
        <f t="shared" si="70"/>
        <v>7.2525694823377451</v>
      </c>
      <c r="BX50">
        <f t="shared" si="70"/>
        <v>2.9831350667351764</v>
      </c>
      <c r="BY50">
        <f t="shared" si="70"/>
        <v>3.601449471943341</v>
      </c>
      <c r="BZ50">
        <f t="shared" si="70"/>
        <v>4.6311334171844409</v>
      </c>
      <c r="CA50">
        <f t="shared" si="70"/>
        <v>1.8644608726888778</v>
      </c>
      <c r="CB50">
        <f t="shared" si="70"/>
        <v>1.8836000056638547</v>
      </c>
      <c r="CC50">
        <f t="shared" si="70"/>
        <v>3.9301266246049238</v>
      </c>
      <c r="CD50">
        <f t="shared" si="70"/>
        <v>1.7471437371512355</v>
      </c>
      <c r="CE50">
        <f t="shared" si="70"/>
        <v>3.4120074192871996</v>
      </c>
      <c r="CF50">
        <f t="shared" si="70"/>
        <v>1.2192530251189826</v>
      </c>
      <c r="CG50">
        <f t="shared" si="70"/>
        <v>1.5985102569195719</v>
      </c>
      <c r="CH50">
        <f t="shared" si="70"/>
        <v>-3.0116342862702705</v>
      </c>
      <c r="CI50">
        <f t="shared" si="70"/>
        <v>-1.493018702027582</v>
      </c>
      <c r="CJ50">
        <f t="shared" si="70"/>
        <v>3.3570925260933304</v>
      </c>
      <c r="CK50">
        <f t="shared" si="70"/>
        <v>2.0079023088221515</v>
      </c>
      <c r="CL50">
        <f t="shared" si="70"/>
        <v>-0.19816035000113086</v>
      </c>
      <c r="CM50">
        <f t="shared" si="70"/>
        <v>7.6993399272746066</v>
      </c>
      <c r="CN50">
        <f t="shared" si="70"/>
        <v>2.7414090770924604</v>
      </c>
      <c r="CO50">
        <f t="shared" si="70"/>
        <v>4.3575580486277188</v>
      </c>
      <c r="CP50">
        <f t="shared" si="70"/>
        <v>4.8516292126940641</v>
      </c>
      <c r="CQ50">
        <f t="shared" si="70"/>
        <v>1.5472619383280373</v>
      </c>
      <c r="CR50">
        <f t="shared" si="70"/>
        <v>3.6863689580156178</v>
      </c>
      <c r="CS50">
        <f t="shared" si="70"/>
        <v>4.5250022735977335</v>
      </c>
      <c r="CT50">
        <f t="shared" si="70"/>
        <v>3.561418806817529</v>
      </c>
      <c r="CU50">
        <f t="shared" si="70"/>
        <v>4.6555899487012109</v>
      </c>
      <c r="CV50">
        <f t="shared" si="70"/>
        <v>3.1433354475443043</v>
      </c>
      <c r="CW50">
        <f t="shared" si="70"/>
        <v>3.0882023622776478</v>
      </c>
      <c r="CX50">
        <f t="shared" si="70"/>
        <v>4.3957512709151603</v>
      </c>
      <c r="CY50">
        <f t="shared" si="70"/>
        <v>0.99700568022762504</v>
      </c>
      <c r="CZ50">
        <f t="shared" si="70"/>
        <v>3.5524124699494841</v>
      </c>
      <c r="DA50">
        <f t="shared" si="70"/>
        <v>3.6763168005791602</v>
      </c>
      <c r="DB50">
        <f t="shared" si="70"/>
        <v>2.8170161019952511</v>
      </c>
      <c r="DC50">
        <f t="shared" si="70"/>
        <v>3.7407079245746377</v>
      </c>
      <c r="DD50">
        <f t="shared" si="70"/>
        <v>4.3774909074767443</v>
      </c>
      <c r="DE50">
        <f t="shared" si="70"/>
        <v>2.4444323012271285</v>
      </c>
      <c r="DF50">
        <f t="shared" si="70"/>
        <v>3.2206593209179735</v>
      </c>
      <c r="DG50">
        <f t="shared" si="70"/>
        <v>4.2862455477573169</v>
      </c>
      <c r="DH50">
        <f t="shared" si="70"/>
        <v>1.8124138775581722</v>
      </c>
      <c r="DI50">
        <f t="shared" si="70"/>
        <v>6.9906902689279127</v>
      </c>
      <c r="DJ50">
        <f t="shared" si="70"/>
        <v>4.8638690501775717</v>
      </c>
      <c r="DK50">
        <f t="shared" si="70"/>
        <v>4.1109068540541971</v>
      </c>
      <c r="DL50">
        <f t="shared" si="70"/>
        <v>7.2304403804030137</v>
      </c>
      <c r="DM50">
        <f t="shared" si="70"/>
        <v>5.3189880202483497</v>
      </c>
      <c r="DN50">
        <f t="shared" si="70"/>
        <v>5.9056585760496105</v>
      </c>
      <c r="DO50">
        <f t="shared" si="70"/>
        <v>3.9400172388036836</v>
      </c>
      <c r="DP50">
        <f t="shared" si="70"/>
        <v>5.9594186097918556</v>
      </c>
      <c r="DQ50">
        <f t="shared" si="70"/>
        <v>4.5913860544972485</v>
      </c>
      <c r="DR50">
        <f t="shared" si="70"/>
        <v>5.9918399097892427</v>
      </c>
      <c r="DS50">
        <f t="shared" si="70"/>
        <v>6.2871102746055341</v>
      </c>
      <c r="DT50">
        <f t="shared" si="70"/>
        <v>3.9198694578262083</v>
      </c>
      <c r="DU50">
        <f t="shared" si="70"/>
        <v>3.9871268295550655</v>
      </c>
      <c r="DV50">
        <f t="shared" si="70"/>
        <v>3.4840404541158332</v>
      </c>
      <c r="DW50">
        <f t="shared" si="70"/>
        <v>1.6119911188887892</v>
      </c>
      <c r="DX50">
        <f t="shared" si="70"/>
        <v>0.94910413117503811</v>
      </c>
      <c r="DY50">
        <f t="shared" si="70"/>
        <v>1.3769631456036491</v>
      </c>
      <c r="DZ50">
        <f t="shared" si="70"/>
        <v>6.1162897844432962</v>
      </c>
      <c r="EA50">
        <f t="shared" ref="EA50:GL50" si="71">IFERROR(((EA21/DZ21)^4-1)*100, "n/a")</f>
        <v>1.2305000558006762</v>
      </c>
      <c r="EB50">
        <f t="shared" si="71"/>
        <v>2.0673232718538603</v>
      </c>
      <c r="EC50">
        <f t="shared" si="71"/>
        <v>2.9297184807593801</v>
      </c>
      <c r="ED50">
        <f t="shared" si="71"/>
        <v>2.3226166015174909</v>
      </c>
      <c r="EE50">
        <f t="shared" si="71"/>
        <v>1.892840926525996</v>
      </c>
      <c r="EF50">
        <f t="shared" si="71"/>
        <v>4.5686817521994216</v>
      </c>
      <c r="EG50">
        <f t="shared" si="71"/>
        <v>5.9979565252519462</v>
      </c>
      <c r="EH50">
        <f t="shared" si="71"/>
        <v>2.7392895119322969</v>
      </c>
      <c r="EI50">
        <f t="shared" si="71"/>
        <v>3.6066772377715939</v>
      </c>
      <c r="EJ50">
        <f t="shared" si="71"/>
        <v>2.5138556418708546</v>
      </c>
      <c r="EK50">
        <f t="shared" si="71"/>
        <v>4.4942084217395095</v>
      </c>
      <c r="EL50">
        <f t="shared" si="71"/>
        <v>4.4231365973192549</v>
      </c>
      <c r="EM50">
        <f t="shared" si="71"/>
        <v>2.35308088005588</v>
      </c>
      <c r="EN50">
        <f t="shared" si="71"/>
        <v>4.6194522432423168</v>
      </c>
      <c r="EO50">
        <f t="shared" si="71"/>
        <v>3.9383091555457383</v>
      </c>
      <c r="EP50">
        <f t="shared" si="71"/>
        <v>1.1920483487714906</v>
      </c>
      <c r="EQ50">
        <f t="shared" si="71"/>
        <v>4.5369494876464467</v>
      </c>
      <c r="ER50">
        <f t="shared" si="71"/>
        <v>2.0409204672041659</v>
      </c>
      <c r="ES50">
        <f t="shared" si="71"/>
        <v>2.4513833502858295</v>
      </c>
      <c r="ET50">
        <f t="shared" si="71"/>
        <v>3.9282375086762356</v>
      </c>
      <c r="EU50">
        <f t="shared" si="71"/>
        <v>2.2579105479514583</v>
      </c>
      <c r="EV50">
        <f t="shared" si="71"/>
        <v>0.74045279003749354</v>
      </c>
      <c r="EW50">
        <f t="shared" si="71"/>
        <v>2.2756576562724895</v>
      </c>
      <c r="EX50">
        <f t="shared" si="71"/>
        <v>1.1437029028473766</v>
      </c>
      <c r="EY50">
        <f t="shared" si="71"/>
        <v>-1.0601470519562173</v>
      </c>
      <c r="EZ50">
        <f t="shared" si="71"/>
        <v>0.6516937136694434</v>
      </c>
      <c r="FA50">
        <f t="shared" si="71"/>
        <v>-2.9604486842555233</v>
      </c>
      <c r="FB50">
        <f t="shared" si="71"/>
        <v>-3.671673570710543</v>
      </c>
      <c r="FC50">
        <f t="shared" si="71"/>
        <v>-0.90122489158674934</v>
      </c>
      <c r="FD50">
        <f t="shared" si="71"/>
        <v>-1.6116287713689226</v>
      </c>
      <c r="FE50">
        <f t="shared" si="71"/>
        <v>2.7895062872741461</v>
      </c>
      <c r="FF50">
        <f t="shared" si="71"/>
        <v>-0.59357178746155537</v>
      </c>
      <c r="FG50">
        <f t="shared" si="71"/>
        <v>1.9930321888307789</v>
      </c>
      <c r="FH50">
        <f t="shared" si="71"/>
        <v>3.2190206994466619</v>
      </c>
      <c r="FI50">
        <f t="shared" si="71"/>
        <v>2.8270849604746573</v>
      </c>
      <c r="FJ50">
        <f t="shared" si="71"/>
        <v>2.673515476012911</v>
      </c>
      <c r="FK50">
        <f t="shared" si="71"/>
        <v>1.7106987162292864</v>
      </c>
      <c r="FL50">
        <f t="shared" si="71"/>
        <v>0.89188110089120087</v>
      </c>
      <c r="FM50">
        <f t="shared" si="71"/>
        <v>1.572424033689912</v>
      </c>
      <c r="FN50">
        <f t="shared" si="71"/>
        <v>0.7345751550378754</v>
      </c>
      <c r="FO50">
        <f t="shared" si="71"/>
        <v>3.2503775432344728</v>
      </c>
      <c r="FP50">
        <f t="shared" si="71"/>
        <v>0.59549468578297127</v>
      </c>
      <c r="FQ50">
        <f t="shared" si="71"/>
        <v>0.65311862595420767</v>
      </c>
      <c r="FR50">
        <f t="shared" si="71"/>
        <v>1.8072603478211047</v>
      </c>
      <c r="FS50">
        <f t="shared" si="71"/>
        <v>2.0890831313581382</v>
      </c>
      <c r="FT50">
        <f t="shared" si="71"/>
        <v>0.28823097458705593</v>
      </c>
      <c r="FU50">
        <f t="shared" si="71"/>
        <v>1.6355139336148072</v>
      </c>
      <c r="FV50">
        <f t="shared" si="71"/>
        <v>3.4905244265940993</v>
      </c>
      <c r="FW50">
        <f t="shared" si="71"/>
        <v>1.5609565795385638</v>
      </c>
      <c r="FX50">
        <f t="shared" si="71"/>
        <v>4.3642296493111132</v>
      </c>
      <c r="FY50">
        <f t="shared" si="71"/>
        <v>4.4653327862991254</v>
      </c>
      <c r="FZ50">
        <f t="shared" si="71"/>
        <v>4.6809166993255102</v>
      </c>
      <c r="GA50">
        <f t="shared" si="71"/>
        <v>3.5124087391314118</v>
      </c>
      <c r="GB50">
        <f t="shared" si="71"/>
        <v>3.4052680486902354</v>
      </c>
      <c r="GC50">
        <f t="shared" si="71"/>
        <v>2.8737835583217963</v>
      </c>
      <c r="GD50">
        <f t="shared" si="71"/>
        <v>2.2812034448291607</v>
      </c>
      <c r="GE50">
        <f t="shared" si="71"/>
        <v>2.4170119896264497</v>
      </c>
      <c r="GF50">
        <f t="shared" si="71"/>
        <v>3.4215690336342863</v>
      </c>
      <c r="GG50">
        <f t="shared" si="71"/>
        <v>2.6524549541248055</v>
      </c>
      <c r="GH50">
        <f t="shared" si="71"/>
        <v>2.5752786660982574</v>
      </c>
      <c r="GI50">
        <f t="shared" si="71"/>
        <v>1.7867234981543412</v>
      </c>
      <c r="GJ50">
        <f t="shared" si="71"/>
        <v>2.8724948696657648</v>
      </c>
      <c r="GK50">
        <f t="shared" si="71"/>
        <v>2.2234979254757814</v>
      </c>
      <c r="GL50">
        <f t="shared" si="71"/>
        <v>3.9180564468745294</v>
      </c>
      <c r="GM50">
        <f t="shared" ref="GM50:GV50" si="72">IFERROR(((GM21/GL21)^4-1)*100, "n/a")</f>
        <v>0.51727564873906839</v>
      </c>
      <c r="GN50">
        <f t="shared" si="72"/>
        <v>3.988249785270459</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7"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7.5115281655786292</v>
      </c>
      <c r="P51">
        <f t="shared" ca="1" si="73"/>
        <v>9.4504201959177969E-2</v>
      </c>
      <c r="Q51">
        <f t="shared" ca="1" si="73"/>
        <v>1.3884075682212949</v>
      </c>
      <c r="R51">
        <f t="shared" ca="1" si="73"/>
        <v>-0.21528548218656685</v>
      </c>
      <c r="S51">
        <f t="shared" ca="1" si="73"/>
        <v>-3.2773026090255231</v>
      </c>
      <c r="T51">
        <f t="shared" ca="1" si="73"/>
        <v>0.90292878578728253</v>
      </c>
      <c r="U51">
        <f t="shared" ca="1" si="73"/>
        <v>1.0027348587247076</v>
      </c>
      <c r="V51">
        <f t="shared" ca="1" si="73"/>
        <v>-6.2360976080733437</v>
      </c>
      <c r="W51">
        <f t="shared" ca="1" si="73"/>
        <v>1.0566415641834803</v>
      </c>
      <c r="X51">
        <f t="shared" ca="1" si="73"/>
        <v>2.1814669244195395</v>
      </c>
      <c r="Y51">
        <f t="shared" ca="1" si="73"/>
        <v>3.1489292070353336</v>
      </c>
      <c r="Z51">
        <f t="shared" ca="1" si="73"/>
        <v>3.2653296341184523</v>
      </c>
      <c r="AA51">
        <f t="shared" ca="1" si="73"/>
        <v>7.0168524788466691</v>
      </c>
      <c r="AB51">
        <f t="shared" ca="1" si="73"/>
        <v>4.2830228341596888</v>
      </c>
      <c r="AC51">
        <f t="shared" ca="1" si="73"/>
        <v>4.2821088966405352</v>
      </c>
      <c r="AD51">
        <f t="shared" ca="1" si="73"/>
        <v>5.302391568559317</v>
      </c>
      <c r="AE51">
        <f t="shared" ca="1" si="73"/>
        <v>5.2541723414671671</v>
      </c>
      <c r="AF51">
        <f t="shared" ca="1" si="73"/>
        <v>3.5123607312726568</v>
      </c>
      <c r="AG51">
        <f t="shared" ca="1" si="73"/>
        <v>4.4692580858085362</v>
      </c>
      <c r="AH51">
        <f t="shared" ca="1" si="73"/>
        <v>6.6250637352453401</v>
      </c>
      <c r="AI51">
        <f t="shared" ref="AI51:BN51" ca="1" si="74">IFERROR(((AI47/AH47)^4-1)*100, "n/a")</f>
        <v>3.0720274847238382</v>
      </c>
      <c r="AJ51">
        <f t="shared" ca="1" si="74"/>
        <v>9.3535609520569061</v>
      </c>
      <c r="AK51">
        <f t="shared" ca="1" si="74"/>
        <v>2.5687008808871203</v>
      </c>
      <c r="AL51">
        <f t="shared" ca="1" si="74"/>
        <v>3.9644724606859194</v>
      </c>
      <c r="AM51">
        <f t="shared" ca="1" si="74"/>
        <v>2.7572021669385327</v>
      </c>
      <c r="AN51">
        <f t="shared" ca="1" si="74"/>
        <v>7.0098475658419979E-2</v>
      </c>
      <c r="AO51">
        <f t="shared" ca="1" si="74"/>
        <v>3.7662985806273586</v>
      </c>
      <c r="AP51">
        <f t="shared" ca="1" si="74"/>
        <v>1.0174243930717752</v>
      </c>
      <c r="AQ51">
        <f t="shared" ca="1" si="74"/>
        <v>-1.1781965230199365</v>
      </c>
      <c r="AR51">
        <f t="shared" ca="1" si="74"/>
        <v>-8.7175042261145705</v>
      </c>
      <c r="AS51">
        <f t="shared" ca="1" si="74"/>
        <v>2.8023644309532525</v>
      </c>
      <c r="AT51">
        <f t="shared" ca="1" si="74"/>
        <v>4.2605723335638945</v>
      </c>
      <c r="AU51">
        <f t="shared" ca="1" si="74"/>
        <v>1.403206062457607</v>
      </c>
      <c r="AV51">
        <f t="shared" ca="1" si="74"/>
        <v>0.3818597854164052</v>
      </c>
      <c r="AW51">
        <f t="shared" ca="1" si="74"/>
        <v>2.3104222792963869</v>
      </c>
      <c r="AX51">
        <f t="shared" ca="1" si="74"/>
        <v>-2.400536690790811</v>
      </c>
      <c r="AY51">
        <f t="shared" ca="1" si="74"/>
        <v>2.6047485525423131</v>
      </c>
      <c r="AZ51">
        <f t="shared" ca="1" si="74"/>
        <v>0.96406892075029393</v>
      </c>
      <c r="BA51">
        <f t="shared" ca="1" si="74"/>
        <v>1.8556813046750165</v>
      </c>
      <c r="BB51">
        <f t="shared" ca="1" si="74"/>
        <v>5.2763016051632361</v>
      </c>
      <c r="BC51">
        <f t="shared" ca="1" si="74"/>
        <v>2.2493954183994136</v>
      </c>
      <c r="BD51">
        <f t="shared" ca="1" si="74"/>
        <v>6.8020522686559337</v>
      </c>
      <c r="BE51">
        <f t="shared" ca="1" si="74"/>
        <v>6.2907136926790841</v>
      </c>
      <c r="BF51">
        <f t="shared" ca="1" si="74"/>
        <v>6.4398882033476434</v>
      </c>
      <c r="BG51">
        <f t="shared" ca="1" si="74"/>
        <v>3.9405814448027821</v>
      </c>
      <c r="BH51">
        <f t="shared" ca="1" si="74"/>
        <v>6.3772586074633653</v>
      </c>
      <c r="BI51">
        <f t="shared" ca="1" si="74"/>
        <v>3.7377167488989338</v>
      </c>
      <c r="BJ51">
        <f t="shared" ca="1" si="74"/>
        <v>5.9217464434959011</v>
      </c>
      <c r="BK51">
        <f t="shared" ca="1" si="74"/>
        <v>7.8032900408511852</v>
      </c>
      <c r="BL51">
        <f t="shared" ca="1" si="74"/>
        <v>3.8483559193879469</v>
      </c>
      <c r="BM51">
        <f t="shared" ca="1" si="74"/>
        <v>7.8922021272095355</v>
      </c>
      <c r="BN51">
        <f t="shared" ca="1" si="74"/>
        <v>1.9424794821113922</v>
      </c>
      <c r="BO51">
        <f t="shared" ref="BO51:CT51" ca="1" si="75">IFERROR(((BO47/BN47)^4-1)*100, "n/a")</f>
        <v>3.8945522993823589</v>
      </c>
      <c r="BP51">
        <f t="shared" ca="1" si="75"/>
        <v>4.6198230528703199</v>
      </c>
      <c r="BQ51">
        <f t="shared" ca="1" si="75"/>
        <v>7.0033028245829909</v>
      </c>
      <c r="BR51">
        <f t="shared" ca="1" si="75"/>
        <v>2.7729437909377541</v>
      </c>
      <c r="BS51">
        <f t="shared" ca="1" si="75"/>
        <v>0.37232475097415119</v>
      </c>
      <c r="BT51">
        <f t="shared" ca="1" si="75"/>
        <v>6.3467190281682573</v>
      </c>
      <c r="BU51">
        <f t="shared" ca="1" si="75"/>
        <v>5.152475738197726</v>
      </c>
      <c r="BV51">
        <f t="shared" ca="1" si="75"/>
        <v>1.4253184887755399</v>
      </c>
      <c r="BW51">
        <f t="shared" ca="1" si="75"/>
        <v>7.3497387780552037</v>
      </c>
      <c r="BX51">
        <f t="shared" ca="1" si="75"/>
        <v>3.2806403415127416</v>
      </c>
      <c r="BY51">
        <f t="shared" ca="1" si="75"/>
        <v>3.6830341686664658</v>
      </c>
      <c r="BZ51">
        <f t="shared" ca="1" si="75"/>
        <v>4.7232013794547667</v>
      </c>
      <c r="CA51">
        <f t="shared" ca="1" si="75"/>
        <v>2.4584842234291582</v>
      </c>
      <c r="CB51">
        <f t="shared" ca="1" si="75"/>
        <v>1.9376040530302063</v>
      </c>
      <c r="CC51">
        <f t="shared" ca="1" si="75"/>
        <v>3.9091842371157703</v>
      </c>
      <c r="CD51">
        <f t="shared" ca="1" si="75"/>
        <v>1.5022527641526784</v>
      </c>
      <c r="CE51">
        <f t="shared" ca="1" si="75"/>
        <v>2.9494495399323917</v>
      </c>
      <c r="CF51">
        <f t="shared" ca="1" si="75"/>
        <v>1.0845291557613157</v>
      </c>
      <c r="CG51">
        <f t="shared" ca="1" si="75"/>
        <v>1.228603499804537</v>
      </c>
      <c r="CH51">
        <f t="shared" ca="1" si="75"/>
        <v>-3.2612025436456804</v>
      </c>
      <c r="CI51">
        <f t="shared" ca="1" si="75"/>
        <v>-2.2041818113852529</v>
      </c>
      <c r="CJ51">
        <f t="shared" ca="1" si="75"/>
        <v>1.9871944037053835</v>
      </c>
      <c r="CK51">
        <f t="shared" ca="1" si="75"/>
        <v>0.89339962574839227</v>
      </c>
      <c r="CL51">
        <f t="shared" ca="1" si="75"/>
        <v>-1.2612359476313117</v>
      </c>
      <c r="CM51">
        <f t="shared" ca="1" si="75"/>
        <v>5.8216381273442641</v>
      </c>
      <c r="CN51">
        <f t="shared" ca="1" si="75"/>
        <v>1.5004551136702737</v>
      </c>
      <c r="CO51">
        <f t="shared" ca="1" si="75"/>
        <v>3.0100319856569246</v>
      </c>
      <c r="CP51">
        <f t="shared" ca="1" si="75"/>
        <v>4.0128810914740187</v>
      </c>
      <c r="CQ51">
        <f t="shared" ca="1" si="75"/>
        <v>1.0326026012108303</v>
      </c>
      <c r="CR51">
        <f t="shared" ca="1" si="75"/>
        <v>3.4503320713817232</v>
      </c>
      <c r="CS51">
        <f t="shared" ca="1" si="75"/>
        <v>4.4392253940651605</v>
      </c>
      <c r="CT51">
        <f t="shared" ca="1" si="75"/>
        <v>3.6781294841888634</v>
      </c>
      <c r="CU51">
        <f t="shared" ref="CU51:DZ51" ca="1" si="76">IFERROR(((CU47/CT47)^4-1)*100, "n/a")</f>
        <v>4.9141694330690378</v>
      </c>
      <c r="CV51">
        <f t="shared" ca="1" si="76"/>
        <v>3.5893774027946579</v>
      </c>
      <c r="CW51">
        <f t="shared" ca="1" si="76"/>
        <v>3.6102089497243917</v>
      </c>
      <c r="CX51">
        <f t="shared" ca="1" si="76"/>
        <v>4.5135922984132382</v>
      </c>
      <c r="CY51">
        <f t="shared" ca="1" si="76"/>
        <v>1.3196385284738543</v>
      </c>
      <c r="CZ51">
        <f t="shared" ca="1" si="76"/>
        <v>3.5917952068453385</v>
      </c>
      <c r="DA51">
        <f t="shared" ca="1" si="76"/>
        <v>3.6463453719571604</v>
      </c>
      <c r="DB51">
        <f t="shared" ca="1" si="76"/>
        <v>3.2125614984874096</v>
      </c>
      <c r="DC51">
        <f t="shared" ca="1" si="76"/>
        <v>4.1585326633992059</v>
      </c>
      <c r="DD51">
        <f t="shared" ca="1" si="76"/>
        <v>4.65704367469153</v>
      </c>
      <c r="DE51">
        <f t="shared" ca="1" si="76"/>
        <v>2.9821601941219189</v>
      </c>
      <c r="DF51">
        <f t="shared" ca="1" si="76"/>
        <v>3.434991918777075</v>
      </c>
      <c r="DG51">
        <f t="shared" ca="1" si="76"/>
        <v>4.9410194466846802</v>
      </c>
      <c r="DH51">
        <f t="shared" ca="1" si="76"/>
        <v>2.98744639020323</v>
      </c>
      <c r="DI51">
        <f t="shared" ca="1" si="76"/>
        <v>7.6926522728344437</v>
      </c>
      <c r="DJ51">
        <f t="shared" ca="1" si="76"/>
        <v>5.6715268269429409</v>
      </c>
      <c r="DK51">
        <f t="shared" ca="1" si="76"/>
        <v>5.1819821188117565</v>
      </c>
      <c r="DL51">
        <f t="shared" ca="1" si="76"/>
        <v>7.8750009150329925</v>
      </c>
      <c r="DM51">
        <f t="shared" ca="1" si="76"/>
        <v>6.1489360362727119</v>
      </c>
      <c r="DN51">
        <f t="shared" ca="1" si="76"/>
        <v>6.6073999159512731</v>
      </c>
      <c r="DO51">
        <f t="shared" ca="1" si="76"/>
        <v>4.5109479407899888</v>
      </c>
      <c r="DP51">
        <f t="shared" ca="1" si="76"/>
        <v>6.1915362009049568</v>
      </c>
      <c r="DQ51">
        <f t="shared" ca="1" si="76"/>
        <v>4.8696032797940658</v>
      </c>
      <c r="DR51">
        <f t="shared" ca="1" si="76"/>
        <v>6.2686907758504384</v>
      </c>
      <c r="DS51">
        <f t="shared" ca="1" si="76"/>
        <v>6.8044766521788036</v>
      </c>
      <c r="DT51">
        <f t="shared" ca="1" si="76"/>
        <v>4.295278502119082</v>
      </c>
      <c r="DU51">
        <f t="shared" ca="1" si="76"/>
        <v>4.029607110632405</v>
      </c>
      <c r="DV51">
        <f t="shared" ca="1" si="76"/>
        <v>3.4820576400141912</v>
      </c>
      <c r="DW51">
        <f t="shared" ca="1" si="76"/>
        <v>1.4791765953278579</v>
      </c>
      <c r="DX51">
        <f t="shared" ca="1" si="76"/>
        <v>0.7206130511772102</v>
      </c>
      <c r="DY51">
        <f t="shared" ca="1" si="76"/>
        <v>-0.30346696257690375</v>
      </c>
      <c r="DZ51">
        <f t="shared" ca="1" si="76"/>
        <v>4.3725763689860031</v>
      </c>
      <c r="EA51">
        <f t="shared" ref="EA51:FF51" ca="1" si="77">IFERROR(((EA47/DZ47)^4-1)*100, "n/a")</f>
        <v>-0.43129764561578021</v>
      </c>
      <c r="EB51">
        <f t="shared" ca="1" si="77"/>
        <v>-0.35716654663668912</v>
      </c>
      <c r="EC51">
        <f t="shared" ca="1" si="77"/>
        <v>0.8633529691186359</v>
      </c>
      <c r="ED51">
        <f t="shared" ca="1" si="77"/>
        <v>0.69064211401959064</v>
      </c>
      <c r="EE51">
        <f t="shared" ca="1" si="77"/>
        <v>0.16886418942410053</v>
      </c>
      <c r="EF51">
        <f t="shared" ca="1" si="77"/>
        <v>2.9820034707776166</v>
      </c>
      <c r="EG51">
        <f t="shared" ca="1" si="77"/>
        <v>4.5954853475414614</v>
      </c>
      <c r="EH51">
        <f t="shared" ca="1" si="77"/>
        <v>1.7912855834809172</v>
      </c>
      <c r="EI51">
        <f t="shared" ca="1" si="77"/>
        <v>3.1279814905120107</v>
      </c>
      <c r="EJ51">
        <f t="shared" ca="1" si="77"/>
        <v>2.1297466537393728</v>
      </c>
      <c r="EK51">
        <f t="shared" ca="1" si="77"/>
        <v>4.501490774453587</v>
      </c>
      <c r="EL51">
        <f t="shared" ca="1" si="77"/>
        <v>4.4029351456194243</v>
      </c>
      <c r="EM51">
        <f t="shared" ca="1" si="77"/>
        <v>3.0613219716304707</v>
      </c>
      <c r="EN51">
        <f t="shared" ca="1" si="77"/>
        <v>5.2814802284950169</v>
      </c>
      <c r="EO51">
        <f t="shared" ca="1" si="77"/>
        <v>4.5391987713147453</v>
      </c>
      <c r="EP51">
        <f t="shared" ca="1" si="77"/>
        <v>1.9338009059514993</v>
      </c>
      <c r="EQ51">
        <f t="shared" ca="1" si="77"/>
        <v>5.3375812655362953</v>
      </c>
      <c r="ER51">
        <f t="shared" ca="1" si="77"/>
        <v>2.9407261997606904</v>
      </c>
      <c r="ES51">
        <f t="shared" ca="1" si="77"/>
        <v>2.9062200879314659</v>
      </c>
      <c r="ET51">
        <f t="shared" ca="1" si="77"/>
        <v>4.5290543990973653</v>
      </c>
      <c r="EU51">
        <f t="shared" ca="1" si="77"/>
        <v>2.7002709416530601</v>
      </c>
      <c r="EV51">
        <f t="shared" ca="1" si="77"/>
        <v>1.2727886750335315</v>
      </c>
      <c r="EW51">
        <f t="shared" ca="1" si="77"/>
        <v>2.4217398637470522</v>
      </c>
      <c r="EX51">
        <f t="shared" ca="1" si="77"/>
        <v>1.0213377927465794</v>
      </c>
      <c r="EY51">
        <f t="shared" ca="1" si="77"/>
        <v>-1.0965737412441334</v>
      </c>
      <c r="EZ51">
        <f t="shared" ca="1" si="77"/>
        <v>-2.4865359753555638</v>
      </c>
      <c r="FA51">
        <f t="shared" ca="1" si="77"/>
        <v>-4.2828611534329486</v>
      </c>
      <c r="FB51">
        <f t="shared" ca="1" si="77"/>
        <v>-4.8443824673737979</v>
      </c>
      <c r="FC51">
        <f t="shared" ca="1" si="77"/>
        <v>-4.5557092636441148</v>
      </c>
      <c r="FD51">
        <f t="shared" ca="1" si="77"/>
        <v>-3.8532942472775389</v>
      </c>
      <c r="FE51">
        <f t="shared" ca="1" si="77"/>
        <v>-0.86419172490170837</v>
      </c>
      <c r="FF51">
        <f t="shared" ca="1" si="77"/>
        <v>-3.9847895136139511</v>
      </c>
      <c r="FG51">
        <f t="shared" ref="FG51:FX51" ca="1" si="78">IFERROR(((FG47/FF47)^4-1)*100, "n/a")</f>
        <v>-1.25555237861813</v>
      </c>
      <c r="FH51">
        <f t="shared" ca="1" si="78"/>
        <v>1.2263915486020904</v>
      </c>
      <c r="FI51">
        <f t="shared" ca="1" si="78"/>
        <v>0.90211691494288537</v>
      </c>
      <c r="FJ51">
        <f t="shared" ca="1" si="78"/>
        <v>1.1080968498877741</v>
      </c>
      <c r="FK51">
        <f t="shared" ca="1" si="78"/>
        <v>2.0600063638830157</v>
      </c>
      <c r="FL51">
        <f t="shared" ca="1" si="78"/>
        <v>1.5360442776251926</v>
      </c>
      <c r="FM51">
        <f t="shared" ca="1" si="78"/>
        <v>2.4302125497662086</v>
      </c>
      <c r="FN51">
        <f t="shared" ca="1" si="78"/>
        <v>1.6352356067139251</v>
      </c>
      <c r="FO51">
        <f t="shared" ca="1" si="78"/>
        <v>4.3157360385825072</v>
      </c>
      <c r="FP51">
        <f t="shared" ca="1" si="78"/>
        <v>1.4302447694581</v>
      </c>
      <c r="FQ51">
        <f t="shared" ca="1" si="78"/>
        <v>1.3077714988560807</v>
      </c>
      <c r="FR51">
        <f t="shared" ca="1" si="78"/>
        <v>2.6146017062094629</v>
      </c>
      <c r="FS51">
        <f t="shared" ca="1" si="78"/>
        <v>3.3853177559429737</v>
      </c>
      <c r="FT51">
        <f t="shared" ca="1" si="78"/>
        <v>1.5864607561325128</v>
      </c>
      <c r="FU51">
        <f t="shared" ca="1" si="78"/>
        <v>2.2751604246863177</v>
      </c>
      <c r="FV51">
        <f t="shared" ca="1" si="78"/>
        <v>4.2571206069999867</v>
      </c>
      <c r="FW51">
        <f t="shared" ca="1" si="78"/>
        <v>2.5693342594806712</v>
      </c>
      <c r="FX51">
        <f t="shared" ca="1" si="78"/>
        <v>5.0134418762491917</v>
      </c>
      <c r="FY51">
        <f t="shared" ref="FY51" ca="1" si="79">IFERROR(((FY47/FX47)^4-1)*100, "n/a")</f>
        <v>4.9335373013039252</v>
      </c>
      <c r="FZ51">
        <f t="shared" ref="FZ51" ca="1" si="80">IFERROR(((FZ47/FY47)^4-1)*100, "n/a")</f>
        <v>4.9837347259795051</v>
      </c>
      <c r="GA51">
        <f t="shared" ref="GA51" ca="1" si="81">IFERROR(((GA47/FZ47)^4-1)*100, "n/a")</f>
        <v>3.5284017850561344</v>
      </c>
      <c r="GB51">
        <f t="shared" ref="GB51" ca="1" si="82">IFERROR(((GB47/GA47)^4-1)*100, "n/a")</f>
        <v>3.450681295396052</v>
      </c>
      <c r="GC51">
        <f t="shared" ref="GC51" ca="1" si="83">IFERROR(((GC47/GB47)^4-1)*100, "n/a")</f>
        <v>2.9724338620457091</v>
      </c>
      <c r="GD51">
        <f t="shared" ref="GD51" ca="1" si="84">IFERROR(((GD47/GC47)^4-1)*100, "n/a")</f>
        <v>2.308348731408838</v>
      </c>
      <c r="GE51">
        <f t="shared" ref="GE51" ca="1" si="85">IFERROR(((GE47/GD47)^4-1)*100, "n/a")</f>
        <v>2.312728021971977</v>
      </c>
      <c r="GF51">
        <f t="shared" ref="GF51" ca="1" si="86">IFERROR(((GF47/GE47)^4-1)*100, "n/a")</f>
        <v>3.3656978426272799</v>
      </c>
      <c r="GG51">
        <f t="shared" ref="GG51" ca="1" si="87">IFERROR(((GG47/GF47)^4-1)*100, "n/a")</f>
        <v>2.7673851613674749</v>
      </c>
      <c r="GH51">
        <f t="shared" ref="GH51" ca="1" si="88">IFERROR(((GH47/GG47)^4-1)*100, "n/a")</f>
        <v>2.5981487600283293</v>
      </c>
      <c r="GI51">
        <f t="shared" ref="GI51" ca="1" si="89">IFERROR(((GI47/GH47)^4-1)*100, "n/a")</f>
        <v>1.6760650002042965</v>
      </c>
      <c r="GJ51">
        <f t="shared" ref="GJ51" ca="1" si="90">IFERROR(((GJ47/GI47)^4-1)*100, "n/a")</f>
        <v>2.7678963320858063</v>
      </c>
      <c r="GK51">
        <f t="shared" ref="GK51" ca="1" si="91">IFERROR(((GK47/GJ47)^4-1)*100, "n/a")</f>
        <v>2.1496691069100349</v>
      </c>
      <c r="GL51">
        <f t="shared" ref="GL51" ca="1" si="92">IFERROR(((GL47/GK47)^4-1)*100, "n/a")</f>
        <v>3.8588768419969277</v>
      </c>
      <c r="GM51">
        <f ca="1">IFERROR(((GM47/GL47)^4-1)*100, "n/a")</f>
        <v>0.30698774545259155</v>
      </c>
      <c r="GN51">
        <f ca="1">IFERROR(((GN47/GM47)^4-1)*100, "n/a")</f>
        <v>3.5882511112070858</v>
      </c>
      <c r="GO51" t="str">
        <f t="shared" ref="GO51" ca="1" si="93">IFERROR(((GO47/GN47)^4-1)*100, "n/a")</f>
        <v>n/a</v>
      </c>
      <c r="GP51" t="str">
        <f t="shared" ref="GP51" ca="1" si="94">IFERROR(((GP47/GO47)^4-1)*100, "n/a")</f>
        <v>n/a</v>
      </c>
      <c r="GQ51" t="str">
        <f t="shared" ref="GQ51" ca="1" si="95">IFERROR(((GQ47/GP47)^4-1)*100, "n/a")</f>
        <v>n/a</v>
      </c>
      <c r="GR51" t="str">
        <f t="shared" ref="GR51" ca="1" si="96">IFERROR(((GR47/GQ47)^4-1)*100, "n/a")</f>
        <v>n/a</v>
      </c>
      <c r="GS51" t="str">
        <f t="shared" ref="GS51" ca="1" si="97">IFERROR(((GS47/GR47)^4-1)*100, "n/a")</f>
        <v>n/a</v>
      </c>
      <c r="GT51" t="str">
        <f t="shared" ref="GT51" ca="1" si="98">IFERROR(((GT47/GS47)^4-1)*100, "n/a")</f>
        <v>n/a</v>
      </c>
      <c r="GU51" t="str">
        <f t="shared" ref="GU51" ca="1" si="99">IFERROR(((GU47/GT47)^4-1)*100, "n/a")</f>
        <v>n/a</v>
      </c>
      <c r="GV51" t="str">
        <f t="shared" ref="GV51" ca="1" si="100">IFERROR(((GV47/GU47)^4-1)*100, "n/a")</f>
        <v>n/a</v>
      </c>
    </row>
    <row r="52" spans="1:206" x14ac:dyDescent="0.25">
      <c r="A52" s="7" t="s">
        <v>195</v>
      </c>
      <c r="B52" t="s">
        <v>194</v>
      </c>
      <c r="C52" t="str">
        <f t="shared" ref="C52:AH52" ca="1" si="101">IFERROR(C50-C51, "n/a")</f>
        <v>n/a</v>
      </c>
      <c r="D52" t="str">
        <f t="shared" ca="1" si="101"/>
        <v>n/a</v>
      </c>
      <c r="E52" t="str">
        <f t="shared" ca="1" si="101"/>
        <v>n/a</v>
      </c>
      <c r="F52" t="str">
        <f t="shared" ca="1" si="101"/>
        <v>n/a</v>
      </c>
      <c r="G52" t="str">
        <f t="shared" ca="1" si="101"/>
        <v>n/a</v>
      </c>
      <c r="H52" t="str">
        <f t="shared" ca="1" si="101"/>
        <v>n/a</v>
      </c>
      <c r="I52" t="str">
        <f t="shared" ca="1" si="101"/>
        <v>n/a</v>
      </c>
      <c r="J52" t="str">
        <f t="shared" ca="1" si="101"/>
        <v>n/a</v>
      </c>
      <c r="K52" t="str">
        <f t="shared" ca="1" si="101"/>
        <v>n/a</v>
      </c>
      <c r="L52" t="str">
        <f t="shared" ca="1" si="101"/>
        <v>n/a</v>
      </c>
      <c r="M52" t="str">
        <f t="shared" ca="1" si="101"/>
        <v>n/a</v>
      </c>
      <c r="N52" t="str">
        <f t="shared" ca="1" si="101"/>
        <v>n/a</v>
      </c>
      <c r="O52">
        <f t="shared" ca="1" si="101"/>
        <v>-7.7901860551232716E-4</v>
      </c>
      <c r="P52">
        <f t="shared" ca="1" si="101"/>
        <v>-0.28500435100426991</v>
      </c>
      <c r="Q52">
        <f t="shared" ca="1" si="101"/>
        <v>3.2729651797835935E-2</v>
      </c>
      <c r="R52">
        <f t="shared" ca="1" si="101"/>
        <v>-0.97559149018048297</v>
      </c>
      <c r="S52">
        <f t="shared" ca="1" si="101"/>
        <v>-0.2520360878804806</v>
      </c>
      <c r="T52">
        <f t="shared" ca="1" si="101"/>
        <v>0.54176876391527351</v>
      </c>
      <c r="U52">
        <f t="shared" ca="1" si="101"/>
        <v>0.73337019726751329</v>
      </c>
      <c r="V52">
        <f t="shared" ca="1" si="101"/>
        <v>0.51460972445196518</v>
      </c>
      <c r="W52">
        <f t="shared" ca="1" si="101"/>
        <v>2.3349423887571108</v>
      </c>
      <c r="X52">
        <f t="shared" ca="1" si="101"/>
        <v>4.5694606840332774</v>
      </c>
      <c r="Y52">
        <f t="shared" ca="1" si="101"/>
        <v>2.65269632531695</v>
      </c>
      <c r="Z52">
        <f t="shared" ca="1" si="101"/>
        <v>1.111578888389908</v>
      </c>
      <c r="AA52">
        <f t="shared" ca="1" si="101"/>
        <v>1.2164688788647737</v>
      </c>
      <c r="AB52">
        <f t="shared" ca="1" si="101"/>
        <v>-0.54314193438995684</v>
      </c>
      <c r="AC52">
        <f t="shared" ca="1" si="101"/>
        <v>-2.0013959832310135E-3</v>
      </c>
      <c r="AD52">
        <f t="shared" ca="1" si="101"/>
        <v>-2.0705186119895913E-2</v>
      </c>
      <c r="AE52">
        <f t="shared" ca="1" si="101"/>
        <v>-0.4469123782151474</v>
      </c>
      <c r="AF52">
        <f t="shared" ca="1" si="101"/>
        <v>-1.3285817856124149</v>
      </c>
      <c r="AG52">
        <f t="shared" ca="1" si="101"/>
        <v>-0.63231783058166346</v>
      </c>
      <c r="AH52">
        <f t="shared" ca="1" si="101"/>
        <v>-0.47613482710671118</v>
      </c>
      <c r="AI52">
        <f t="shared" ref="AI52:BN52" ca="1" si="102">IFERROR(AI50-AI51, "n/a")</f>
        <v>-0.80221887676268366</v>
      </c>
      <c r="AJ52">
        <f t="shared" ca="1" si="102"/>
        <v>-0.52537900344109545</v>
      </c>
      <c r="AK52">
        <f t="shared" ca="1" si="102"/>
        <v>-0.87613873348111326</v>
      </c>
      <c r="AL52">
        <f t="shared" ca="1" si="102"/>
        <v>-0.6999083336850731</v>
      </c>
      <c r="AM52">
        <f t="shared" ca="1" si="102"/>
        <v>-0.67134754691031695</v>
      </c>
      <c r="AN52">
        <f t="shared" ca="1" si="102"/>
        <v>-0.32487842154105273</v>
      </c>
      <c r="AO52">
        <f t="shared" ca="1" si="102"/>
        <v>0.17515832138734755</v>
      </c>
      <c r="AP52">
        <f t="shared" ca="1" si="102"/>
        <v>-1.2088466472315318E-2</v>
      </c>
      <c r="AQ52">
        <f t="shared" ca="1" si="102"/>
        <v>0.60985071052135353</v>
      </c>
      <c r="AR52">
        <f t="shared" ca="1" si="102"/>
        <v>3.8644620437349175E-3</v>
      </c>
      <c r="AS52">
        <f t="shared" ca="1" si="102"/>
        <v>1.6612306318954717</v>
      </c>
      <c r="AT52">
        <f t="shared" ca="1" si="102"/>
        <v>1.2527301671755087</v>
      </c>
      <c r="AU52">
        <f t="shared" ca="1" si="102"/>
        <v>-6.1462455097349711E-2</v>
      </c>
      <c r="AV52">
        <f t="shared" ca="1" si="102"/>
        <v>-0.34463490098384231</v>
      </c>
      <c r="AW52">
        <f t="shared" ca="1" si="102"/>
        <v>-0.45545353691378576</v>
      </c>
      <c r="AX52">
        <f t="shared" ca="1" si="102"/>
        <v>-0.30371279338429202</v>
      </c>
      <c r="AY52">
        <f t="shared" ca="1" si="102"/>
        <v>0.37470412449249757</v>
      </c>
      <c r="AZ52">
        <f t="shared" ca="1" si="102"/>
        <v>0.26345257802573574</v>
      </c>
      <c r="BA52">
        <f t="shared" ca="1" si="102"/>
        <v>0.84762496141226329</v>
      </c>
      <c r="BB52">
        <f t="shared" ca="1" si="102"/>
        <v>1.9136817202872081</v>
      </c>
      <c r="BC52">
        <f t="shared" ca="1" si="102"/>
        <v>1.7648786386786242</v>
      </c>
      <c r="BD52">
        <f t="shared" ca="1" si="102"/>
        <v>1.595376360318812</v>
      </c>
      <c r="BE52">
        <f t="shared" ca="1" si="102"/>
        <v>1.0831373391454679</v>
      </c>
      <c r="BF52">
        <f t="shared" ca="1" si="102"/>
        <v>8.7254149442683726E-2</v>
      </c>
      <c r="BG52">
        <f t="shared" ca="1" si="102"/>
        <v>-0.57632805933025555</v>
      </c>
      <c r="BH52">
        <f t="shared" ca="1" si="102"/>
        <v>-0.65742070349592563</v>
      </c>
      <c r="BI52">
        <f t="shared" ca="1" si="102"/>
        <v>-0.73590759744053269</v>
      </c>
      <c r="BJ52">
        <f t="shared" ca="1" si="102"/>
        <v>-0.64093080724636486</v>
      </c>
      <c r="BK52">
        <f t="shared" ca="1" si="102"/>
        <v>-0.82937401100962038</v>
      </c>
      <c r="BL52">
        <f t="shared" ca="1" si="102"/>
        <v>-0.12428963138502169</v>
      </c>
      <c r="BM52">
        <f t="shared" ca="1" si="102"/>
        <v>-7.7832714095893429E-2</v>
      </c>
      <c r="BN52">
        <f t="shared" ca="1" si="102"/>
        <v>-1.0796532654449686</v>
      </c>
      <c r="BO52">
        <f t="shared" ref="BO52:CT52" ca="1" si="103">IFERROR(BO50-BO51, "n/a")</f>
        <v>-0.34588597117066744</v>
      </c>
      <c r="BP52">
        <f t="shared" ca="1" si="103"/>
        <v>-0.19482757984059518</v>
      </c>
      <c r="BQ52">
        <f t="shared" ca="1" si="103"/>
        <v>0.26051465630325676</v>
      </c>
      <c r="BR52">
        <f t="shared" ca="1" si="103"/>
        <v>-0.29162546748393581</v>
      </c>
      <c r="BS52">
        <f t="shared" ca="1" si="103"/>
        <v>2.8127111185116682E-2</v>
      </c>
      <c r="BT52">
        <f t="shared" ca="1" si="103"/>
        <v>-0.7747529812398124</v>
      </c>
      <c r="BU52">
        <f t="shared" ca="1" si="103"/>
        <v>-0.5128242519175874</v>
      </c>
      <c r="BV52">
        <f t="shared" ca="1" si="103"/>
        <v>-0.5711792900819912</v>
      </c>
      <c r="BW52">
        <f t="shared" ca="1" si="103"/>
        <v>-9.7169295717458581E-2</v>
      </c>
      <c r="BX52">
        <f t="shared" ca="1" si="103"/>
        <v>-0.29750527477756528</v>
      </c>
      <c r="BY52">
        <f t="shared" ca="1" si="103"/>
        <v>-8.158469672312485E-2</v>
      </c>
      <c r="BZ52">
        <f t="shared" ca="1" si="103"/>
        <v>-9.2067962270325765E-2</v>
      </c>
      <c r="CA52">
        <f t="shared" ca="1" si="103"/>
        <v>-0.59402335074028034</v>
      </c>
      <c r="CB52">
        <f t="shared" ca="1" si="103"/>
        <v>-5.4004047366351671E-2</v>
      </c>
      <c r="CC52">
        <f t="shared" ca="1" si="103"/>
        <v>2.0942387489153447E-2</v>
      </c>
      <c r="CD52">
        <f t="shared" ca="1" si="103"/>
        <v>0.24489097299855711</v>
      </c>
      <c r="CE52">
        <f t="shared" ca="1" si="103"/>
        <v>0.46255787935480797</v>
      </c>
      <c r="CF52">
        <f t="shared" ca="1" si="103"/>
        <v>0.13472386935766689</v>
      </c>
      <c r="CG52">
        <f t="shared" ca="1" si="103"/>
        <v>0.36990675711503496</v>
      </c>
      <c r="CH52">
        <f t="shared" ca="1" si="103"/>
        <v>0.24956825737540989</v>
      </c>
      <c r="CI52">
        <f t="shared" ca="1" si="103"/>
        <v>0.71116310935767091</v>
      </c>
      <c r="CJ52">
        <f t="shared" ca="1" si="103"/>
        <v>1.3698981223879469</v>
      </c>
      <c r="CK52">
        <f t="shared" ca="1" si="103"/>
        <v>1.1145026830737592</v>
      </c>
      <c r="CL52">
        <f t="shared" ca="1" si="103"/>
        <v>1.0630755976301809</v>
      </c>
      <c r="CM52">
        <f t="shared" ca="1" si="103"/>
        <v>1.8777017999303425</v>
      </c>
      <c r="CN52">
        <f t="shared" ca="1" si="103"/>
        <v>1.2409539634221867</v>
      </c>
      <c r="CO52">
        <f t="shared" ca="1" si="103"/>
        <v>1.3475260629707941</v>
      </c>
      <c r="CP52">
        <f t="shared" ca="1" si="103"/>
        <v>0.83874812122004538</v>
      </c>
      <c r="CQ52">
        <f t="shared" ca="1" si="103"/>
        <v>0.51465933711720702</v>
      </c>
      <c r="CR52">
        <f t="shared" ca="1" si="103"/>
        <v>0.23603688663389466</v>
      </c>
      <c r="CS52">
        <f t="shared" ca="1" si="103"/>
        <v>8.5776879532573069E-2</v>
      </c>
      <c r="CT52">
        <f t="shared" ca="1" si="103"/>
        <v>-0.11671067737133445</v>
      </c>
      <c r="CU52">
        <f t="shared" ref="CU52:DZ52" ca="1" si="104">IFERROR(CU50-CU51, "n/a")</f>
        <v>-0.25857948436782685</v>
      </c>
      <c r="CV52">
        <f t="shared" ca="1" si="104"/>
        <v>-0.44604195525035362</v>
      </c>
      <c r="CW52">
        <f t="shared" ca="1" si="104"/>
        <v>-0.52200658744674389</v>
      </c>
      <c r="CX52">
        <f t="shared" ca="1" si="104"/>
        <v>-0.1178410274980779</v>
      </c>
      <c r="CY52">
        <f t="shared" ca="1" si="104"/>
        <v>-0.32263284824622929</v>
      </c>
      <c r="CZ52">
        <f t="shared" ca="1" si="104"/>
        <v>-3.9382736895854364E-2</v>
      </c>
      <c r="DA52">
        <f t="shared" ca="1" si="104"/>
        <v>2.9971428621999863E-2</v>
      </c>
      <c r="DB52">
        <f t="shared" ca="1" si="104"/>
        <v>-0.39554539649215847</v>
      </c>
      <c r="DC52">
        <f t="shared" ca="1" si="104"/>
        <v>-0.41782473882456816</v>
      </c>
      <c r="DD52">
        <f t="shared" ca="1" si="104"/>
        <v>-0.27955276721478572</v>
      </c>
      <c r="DE52">
        <f t="shared" ca="1" si="104"/>
        <v>-0.53772789289479039</v>
      </c>
      <c r="DF52">
        <f t="shared" ca="1" si="104"/>
        <v>-0.21433259785910153</v>
      </c>
      <c r="DG52">
        <f t="shared" ca="1" si="104"/>
        <v>-0.65477389892736326</v>
      </c>
      <c r="DH52">
        <f t="shared" ca="1" si="104"/>
        <v>-1.1750325126450578</v>
      </c>
      <c r="DI52">
        <f t="shared" ca="1" si="104"/>
        <v>-0.70196200390653107</v>
      </c>
      <c r="DJ52">
        <f t="shared" ca="1" si="104"/>
        <v>-0.80765777676536921</v>
      </c>
      <c r="DK52">
        <f t="shared" ca="1" si="104"/>
        <v>-1.0710752647575594</v>
      </c>
      <c r="DL52">
        <f t="shared" ca="1" si="104"/>
        <v>-0.64456053462997875</v>
      </c>
      <c r="DM52">
        <f t="shared" ca="1" si="104"/>
        <v>-0.82994801602436219</v>
      </c>
      <c r="DN52">
        <f t="shared" ca="1" si="104"/>
        <v>-0.70174133990166254</v>
      </c>
      <c r="DO52">
        <f t="shared" ca="1" si="104"/>
        <v>-0.57093070198630524</v>
      </c>
      <c r="DP52">
        <f t="shared" ca="1" si="104"/>
        <v>-0.23211759111310126</v>
      </c>
      <c r="DQ52">
        <f t="shared" ca="1" si="104"/>
        <v>-0.27821722529681736</v>
      </c>
      <c r="DR52">
        <f t="shared" ca="1" si="104"/>
        <v>-0.27685086606119569</v>
      </c>
      <c r="DS52">
        <f t="shared" ca="1" si="104"/>
        <v>-0.51736637757326953</v>
      </c>
      <c r="DT52">
        <f t="shared" ca="1" si="104"/>
        <v>-0.37540904429287369</v>
      </c>
      <c r="DU52">
        <f t="shared" ca="1" si="104"/>
        <v>-4.2480281077339477E-2</v>
      </c>
      <c r="DV52">
        <f t="shared" ca="1" si="104"/>
        <v>1.9828141016420275E-3</v>
      </c>
      <c r="DW52">
        <f t="shared" ca="1" si="104"/>
        <v>0.13281452356093126</v>
      </c>
      <c r="DX52">
        <f t="shared" ca="1" si="104"/>
        <v>0.22849107999782792</v>
      </c>
      <c r="DY52">
        <f t="shared" ca="1" si="104"/>
        <v>1.6804301081805528</v>
      </c>
      <c r="DZ52">
        <f t="shared" ca="1" si="104"/>
        <v>1.7437134154572931</v>
      </c>
      <c r="EA52">
        <f t="shared" ref="EA52:FF52" ca="1" si="105">IFERROR(EA50-EA51, "n/a")</f>
        <v>1.6617977014164564</v>
      </c>
      <c r="EB52">
        <f t="shared" ca="1" si="105"/>
        <v>2.4244898184905495</v>
      </c>
      <c r="EC52">
        <f t="shared" ca="1" si="105"/>
        <v>2.0663655116407442</v>
      </c>
      <c r="ED52">
        <f t="shared" ca="1" si="105"/>
        <v>1.6319744874979003</v>
      </c>
      <c r="EE52">
        <f t="shared" ca="1" si="105"/>
        <v>1.7239767371018955</v>
      </c>
      <c r="EF52">
        <f t="shared" ca="1" si="105"/>
        <v>1.586678281421805</v>
      </c>
      <c r="EG52">
        <f t="shared" ca="1" si="105"/>
        <v>1.4024711777104848</v>
      </c>
      <c r="EH52">
        <f t="shared" ca="1" si="105"/>
        <v>0.94800392845137971</v>
      </c>
      <c r="EI52">
        <f t="shared" ca="1" si="105"/>
        <v>0.47869574725958319</v>
      </c>
      <c r="EJ52">
        <f t="shared" ca="1" si="105"/>
        <v>0.38410898813148187</v>
      </c>
      <c r="EK52">
        <f t="shared" ca="1" si="105"/>
        <v>-7.2823527140775113E-3</v>
      </c>
      <c r="EL52">
        <f t="shared" ca="1" si="105"/>
        <v>2.0201451699830564E-2</v>
      </c>
      <c r="EM52">
        <f t="shared" ca="1" si="105"/>
        <v>-0.7082410915745907</v>
      </c>
      <c r="EN52">
        <f t="shared" ca="1" si="105"/>
        <v>-0.66202798525270001</v>
      </c>
      <c r="EO52">
        <f t="shared" ca="1" si="105"/>
        <v>-0.6008896157690069</v>
      </c>
      <c r="EP52">
        <f t="shared" ca="1" si="105"/>
        <v>-0.74175255718000876</v>
      </c>
      <c r="EQ52">
        <f t="shared" ca="1" si="105"/>
        <v>-0.80063177788984863</v>
      </c>
      <c r="ER52">
        <f t="shared" ca="1" si="105"/>
        <v>-0.89980573255652452</v>
      </c>
      <c r="ES52">
        <f t="shared" ca="1" si="105"/>
        <v>-0.45483673764563637</v>
      </c>
      <c r="ET52">
        <f t="shared" ca="1" si="105"/>
        <v>-0.60081689042112973</v>
      </c>
      <c r="EU52">
        <f t="shared" ca="1" si="105"/>
        <v>-0.44236039370160185</v>
      </c>
      <c r="EV52">
        <f t="shared" ca="1" si="105"/>
        <v>-0.53233588499603801</v>
      </c>
      <c r="EW52">
        <f t="shared" ca="1" si="105"/>
        <v>-0.14608220747456269</v>
      </c>
      <c r="EX52">
        <f t="shared" ca="1" si="105"/>
        <v>0.1223651101007972</v>
      </c>
      <c r="EY52">
        <f t="shared" ca="1" si="105"/>
        <v>3.6426689287916147E-2</v>
      </c>
      <c r="EZ52">
        <f t="shared" ca="1" si="105"/>
        <v>3.1382296890250072</v>
      </c>
      <c r="FA52">
        <f t="shared" ca="1" si="105"/>
        <v>1.3224124691774253</v>
      </c>
      <c r="FB52">
        <f t="shared" ca="1" si="105"/>
        <v>1.1727088966632548</v>
      </c>
      <c r="FC52">
        <f t="shared" ca="1" si="105"/>
        <v>3.6544843720573654</v>
      </c>
      <c r="FD52">
        <f t="shared" ca="1" si="105"/>
        <v>2.2416654759086163</v>
      </c>
      <c r="FE52">
        <f t="shared" ca="1" si="105"/>
        <v>3.6536980121758544</v>
      </c>
      <c r="FF52">
        <f t="shared" ca="1" si="105"/>
        <v>3.3912177261523957</v>
      </c>
      <c r="FG52">
        <f t="shared" ref="FG52:FX52" ca="1" si="106">IFERROR(FG50-FG51, "n/a")</f>
        <v>3.2485845674489089</v>
      </c>
      <c r="FH52">
        <f t="shared" ca="1" si="106"/>
        <v>1.9926291508445715</v>
      </c>
      <c r="FI52">
        <f t="shared" ca="1" si="106"/>
        <v>1.9249680455317719</v>
      </c>
      <c r="FJ52">
        <f t="shared" ca="1" si="106"/>
        <v>1.5654186261251368</v>
      </c>
      <c r="FK52">
        <f t="shared" ca="1" si="106"/>
        <v>-0.34930764765372935</v>
      </c>
      <c r="FL52">
        <f t="shared" ca="1" si="106"/>
        <v>-0.6441631767339917</v>
      </c>
      <c r="FM52">
        <f t="shared" ca="1" si="106"/>
        <v>-0.85778851607629658</v>
      </c>
      <c r="FN52">
        <f t="shared" ca="1" si="106"/>
        <v>-0.90066045167604969</v>
      </c>
      <c r="FO52">
        <f t="shared" ca="1" si="106"/>
        <v>-1.0653584953480344</v>
      </c>
      <c r="FP52">
        <f t="shared" ca="1" si="106"/>
        <v>-0.83475008367512871</v>
      </c>
      <c r="FQ52">
        <f t="shared" ca="1" si="106"/>
        <v>-0.65465287290187302</v>
      </c>
      <c r="FR52">
        <f t="shared" ca="1" si="106"/>
        <v>-0.80734135838835819</v>
      </c>
      <c r="FS52">
        <f t="shared" ca="1" si="106"/>
        <v>-1.2962346245848355</v>
      </c>
      <c r="FT52">
        <f t="shared" ca="1" si="106"/>
        <v>-1.2982297815454569</v>
      </c>
      <c r="FU52">
        <f t="shared" ca="1" si="106"/>
        <v>-0.6396464910715105</v>
      </c>
      <c r="FV52">
        <f t="shared" ca="1" si="106"/>
        <v>-0.7665961804058874</v>
      </c>
      <c r="FW52">
        <f t="shared" ca="1" si="106"/>
        <v>-1.0083776799421074</v>
      </c>
      <c r="FX52">
        <f t="shared" ca="1" si="106"/>
        <v>-0.64921222693807845</v>
      </c>
      <c r="FY52">
        <f t="shared" ref="FY52:GV52" ca="1" si="107">IFERROR(FY50-FY51, "n/a")</f>
        <v>-0.46820451500479976</v>
      </c>
      <c r="FZ52">
        <f t="shared" ca="1" si="107"/>
        <v>-0.30281802665399482</v>
      </c>
      <c r="GA52">
        <f t="shared" ca="1" si="107"/>
        <v>-1.5993045924722615E-2</v>
      </c>
      <c r="GB52">
        <f t="shared" ca="1" si="107"/>
        <v>-4.541324670581659E-2</v>
      </c>
      <c r="GC52">
        <f t="shared" ca="1" si="107"/>
        <v>-9.8650303723912813E-2</v>
      </c>
      <c r="GD52">
        <f t="shared" ca="1" si="107"/>
        <v>-2.7145286579677297E-2</v>
      </c>
      <c r="GE52">
        <f t="shared" ca="1" si="107"/>
        <v>0.10428396765447268</v>
      </c>
      <c r="GF52">
        <f t="shared" ca="1" si="107"/>
        <v>5.5871191007006438E-2</v>
      </c>
      <c r="GG52">
        <f t="shared" ca="1" si="107"/>
        <v>-0.11493020724266945</v>
      </c>
      <c r="GH52">
        <f t="shared" ca="1" si="107"/>
        <v>-2.2870093930071889E-2</v>
      </c>
      <c r="GI52">
        <f t="shared" ca="1" si="107"/>
        <v>0.11065849795004468</v>
      </c>
      <c r="GJ52">
        <f t="shared" ca="1" si="107"/>
        <v>0.10459853757995852</v>
      </c>
      <c r="GK52">
        <f t="shared" ca="1" si="107"/>
        <v>7.3828818565746523E-2</v>
      </c>
      <c r="GL52">
        <f t="shared" ca="1" si="107"/>
        <v>5.9179604877601655E-2</v>
      </c>
      <c r="GM52">
        <f ca="1">IFERROR(GM50-GM51, "n/a")</f>
        <v>0.21028790328647684</v>
      </c>
      <c r="GN52">
        <f t="shared" ca="1" si="107"/>
        <v>0.39999867406337319</v>
      </c>
      <c r="GO52" t="str">
        <f t="shared" ca="1" si="107"/>
        <v>n/a</v>
      </c>
      <c r="GP52" t="str">
        <f t="shared" ca="1" si="107"/>
        <v>n/a</v>
      </c>
      <c r="GQ52" t="str">
        <f t="shared" ca="1" si="107"/>
        <v>n/a</v>
      </c>
      <c r="GR52" t="str">
        <f t="shared" ca="1" si="107"/>
        <v>n/a</v>
      </c>
      <c r="GS52" t="str">
        <f t="shared" ca="1" si="107"/>
        <v>n/a</v>
      </c>
      <c r="GT52" t="str">
        <f t="shared" ca="1" si="107"/>
        <v>n/a</v>
      </c>
      <c r="GU52" t="str">
        <f t="shared" ca="1" si="107"/>
        <v>n/a</v>
      </c>
      <c r="GV52" t="str">
        <f t="shared" ca="1" si="107"/>
        <v>n/a</v>
      </c>
    </row>
    <row r="53" spans="1:206" x14ac:dyDescent="0.25">
      <c r="A53" s="7" t="s">
        <v>352</v>
      </c>
      <c r="B53" t="s">
        <v>207</v>
      </c>
      <c r="C53" t="str">
        <f t="shared" ref="C53:BN53" si="108">IFERROR(((C20/B20)^4-1), "n/a")</f>
        <v>n/a</v>
      </c>
      <c r="D53">
        <f t="shared" si="108"/>
        <v>0</v>
      </c>
      <c r="E53">
        <f t="shared" si="108"/>
        <v>3.0344547768127006E-2</v>
      </c>
      <c r="F53">
        <f t="shared" si="108"/>
        <v>2.9180740850001996E-2</v>
      </c>
      <c r="G53">
        <f t="shared" si="108"/>
        <v>2.8716295924771318E-2</v>
      </c>
      <c r="H53">
        <f t="shared" si="108"/>
        <v>2.8009163116624158E-2</v>
      </c>
      <c r="I53">
        <f t="shared" si="108"/>
        <v>2.7648140769314766E-2</v>
      </c>
      <c r="J53">
        <f t="shared" si="108"/>
        <v>2.7706040866075865E-2</v>
      </c>
      <c r="K53">
        <f t="shared" si="108"/>
        <v>2.85818104366522E-2</v>
      </c>
      <c r="L53">
        <f t="shared" si="108"/>
        <v>2.8460514536595483E-2</v>
      </c>
      <c r="M53">
        <f t="shared" si="108"/>
        <v>2.9068632365568003E-2</v>
      </c>
      <c r="N53">
        <f t="shared" si="108"/>
        <v>2.9984303646197752E-2</v>
      </c>
      <c r="O53">
        <f t="shared" si="108"/>
        <v>3.1358405082570817E-2</v>
      </c>
      <c r="P53">
        <f t="shared" si="108"/>
        <v>3.333604259690004E-2</v>
      </c>
      <c r="Q53">
        <f t="shared" si="108"/>
        <v>3.4478603720446754E-2</v>
      </c>
      <c r="R53">
        <f t="shared" si="108"/>
        <v>3.5591214974846519E-2</v>
      </c>
      <c r="S53">
        <f t="shared" si="108"/>
        <v>3.6983875816947176E-2</v>
      </c>
      <c r="T53">
        <f t="shared" si="108"/>
        <v>3.8260866352123335E-2</v>
      </c>
      <c r="U53">
        <f t="shared" si="108"/>
        <v>3.8355959409428042E-2</v>
      </c>
      <c r="V53">
        <f t="shared" si="108"/>
        <v>3.8142782346711535E-2</v>
      </c>
      <c r="W53">
        <f t="shared" si="108"/>
        <v>3.6735406785223912E-2</v>
      </c>
      <c r="X53">
        <f t="shared" si="108"/>
        <v>3.5216404470963969E-2</v>
      </c>
      <c r="Y53">
        <f t="shared" si="108"/>
        <v>3.4322333923338499E-2</v>
      </c>
      <c r="Z53">
        <f t="shared" si="108"/>
        <v>3.352157109913434E-2</v>
      </c>
      <c r="AA53">
        <f t="shared" si="108"/>
        <v>3.2234541587732979E-2</v>
      </c>
      <c r="AB53">
        <f t="shared" si="108"/>
        <v>3.1762614927157484E-2</v>
      </c>
      <c r="AC53">
        <f t="shared" si="108"/>
        <v>3.1512404796987914E-2</v>
      </c>
      <c r="AD53">
        <f t="shared" si="108"/>
        <v>3.1547272159741846E-2</v>
      </c>
      <c r="AE53">
        <f t="shared" si="108"/>
        <v>3.2556368772166833E-2</v>
      </c>
      <c r="AF53">
        <f t="shared" si="108"/>
        <v>3.2847550088048072E-2</v>
      </c>
      <c r="AG53">
        <f t="shared" si="108"/>
        <v>3.3267132285352163E-2</v>
      </c>
      <c r="AH53">
        <f t="shared" si="108"/>
        <v>3.3606283790255986E-2</v>
      </c>
      <c r="AI53">
        <f t="shared" si="108"/>
        <v>3.4070219071225205E-2</v>
      </c>
      <c r="AJ53">
        <f t="shared" si="108"/>
        <v>3.5594519230544019E-2</v>
      </c>
      <c r="AK53">
        <f t="shared" si="108"/>
        <v>3.5480282805188113E-2</v>
      </c>
      <c r="AL53">
        <f t="shared" si="108"/>
        <v>3.4970460986011975E-2</v>
      </c>
      <c r="AM53">
        <f t="shared" si="108"/>
        <v>3.3948358225504238E-2</v>
      </c>
      <c r="AN53">
        <f t="shared" si="108"/>
        <v>3.2237948161541352E-2</v>
      </c>
      <c r="AO53">
        <f t="shared" si="108"/>
        <v>3.0632604118951523E-2</v>
      </c>
      <c r="AP53">
        <f t="shared" si="108"/>
        <v>2.868238877149909E-2</v>
      </c>
      <c r="AQ53">
        <f t="shared" si="108"/>
        <v>2.557814565214378E-2</v>
      </c>
      <c r="AR53">
        <f t="shared" si="108"/>
        <v>2.1728748575693846E-2</v>
      </c>
      <c r="AS53">
        <f t="shared" si="108"/>
        <v>2.0742717911005348E-2</v>
      </c>
      <c r="AT53">
        <f t="shared" si="108"/>
        <v>2.0820833981385123E-2</v>
      </c>
      <c r="AU53">
        <f t="shared" si="108"/>
        <v>2.2064268047930824E-2</v>
      </c>
      <c r="AV53">
        <f t="shared" si="108"/>
        <v>2.5308482432245372E-2</v>
      </c>
      <c r="AW53">
        <f t="shared" si="108"/>
        <v>2.7098696075510853E-2</v>
      </c>
      <c r="AX53">
        <f t="shared" si="108"/>
        <v>2.8915824438512816E-2</v>
      </c>
      <c r="AY53">
        <f t="shared" si="108"/>
        <v>3.2868017087227974E-2</v>
      </c>
      <c r="AZ53">
        <f t="shared" si="108"/>
        <v>3.3678408932771742E-2</v>
      </c>
      <c r="BA53">
        <f t="shared" si="108"/>
        <v>3.4467210648618352E-2</v>
      </c>
      <c r="BB53">
        <f t="shared" si="108"/>
        <v>3.482139661071848E-2</v>
      </c>
      <c r="BC53">
        <f t="shared" si="108"/>
        <v>3.3118484251380975E-2</v>
      </c>
      <c r="BD53">
        <f t="shared" si="108"/>
        <v>3.2904470192232971E-2</v>
      </c>
      <c r="BE53">
        <f t="shared" si="108"/>
        <v>3.3210580707337956E-2</v>
      </c>
      <c r="BF53">
        <f t="shared" si="108"/>
        <v>3.3678192280614194E-2</v>
      </c>
      <c r="BG53">
        <f t="shared" si="108"/>
        <v>3.4811197231956026E-2</v>
      </c>
      <c r="BH53">
        <f t="shared" si="108"/>
        <v>3.6194953999582502E-2</v>
      </c>
      <c r="BI53">
        <f t="shared" si="108"/>
        <v>3.6816944437800814E-2</v>
      </c>
      <c r="BJ53">
        <f t="shared" si="108"/>
        <v>3.7419632209394704E-2</v>
      </c>
      <c r="BK53">
        <f t="shared" si="108"/>
        <v>3.8057846652034266E-2</v>
      </c>
      <c r="BL53">
        <f t="shared" si="108"/>
        <v>3.8349971402709127E-2</v>
      </c>
      <c r="BM53">
        <f t="shared" si="108"/>
        <v>3.8254457601722303E-2</v>
      </c>
      <c r="BN53">
        <f t="shared" si="108"/>
        <v>3.8051769894350995E-2</v>
      </c>
      <c r="BO53">
        <f t="shared" ref="BO53:DZ53" si="109">IFERROR(((BO20/BN20)^4-1), "n/a")</f>
        <v>3.7008119434960962E-2</v>
      </c>
      <c r="BP53">
        <f t="shared" si="109"/>
        <v>3.6407922888947786E-2</v>
      </c>
      <c r="BQ53">
        <f t="shared" si="109"/>
        <v>3.5924432090986613E-2</v>
      </c>
      <c r="BR53">
        <f t="shared" si="109"/>
        <v>3.5399747390417957E-2</v>
      </c>
      <c r="BS53">
        <f t="shared" si="109"/>
        <v>3.4733841324073866E-2</v>
      </c>
      <c r="BT53">
        <f t="shared" si="109"/>
        <v>3.4283896420862714E-2</v>
      </c>
      <c r="BU53">
        <f t="shared" si="109"/>
        <v>3.3842929161478796E-2</v>
      </c>
      <c r="BV53">
        <f t="shared" si="109"/>
        <v>3.3361214042768594E-2</v>
      </c>
      <c r="BW53">
        <f t="shared" si="109"/>
        <v>3.313433054438697E-2</v>
      </c>
      <c r="BX53">
        <f t="shared" si="109"/>
        <v>3.2764883845520565E-2</v>
      </c>
      <c r="BY53">
        <f t="shared" si="109"/>
        <v>3.2354033643655411E-2</v>
      </c>
      <c r="BZ53">
        <f t="shared" si="109"/>
        <v>3.2046629931764326E-2</v>
      </c>
      <c r="CA53">
        <f t="shared" si="109"/>
        <v>3.1697061631873913E-2</v>
      </c>
      <c r="CB53">
        <f t="shared" si="109"/>
        <v>3.1494941988612357E-2</v>
      </c>
      <c r="CC53">
        <f t="shared" si="109"/>
        <v>3.1015474973329571E-2</v>
      </c>
      <c r="CD53">
        <f t="shared" si="109"/>
        <v>3.0498955834714181E-2</v>
      </c>
      <c r="CE53">
        <f t="shared" si="109"/>
        <v>2.9900576690599534E-2</v>
      </c>
      <c r="CF53">
        <f t="shared" si="109"/>
        <v>2.9086062173941052E-2</v>
      </c>
      <c r="CG53">
        <f t="shared" si="109"/>
        <v>2.8468929211002969E-2</v>
      </c>
      <c r="CH53">
        <f t="shared" si="109"/>
        <v>2.7773812128752073E-2</v>
      </c>
      <c r="CI53">
        <f t="shared" si="109"/>
        <v>2.6869164578922966E-2</v>
      </c>
      <c r="CJ53">
        <f t="shared" si="109"/>
        <v>2.5981920175588202E-2</v>
      </c>
      <c r="CK53">
        <f t="shared" si="109"/>
        <v>2.5506647473324984E-2</v>
      </c>
      <c r="CL53">
        <f t="shared" si="109"/>
        <v>2.5170418993475163E-2</v>
      </c>
      <c r="CM53">
        <f t="shared" si="109"/>
        <v>2.5013029437384482E-2</v>
      </c>
      <c r="CN53">
        <f t="shared" si="109"/>
        <v>2.4857595859447912E-2</v>
      </c>
      <c r="CO53">
        <f t="shared" si="109"/>
        <v>2.4875437221529184E-2</v>
      </c>
      <c r="CP53">
        <f t="shared" si="109"/>
        <v>2.5062340777980641E-2</v>
      </c>
      <c r="CQ53">
        <f t="shared" si="109"/>
        <v>2.5541204139877705E-2</v>
      </c>
      <c r="CR53">
        <f t="shared" si="109"/>
        <v>2.5884043465263629E-2</v>
      </c>
      <c r="CS53">
        <f t="shared" si="109"/>
        <v>2.6219426041109939E-2</v>
      </c>
      <c r="CT53">
        <f t="shared" si="109"/>
        <v>2.6464241028952173E-2</v>
      </c>
      <c r="CU53">
        <f t="shared" si="109"/>
        <v>2.6827131348214461E-2</v>
      </c>
      <c r="CV53">
        <f t="shared" si="109"/>
        <v>2.6935614698694543E-2</v>
      </c>
      <c r="CW53">
        <f t="shared" si="109"/>
        <v>2.7203840760031239E-2</v>
      </c>
      <c r="CX53">
        <f t="shared" si="109"/>
        <v>2.7425056873368936E-2</v>
      </c>
      <c r="CY53">
        <f t="shared" si="109"/>
        <v>2.7640616547950136E-2</v>
      </c>
      <c r="CZ53">
        <f t="shared" si="109"/>
        <v>2.7410980607058377E-2</v>
      </c>
      <c r="DA53">
        <f t="shared" si="109"/>
        <v>2.7978584688413743E-2</v>
      </c>
      <c r="DB53">
        <f t="shared" si="109"/>
        <v>2.8691325080064445E-2</v>
      </c>
      <c r="DC53">
        <f t="shared" si="109"/>
        <v>2.9780126472460422E-2</v>
      </c>
      <c r="DD53">
        <f t="shared" si="109"/>
        <v>3.092263179738497E-2</v>
      </c>
      <c r="DE53">
        <f t="shared" si="109"/>
        <v>3.2193516751196416E-2</v>
      </c>
      <c r="DF53">
        <f t="shared" si="109"/>
        <v>3.3626152554067978E-2</v>
      </c>
      <c r="DG53">
        <f t="shared" si="109"/>
        <v>3.5557461647999444E-2</v>
      </c>
      <c r="DH53">
        <f t="shared" si="109"/>
        <v>3.7401690038053159E-2</v>
      </c>
      <c r="DI53">
        <f t="shared" si="109"/>
        <v>3.8632185710398836E-2</v>
      </c>
      <c r="DJ53">
        <f t="shared" si="109"/>
        <v>3.971437645263487E-2</v>
      </c>
      <c r="DK53">
        <f t="shared" si="109"/>
        <v>4.0578176598519589E-2</v>
      </c>
      <c r="DL53">
        <f t="shared" si="109"/>
        <v>4.1340121423979914E-2</v>
      </c>
      <c r="DM53">
        <f t="shared" si="109"/>
        <v>4.1930703981102102E-2</v>
      </c>
      <c r="DN53">
        <f t="shared" si="109"/>
        <v>4.2284154697830534E-2</v>
      </c>
      <c r="DO53">
        <f t="shared" si="109"/>
        <v>4.2232072404568388E-2</v>
      </c>
      <c r="DP53">
        <f t="shared" si="109"/>
        <v>4.2949651608014561E-2</v>
      </c>
      <c r="DQ53">
        <f t="shared" si="109"/>
        <v>4.287574129999272E-2</v>
      </c>
      <c r="DR53">
        <f t="shared" si="109"/>
        <v>4.2593029401357008E-2</v>
      </c>
      <c r="DS53">
        <f t="shared" si="109"/>
        <v>4.1940212569466562E-2</v>
      </c>
      <c r="DT53">
        <f t="shared" si="109"/>
        <v>4.1538745024462198E-2</v>
      </c>
      <c r="DU53">
        <f t="shared" si="109"/>
        <v>4.0412571598632985E-2</v>
      </c>
      <c r="DV53">
        <f t="shared" si="109"/>
        <v>3.8987223605619459E-2</v>
      </c>
      <c r="DW53">
        <f t="shared" si="109"/>
        <v>3.6623325080873848E-2</v>
      </c>
      <c r="DX53">
        <f t="shared" si="109"/>
        <v>3.4227915009443333E-2</v>
      </c>
      <c r="DY53">
        <f t="shared" si="109"/>
        <v>3.2469250712844122E-2</v>
      </c>
      <c r="DZ53">
        <f t="shared" si="109"/>
        <v>3.0847878148402286E-2</v>
      </c>
      <c r="EA53">
        <f t="shared" ref="EA53:GL53" si="110">IFERROR(((EA20/DZ20)^4-1), "n/a")</f>
        <v>2.8950394062265961E-2</v>
      </c>
      <c r="EB53">
        <f t="shared" si="110"/>
        <v>2.7529970531513737E-2</v>
      </c>
      <c r="EC53">
        <f t="shared" si="110"/>
        <v>2.6570538434185442E-2</v>
      </c>
      <c r="ED53">
        <f t="shared" si="110"/>
        <v>2.5843870343356778E-2</v>
      </c>
      <c r="EE53">
        <f t="shared" si="110"/>
        <v>2.5982264186075188E-2</v>
      </c>
      <c r="EF53">
        <f t="shared" si="110"/>
        <v>2.5512284240507555E-2</v>
      </c>
      <c r="EG53">
        <f t="shared" si="110"/>
        <v>2.5260504793509275E-2</v>
      </c>
      <c r="EH53">
        <f t="shared" si="110"/>
        <v>2.5161675487846979E-2</v>
      </c>
      <c r="EI53">
        <f t="shared" si="110"/>
        <v>2.5300977538589509E-2</v>
      </c>
      <c r="EJ53">
        <f t="shared" si="110"/>
        <v>2.5849499611614979E-2</v>
      </c>
      <c r="EK53">
        <f t="shared" si="110"/>
        <v>2.5742127651747992E-2</v>
      </c>
      <c r="EL53">
        <f t="shared" si="110"/>
        <v>2.5402883991231473E-2</v>
      </c>
      <c r="EM53">
        <f t="shared" si="110"/>
        <v>2.5097987856149473E-2</v>
      </c>
      <c r="EN53">
        <f t="shared" si="110"/>
        <v>2.4165858880484503E-2</v>
      </c>
      <c r="EO53">
        <f t="shared" si="110"/>
        <v>2.3392892065309701E-2</v>
      </c>
      <c r="EP53">
        <f t="shared" si="110"/>
        <v>2.2576298334886724E-2</v>
      </c>
      <c r="EQ53">
        <f t="shared" si="110"/>
        <v>2.1068968962218326E-2</v>
      </c>
      <c r="ER53">
        <f t="shared" si="110"/>
        <v>2.0034460194027437E-2</v>
      </c>
      <c r="ES53">
        <f t="shared" si="110"/>
        <v>1.9377661349301079E-2</v>
      </c>
      <c r="ET53">
        <f t="shared" si="110"/>
        <v>1.8924100178216774E-2</v>
      </c>
      <c r="EU53">
        <f t="shared" si="110"/>
        <v>1.8917701221916383E-2</v>
      </c>
      <c r="EV53">
        <f t="shared" si="110"/>
        <v>1.9103075808458048E-2</v>
      </c>
      <c r="EW53">
        <f t="shared" si="110"/>
        <v>1.8848408927081284E-2</v>
      </c>
      <c r="EX53">
        <f t="shared" si="110"/>
        <v>1.8569756810004723E-2</v>
      </c>
      <c r="EY53">
        <f t="shared" si="110"/>
        <v>1.8402797865249898E-2</v>
      </c>
      <c r="EZ53">
        <f t="shared" si="110"/>
        <v>1.8264673727502734E-2</v>
      </c>
      <c r="FA53">
        <f t="shared" si="110"/>
        <v>1.7485023093704477E-2</v>
      </c>
      <c r="FB53">
        <f t="shared" si="110"/>
        <v>1.6475819944809178E-2</v>
      </c>
      <c r="FC53">
        <f t="shared" si="110"/>
        <v>1.4843220890623288E-2</v>
      </c>
      <c r="FD53">
        <f t="shared" si="110"/>
        <v>1.2571570515932606E-2</v>
      </c>
      <c r="FE53">
        <f t="shared" si="110"/>
        <v>1.1454906581997326E-2</v>
      </c>
      <c r="FF53">
        <f t="shared" si="110"/>
        <v>1.0558228582958629E-2</v>
      </c>
      <c r="FG53">
        <f t="shared" si="110"/>
        <v>9.5649572358160739E-3</v>
      </c>
      <c r="FH53">
        <f t="shared" si="110"/>
        <v>9.3599971643099078E-3</v>
      </c>
      <c r="FI53">
        <f t="shared" si="110"/>
        <v>9.3641039800438364E-3</v>
      </c>
      <c r="FJ53">
        <f t="shared" si="110"/>
        <v>9.6271345742131587E-3</v>
      </c>
      <c r="FK53">
        <f t="shared" si="110"/>
        <v>1.1051860607282027E-2</v>
      </c>
      <c r="FL53">
        <f t="shared" si="110"/>
        <v>1.1485828391107455E-2</v>
      </c>
      <c r="FM53">
        <f t="shared" si="110"/>
        <v>1.1967666581660374E-2</v>
      </c>
      <c r="FN53">
        <f t="shared" si="110"/>
        <v>1.2445345389510809E-2</v>
      </c>
      <c r="FO53">
        <f t="shared" si="110"/>
        <v>1.2765104768806435E-2</v>
      </c>
      <c r="FP53">
        <f t="shared" si="110"/>
        <v>1.3464744564812392E-2</v>
      </c>
      <c r="FQ53">
        <f t="shared" si="110"/>
        <v>1.3903145449812637E-2</v>
      </c>
      <c r="FR53">
        <f t="shared" si="110"/>
        <v>1.4286299421779836E-2</v>
      </c>
      <c r="FS53">
        <f t="shared" si="110"/>
        <v>1.4741240931375632E-2</v>
      </c>
      <c r="FT53">
        <f t="shared" si="110"/>
        <v>1.4888734593469399E-2</v>
      </c>
      <c r="FU53">
        <f t="shared" si="110"/>
        <v>1.510976413435472E-2</v>
      </c>
      <c r="FV53">
        <f t="shared" si="110"/>
        <v>1.5328156139672977E-2</v>
      </c>
      <c r="FW53">
        <f t="shared" si="110"/>
        <v>1.5319503097968257E-2</v>
      </c>
      <c r="FX53">
        <f t="shared" si="110"/>
        <v>1.5559105375045679E-2</v>
      </c>
      <c r="FY53">
        <f t="shared" si="110"/>
        <v>1.5845271041800446E-2</v>
      </c>
      <c r="FZ53">
        <f t="shared" si="110"/>
        <v>1.6127916453655633E-2</v>
      </c>
      <c r="GA53">
        <f t="shared" si="110"/>
        <v>1.6578970971662388E-2</v>
      </c>
      <c r="GB53">
        <f t="shared" si="110"/>
        <v>1.7171269697833891E-2</v>
      </c>
      <c r="GC53">
        <f t="shared" si="110"/>
        <v>1.7317240245683596E-2</v>
      </c>
      <c r="GD53">
        <f t="shared" si="110"/>
        <v>1.7339678242723311E-2</v>
      </c>
      <c r="GE53">
        <f t="shared" si="110"/>
        <v>1.7168175130849006E-2</v>
      </c>
      <c r="GF53">
        <f t="shared" si="110"/>
        <v>1.639721545696804E-2</v>
      </c>
      <c r="GG53">
        <f t="shared" si="110"/>
        <v>1.6282375205592503E-2</v>
      </c>
      <c r="GH53">
        <f t="shared" si="110"/>
        <v>1.6264069834928563E-2</v>
      </c>
      <c r="GI53">
        <f t="shared" si="110"/>
        <v>1.6079439071348789E-2</v>
      </c>
      <c r="GJ53">
        <f t="shared" si="110"/>
        <v>1.6582955724510962E-2</v>
      </c>
      <c r="GK53">
        <f t="shared" si="110"/>
        <v>1.7080263827888631E-2</v>
      </c>
      <c r="GL53">
        <f t="shared" si="110"/>
        <v>1.766518086237423E-2</v>
      </c>
      <c r="GM53">
        <f t="shared" ref="GM53:GV53" si="111">IFERROR(((GM20/GL20)^4-1), "n/a")</f>
        <v>1.8944536002435841E-2</v>
      </c>
      <c r="GN53">
        <f t="shared" si="111"/>
        <v>1.9670897288655897E-2</v>
      </c>
      <c r="GO53" t="str">
        <f t="shared" si="111"/>
        <v>n/a</v>
      </c>
      <c r="GP53" t="str">
        <f t="shared" si="111"/>
        <v>n/a</v>
      </c>
      <c r="GQ53" t="str">
        <f t="shared" si="111"/>
        <v>n/a</v>
      </c>
      <c r="GR53" t="str">
        <f t="shared" si="111"/>
        <v>n/a</v>
      </c>
      <c r="GS53" t="str">
        <f t="shared" si="111"/>
        <v>n/a</v>
      </c>
      <c r="GT53" t="str">
        <f t="shared" si="111"/>
        <v>n/a</v>
      </c>
      <c r="GU53" t="str">
        <f t="shared" si="111"/>
        <v>n/a</v>
      </c>
      <c r="GV53" t="str">
        <f t="shared" si="111"/>
        <v>n/a</v>
      </c>
    </row>
    <row r="54" spans="1:206" x14ac:dyDescent="0.25">
      <c r="A54" s="7" t="s">
        <v>353</v>
      </c>
      <c r="B54" t="s">
        <v>210</v>
      </c>
      <c r="C54" t="str">
        <f t="shared" ref="C54:BN54" si="112">IFERROR(((C19/B19)^4-1), "n/a")</f>
        <v>n/a</v>
      </c>
      <c r="D54">
        <f t="shared" si="112"/>
        <v>5.6839953567355828E-3</v>
      </c>
      <c r="E54">
        <f t="shared" si="112"/>
        <v>3.7409833777746204E-2</v>
      </c>
      <c r="F54">
        <f t="shared" si="112"/>
        <v>-4.2207649737367792E-2</v>
      </c>
      <c r="G54">
        <f t="shared" si="112"/>
        <v>0.11309959294972804</v>
      </c>
      <c r="H54">
        <f t="shared" si="112"/>
        <v>2.1874719292473088E-2</v>
      </c>
      <c r="I54">
        <f t="shared" si="112"/>
        <v>3.3288453738692159E-2</v>
      </c>
      <c r="J54">
        <f t="shared" si="112"/>
        <v>9.451305679281985E-3</v>
      </c>
      <c r="K54">
        <f t="shared" si="112"/>
        <v>7.5671090257759754E-2</v>
      </c>
      <c r="L54">
        <f t="shared" si="112"/>
        <v>9.3870122070090822E-2</v>
      </c>
      <c r="M54">
        <f t="shared" si="112"/>
        <v>3.8339773792455123E-2</v>
      </c>
      <c r="N54">
        <f t="shared" si="112"/>
        <v>6.8692178520332714E-2</v>
      </c>
      <c r="O54">
        <f t="shared" si="112"/>
        <v>0.1027493703739788</v>
      </c>
      <c r="P54">
        <f t="shared" si="112"/>
        <v>4.424084845700027E-2</v>
      </c>
      <c r="Q54">
        <f t="shared" si="112"/>
        <v>-2.0872114354242188E-2</v>
      </c>
      <c r="R54">
        <f t="shared" si="112"/>
        <v>3.8542072948531736E-2</v>
      </c>
      <c r="S54">
        <f t="shared" si="112"/>
        <v>-3.3985452578816577E-2</v>
      </c>
      <c r="T54">
        <f t="shared" si="112"/>
        <v>9.5431818980424854E-3</v>
      </c>
      <c r="U54">
        <f t="shared" si="112"/>
        <v>-3.7273501416113297E-2</v>
      </c>
      <c r="V54">
        <f t="shared" si="112"/>
        <v>-1.5446040023407881E-2</v>
      </c>
      <c r="W54">
        <f t="shared" si="112"/>
        <v>-4.7762283428208763E-2</v>
      </c>
      <c r="X54">
        <f t="shared" si="112"/>
        <v>2.8856916101896113E-2</v>
      </c>
      <c r="Y54">
        <f t="shared" si="112"/>
        <v>7.0211167383789963E-2</v>
      </c>
      <c r="Z54">
        <f t="shared" si="112"/>
        <v>5.5011131481446318E-2</v>
      </c>
      <c r="AA54">
        <f t="shared" si="112"/>
        <v>9.3009082475575378E-2</v>
      </c>
      <c r="AB54">
        <f t="shared" si="112"/>
        <v>2.9664754065999555E-2</v>
      </c>
      <c r="AC54">
        <f t="shared" si="112"/>
        <v>2.2161706920338586E-2</v>
      </c>
      <c r="AD54">
        <f t="shared" si="112"/>
        <v>2.9283719972161393E-2</v>
      </c>
      <c r="AE54">
        <f t="shared" si="112"/>
        <v>4.8110783271416047E-2</v>
      </c>
      <c r="AF54">
        <f t="shared" si="112"/>
        <v>8.0067132489592518E-2</v>
      </c>
      <c r="AG54">
        <f t="shared" si="112"/>
        <v>7.4131807673125882E-2</v>
      </c>
      <c r="AH54">
        <f t="shared" si="112"/>
        <v>1.2679896008904734E-4</v>
      </c>
      <c r="AI54">
        <f t="shared" si="112"/>
        <v>1.2803302288794116E-2</v>
      </c>
      <c r="AJ54">
        <f t="shared" si="112"/>
        <v>0.16376299527037741</v>
      </c>
      <c r="AK54">
        <f t="shared" si="112"/>
        <v>4.0827188786844104E-2</v>
      </c>
      <c r="AL54">
        <f t="shared" si="112"/>
        <v>5.4885947764203857E-2</v>
      </c>
      <c r="AM54">
        <f t="shared" si="112"/>
        <v>7.2113122807886398E-3</v>
      </c>
      <c r="AN54">
        <f t="shared" si="112"/>
        <v>4.2786407715913466E-3</v>
      </c>
      <c r="AO54">
        <f t="shared" si="112"/>
        <v>3.0025111625633594E-2</v>
      </c>
      <c r="AP54">
        <f t="shared" si="112"/>
        <v>1.0038747995244401E-2</v>
      </c>
      <c r="AQ54">
        <f t="shared" si="112"/>
        <v>1.2617582581492259E-2</v>
      </c>
      <c r="AR54">
        <f t="shared" si="112"/>
        <v>-7.9858641339194181E-2</v>
      </c>
      <c r="AS54">
        <f t="shared" si="112"/>
        <v>-4.7698460209518734E-3</v>
      </c>
      <c r="AT54">
        <f t="shared" si="112"/>
        <v>7.668385131860056E-2</v>
      </c>
      <c r="AU54">
        <f t="shared" si="112"/>
        <v>8.0707472725957796E-2</v>
      </c>
      <c r="AV54">
        <f t="shared" si="112"/>
        <v>-2.926866571011566E-2</v>
      </c>
      <c r="AW54">
        <f t="shared" si="112"/>
        <v>4.8722320401089148E-2</v>
      </c>
      <c r="AX54">
        <f t="shared" si="112"/>
        <v>-4.28583091396042E-2</v>
      </c>
      <c r="AY54">
        <f t="shared" si="112"/>
        <v>-6.069358207226716E-2</v>
      </c>
      <c r="AZ54">
        <f t="shared" si="112"/>
        <v>1.8374245610604856E-2</v>
      </c>
      <c r="BA54">
        <f t="shared" si="112"/>
        <v>-1.5207187029440794E-2</v>
      </c>
      <c r="BB54">
        <f t="shared" si="112"/>
        <v>1.5892282486367204E-3</v>
      </c>
      <c r="BC54">
        <f t="shared" si="112"/>
        <v>5.3736633805518297E-2</v>
      </c>
      <c r="BD54">
        <f t="shared" si="112"/>
        <v>9.4217765545223209E-2</v>
      </c>
      <c r="BE54">
        <f t="shared" si="112"/>
        <v>8.2383985664295167E-2</v>
      </c>
      <c r="BF54">
        <f t="shared" si="112"/>
        <v>8.609839495851368E-2</v>
      </c>
      <c r="BG54">
        <f t="shared" si="112"/>
        <v>8.0526111115871934E-2</v>
      </c>
      <c r="BH54">
        <f t="shared" si="112"/>
        <v>7.0924917975162094E-2</v>
      </c>
      <c r="BI54">
        <f t="shared" si="112"/>
        <v>3.9128509091936658E-2</v>
      </c>
      <c r="BJ54">
        <f t="shared" si="112"/>
        <v>3.3245106132344659E-2</v>
      </c>
      <c r="BK54">
        <f t="shared" si="112"/>
        <v>3.9279339521156365E-2</v>
      </c>
      <c r="BL54">
        <f t="shared" si="112"/>
        <v>3.5692061053484769E-2</v>
      </c>
      <c r="BM54">
        <f t="shared" si="112"/>
        <v>6.2531711718850858E-2</v>
      </c>
      <c r="BN54">
        <f t="shared" si="112"/>
        <v>3.0031545097500389E-2</v>
      </c>
      <c r="BO54">
        <f t="shared" ref="BO54:DZ54" si="113">IFERROR(((BO19/BN19)^4-1), "n/a")</f>
        <v>3.7884801372860322E-2</v>
      </c>
      <c r="BP54">
        <f t="shared" si="113"/>
        <v>1.8137437958829716E-2</v>
      </c>
      <c r="BQ54">
        <f t="shared" si="113"/>
        <v>3.8816268439099799E-2</v>
      </c>
      <c r="BR54">
        <f t="shared" si="113"/>
        <v>2.1665677279068651E-2</v>
      </c>
      <c r="BS54">
        <f t="shared" si="113"/>
        <v>3.0137330503134052E-2</v>
      </c>
      <c r="BT54">
        <f t="shared" si="113"/>
        <v>4.3858045015168878E-2</v>
      </c>
      <c r="BU54">
        <f t="shared" si="113"/>
        <v>3.5157918473793348E-2</v>
      </c>
      <c r="BV54">
        <f t="shared" si="113"/>
        <v>7.0507708871362373E-2</v>
      </c>
      <c r="BW54">
        <f t="shared" si="113"/>
        <v>2.0805062384047446E-2</v>
      </c>
      <c r="BX54">
        <f t="shared" si="113"/>
        <v>5.3582893075010407E-2</v>
      </c>
      <c r="BY54">
        <f t="shared" si="113"/>
        <v>2.3646817910816686E-2</v>
      </c>
      <c r="BZ54">
        <f t="shared" si="113"/>
        <v>5.4385171638199115E-2</v>
      </c>
      <c r="CA54">
        <f t="shared" si="113"/>
        <v>4.1290749906062407E-2</v>
      </c>
      <c r="CB54">
        <f t="shared" si="113"/>
        <v>3.0896060703334838E-2</v>
      </c>
      <c r="CC54">
        <f t="shared" si="113"/>
        <v>2.9945612535732691E-2</v>
      </c>
      <c r="CD54">
        <f t="shared" si="113"/>
        <v>7.9030403151030271E-3</v>
      </c>
      <c r="CE54">
        <f t="shared" si="113"/>
        <v>4.4450909219403423E-2</v>
      </c>
      <c r="CF54">
        <f t="shared" si="113"/>
        <v>1.4611944161070811E-2</v>
      </c>
      <c r="CG54">
        <f t="shared" si="113"/>
        <v>2.6430764662443984E-3</v>
      </c>
      <c r="CH54">
        <f t="shared" si="113"/>
        <v>-3.5936644525546124E-2</v>
      </c>
      <c r="CI54">
        <f t="shared" si="113"/>
        <v>-1.8553262294592865E-2</v>
      </c>
      <c r="CJ54">
        <f t="shared" si="113"/>
        <v>3.1522189178250892E-2</v>
      </c>
      <c r="CK54">
        <f t="shared" si="113"/>
        <v>2.0364363869517899E-2</v>
      </c>
      <c r="CL54">
        <f t="shared" si="113"/>
        <v>1.4047495762931295E-2</v>
      </c>
      <c r="CM54">
        <f t="shared" si="113"/>
        <v>4.8712884863948869E-2</v>
      </c>
      <c r="CN54">
        <f t="shared" si="113"/>
        <v>4.4091023897582904E-2</v>
      </c>
      <c r="CO54">
        <f t="shared" si="113"/>
        <v>4.0143547428231896E-2</v>
      </c>
      <c r="CP54">
        <f t="shared" si="113"/>
        <v>4.2370819697705064E-2</v>
      </c>
      <c r="CQ54">
        <f t="shared" si="113"/>
        <v>6.7279764908121376E-3</v>
      </c>
      <c r="CR54">
        <f t="shared" si="113"/>
        <v>2.3470463559681187E-2</v>
      </c>
      <c r="CS54">
        <f t="shared" si="113"/>
        <v>1.9232271358842201E-2</v>
      </c>
      <c r="CT54">
        <f t="shared" si="113"/>
        <v>5.5521462693641555E-2</v>
      </c>
      <c r="CU54">
        <f t="shared" si="113"/>
        <v>3.9416063476152452E-2</v>
      </c>
      <c r="CV54">
        <f t="shared" si="113"/>
        <v>5.5286686517922456E-2</v>
      </c>
      <c r="CW54">
        <f t="shared" si="113"/>
        <v>2.3601032463302696E-2</v>
      </c>
      <c r="CX54">
        <f t="shared" si="113"/>
        <v>4.6618246039500821E-2</v>
      </c>
      <c r="CY54">
        <f t="shared" si="113"/>
        <v>1.4238193016367084E-2</v>
      </c>
      <c r="CZ54">
        <f t="shared" si="113"/>
        <v>1.2004038546290063E-2</v>
      </c>
      <c r="DA54">
        <f t="shared" si="113"/>
        <v>3.4479279756610248E-2</v>
      </c>
      <c r="DB54">
        <f t="shared" si="113"/>
        <v>2.7431743875812487E-2</v>
      </c>
      <c r="DC54">
        <f t="shared" si="113"/>
        <v>3.0289189123260396E-2</v>
      </c>
      <c r="DD54">
        <f t="shared" si="113"/>
        <v>6.8391432677299191E-2</v>
      </c>
      <c r="DE54">
        <f t="shared" si="113"/>
        <v>3.6382562474287949E-2</v>
      </c>
      <c r="DF54">
        <f t="shared" si="113"/>
        <v>4.217583700841443E-2</v>
      </c>
      <c r="DG54">
        <f t="shared" si="113"/>
        <v>2.6080263009873761E-2</v>
      </c>
      <c r="DH54">
        <f t="shared" si="113"/>
        <v>6.8137145134207877E-2</v>
      </c>
      <c r="DI54">
        <f t="shared" si="113"/>
        <v>5.0981076112308843E-2</v>
      </c>
      <c r="DJ54">
        <f t="shared" si="113"/>
        <v>3.4813040946741536E-2</v>
      </c>
      <c r="DK54">
        <f t="shared" si="113"/>
        <v>4.0585014191699464E-2</v>
      </c>
      <c r="DL54">
        <f t="shared" si="113"/>
        <v>3.7533707037838093E-2</v>
      </c>
      <c r="DM54">
        <f t="shared" si="113"/>
        <v>5.1058334428637275E-2</v>
      </c>
      <c r="DN54">
        <f t="shared" si="113"/>
        <v>6.6223733389396022E-2</v>
      </c>
      <c r="DO54">
        <f t="shared" si="113"/>
        <v>3.8402104256778369E-2</v>
      </c>
      <c r="DP54">
        <f t="shared" si="113"/>
        <v>3.1122784580786433E-2</v>
      </c>
      <c r="DQ54">
        <f t="shared" si="113"/>
        <v>5.3427710229692948E-2</v>
      </c>
      <c r="DR54">
        <f t="shared" si="113"/>
        <v>6.9733532918211161E-2</v>
      </c>
      <c r="DS54">
        <f t="shared" si="113"/>
        <v>1.4553505925093191E-2</v>
      </c>
      <c r="DT54">
        <f t="shared" si="113"/>
        <v>7.5262443832814219E-2</v>
      </c>
      <c r="DU54">
        <f t="shared" si="113"/>
        <v>5.3599587656587566E-3</v>
      </c>
      <c r="DV54">
        <f t="shared" si="113"/>
        <v>2.5153403299005062E-2</v>
      </c>
      <c r="DW54">
        <f t="shared" si="113"/>
        <v>-1.1353623029323301E-2</v>
      </c>
      <c r="DX54">
        <f t="shared" si="113"/>
        <v>2.3589884120624349E-2</v>
      </c>
      <c r="DY54">
        <f t="shared" si="113"/>
        <v>-1.6498435711226889E-2</v>
      </c>
      <c r="DZ54">
        <f t="shared" si="113"/>
        <v>1.0947046235674662E-2</v>
      </c>
      <c r="EA54">
        <f t="shared" ref="EA54:GL54" si="114">IFERROR(((EA19/DZ19)^4-1), "n/a")</f>
        <v>3.5428710330240865E-2</v>
      </c>
      <c r="EB54">
        <f t="shared" si="114"/>
        <v>2.4465544356742752E-2</v>
      </c>
      <c r="EC54">
        <f t="shared" si="114"/>
        <v>1.7895712185639123E-2</v>
      </c>
      <c r="ED54">
        <f t="shared" si="114"/>
        <v>6.1894793759706968E-3</v>
      </c>
      <c r="EE54">
        <f t="shared" si="114"/>
        <v>2.2399762279971869E-2</v>
      </c>
      <c r="EF54">
        <f t="shared" si="114"/>
        <v>3.4829760144891031E-2</v>
      </c>
      <c r="EG54">
        <f t="shared" si="114"/>
        <v>6.970003954720827E-2</v>
      </c>
      <c r="EH54">
        <f t="shared" si="114"/>
        <v>4.6702323898299092E-2</v>
      </c>
      <c r="EI54">
        <f t="shared" si="114"/>
        <v>2.1520927610701124E-2</v>
      </c>
      <c r="EJ54">
        <f t="shared" si="114"/>
        <v>3.084029363339047E-2</v>
      </c>
      <c r="EK54">
        <f t="shared" si="114"/>
        <v>3.8363956889875039E-2</v>
      </c>
      <c r="EL54">
        <f t="shared" si="114"/>
        <v>4.0675238997306185E-2</v>
      </c>
      <c r="EM54">
        <f t="shared" si="114"/>
        <v>4.5011770532990436E-2</v>
      </c>
      <c r="EN54">
        <f t="shared" si="114"/>
        <v>1.8596163245967023E-2</v>
      </c>
      <c r="EO54">
        <f t="shared" si="114"/>
        <v>3.6140584939194254E-2</v>
      </c>
      <c r="EP54">
        <f t="shared" si="114"/>
        <v>2.5486995079878394E-2</v>
      </c>
      <c r="EQ54">
        <f t="shared" si="114"/>
        <v>5.4274709725784298E-2</v>
      </c>
      <c r="ER54">
        <f t="shared" si="114"/>
        <v>9.3863667791918015E-3</v>
      </c>
      <c r="ES54">
        <f t="shared" si="114"/>
        <v>6.2093917544334687E-3</v>
      </c>
      <c r="ET54">
        <f t="shared" si="114"/>
        <v>3.4496356047126975E-2</v>
      </c>
      <c r="EU54">
        <f t="shared" si="114"/>
        <v>9.4530679379261073E-3</v>
      </c>
      <c r="EV54">
        <f t="shared" si="114"/>
        <v>2.3123894425739477E-2</v>
      </c>
      <c r="EW54">
        <f t="shared" si="114"/>
        <v>2.1894732081374046E-2</v>
      </c>
      <c r="EX54">
        <f t="shared" si="114"/>
        <v>2.4554779668130466E-2</v>
      </c>
      <c r="EY54">
        <f t="shared" si="114"/>
        <v>-2.2794527514841123E-2</v>
      </c>
      <c r="EZ54">
        <f t="shared" si="114"/>
        <v>2.0809525675684171E-2</v>
      </c>
      <c r="FA54">
        <f t="shared" si="114"/>
        <v>-2.1485024562197252E-2</v>
      </c>
      <c r="FB54">
        <f t="shared" si="114"/>
        <v>-8.3782477692413315E-2</v>
      </c>
      <c r="FC54">
        <f t="shared" si="114"/>
        <v>-4.4160535852538763E-2</v>
      </c>
      <c r="FD54">
        <f t="shared" si="114"/>
        <v>-5.7411331399159771E-3</v>
      </c>
      <c r="FE54">
        <f t="shared" si="114"/>
        <v>1.4642863966667363E-2</v>
      </c>
      <c r="FF54">
        <f t="shared" si="114"/>
        <v>4.4682029315260552E-2</v>
      </c>
      <c r="FG54">
        <f t="shared" si="114"/>
        <v>1.5457283953580481E-2</v>
      </c>
      <c r="FH54">
        <f t="shared" si="114"/>
        <v>3.7412604918221959E-2</v>
      </c>
      <c r="FI54">
        <f t="shared" si="114"/>
        <v>2.9818728698344898E-2</v>
      </c>
      <c r="FJ54">
        <f t="shared" si="114"/>
        <v>2.0212681226924989E-2</v>
      </c>
      <c r="FK54">
        <f t="shared" si="114"/>
        <v>-9.5651321891466745E-3</v>
      </c>
      <c r="FL54">
        <f t="shared" si="114"/>
        <v>2.8896101352338777E-2</v>
      </c>
      <c r="FM54">
        <f t="shared" si="114"/>
        <v>-1.1116935199469991E-3</v>
      </c>
      <c r="FN54">
        <f t="shared" si="114"/>
        <v>4.7182182511700033E-2</v>
      </c>
      <c r="FO54">
        <f t="shared" si="114"/>
        <v>3.1686680767679443E-2</v>
      </c>
      <c r="FP54">
        <f t="shared" si="114"/>
        <v>1.732220602596013E-2</v>
      </c>
      <c r="FQ54">
        <f t="shared" si="114"/>
        <v>5.4187845185735828E-3</v>
      </c>
      <c r="FR54">
        <f t="shared" si="114"/>
        <v>4.5451384530477146E-3</v>
      </c>
      <c r="FS54">
        <f t="shared" si="114"/>
        <v>3.5919242389998329E-2</v>
      </c>
      <c r="FT54">
        <f t="shared" si="114"/>
        <v>4.9410706650923064E-3</v>
      </c>
      <c r="FU54">
        <f t="shared" si="114"/>
        <v>3.1705490026631367E-2</v>
      </c>
      <c r="FV54">
        <f t="shared" si="114"/>
        <v>3.2298428210899566E-2</v>
      </c>
      <c r="FW54">
        <f t="shared" si="114"/>
        <v>-1.0019979060685302E-2</v>
      </c>
      <c r="FX54">
        <f t="shared" si="114"/>
        <v>5.1102399225043671E-2</v>
      </c>
      <c r="FY54">
        <f t="shared" si="114"/>
        <v>4.9250034552643873E-2</v>
      </c>
      <c r="FZ54">
        <f t="shared" si="114"/>
        <v>1.8990609970528149E-2</v>
      </c>
      <c r="GA54">
        <f t="shared" si="114"/>
        <v>3.3317278015641216E-2</v>
      </c>
      <c r="GB54">
        <f t="shared" si="114"/>
        <v>3.3398442504936954E-2</v>
      </c>
      <c r="GC54">
        <f t="shared" si="114"/>
        <v>9.6455461446698365E-3</v>
      </c>
      <c r="GD54">
        <f t="shared" si="114"/>
        <v>3.9970776100357597E-3</v>
      </c>
      <c r="GE54">
        <f t="shared" si="114"/>
        <v>1.548768690972202E-2</v>
      </c>
      <c r="GF54">
        <f t="shared" si="114"/>
        <v>2.2813799505932764E-2</v>
      </c>
      <c r="GG54">
        <f t="shared" si="114"/>
        <v>1.9249342311688622E-2</v>
      </c>
      <c r="GH54">
        <f t="shared" si="114"/>
        <v>1.7622775092036358E-2</v>
      </c>
      <c r="GI54">
        <f t="shared" si="114"/>
        <v>1.784174291461138E-2</v>
      </c>
      <c r="GJ54">
        <f t="shared" si="114"/>
        <v>2.9933343195757578E-2</v>
      </c>
      <c r="GK54">
        <f t="shared" si="114"/>
        <v>2.8212210659775527E-2</v>
      </c>
      <c r="GL54">
        <f t="shared" si="114"/>
        <v>2.2930890960969563E-2</v>
      </c>
      <c r="GM54">
        <f t="shared" ref="GM54:GV54" si="115">IFERROR(((GM19/GL19)^4-1), "n/a")</f>
        <v>2.2175271567696164E-2</v>
      </c>
      <c r="GN54">
        <f t="shared" si="115"/>
        <v>4.0595013731414387E-2</v>
      </c>
      <c r="GO54" t="str">
        <f t="shared" si="115"/>
        <v>n/a</v>
      </c>
      <c r="GP54" t="str">
        <f t="shared" si="115"/>
        <v>n/a</v>
      </c>
      <c r="GQ54" t="str">
        <f t="shared" si="115"/>
        <v>n/a</v>
      </c>
      <c r="GR54" t="str">
        <f t="shared" si="115"/>
        <v>n/a</v>
      </c>
      <c r="GS54" t="str">
        <f t="shared" si="115"/>
        <v>n/a</v>
      </c>
      <c r="GT54" t="str">
        <f t="shared" si="115"/>
        <v>n/a</v>
      </c>
      <c r="GU54" t="str">
        <f t="shared" si="115"/>
        <v>n/a</v>
      </c>
      <c r="GV54" t="str">
        <f t="shared" si="115"/>
        <v>n/a</v>
      </c>
    </row>
    <row r="55" spans="1:206" x14ac:dyDescent="0.25">
      <c r="CE55" s="14"/>
    </row>
    <row r="56" spans="1:206" x14ac:dyDescent="0.25">
      <c r="A56" s="13" t="s">
        <v>196</v>
      </c>
    </row>
    <row r="57" spans="1:206" x14ac:dyDescent="0.25">
      <c r="A57" s="39" t="s">
        <v>354</v>
      </c>
      <c r="B57" t="s">
        <v>241</v>
      </c>
      <c r="C57">
        <f t="shared" ref="C57:BN57" si="116">IFERROR(C22/C24, "n/a")</f>
        <v>0.60093226788432275</v>
      </c>
      <c r="D57">
        <f t="shared" si="116"/>
        <v>0.60108675285741053</v>
      </c>
      <c r="E57">
        <f t="shared" si="116"/>
        <v>0.60169413497836299</v>
      </c>
      <c r="F57">
        <f t="shared" si="116"/>
        <v>0.60646702186294332</v>
      </c>
      <c r="G57">
        <f t="shared" si="116"/>
        <v>0.59830866807610994</v>
      </c>
      <c r="H57">
        <f t="shared" si="116"/>
        <v>0.59949840006918631</v>
      </c>
      <c r="I57">
        <f t="shared" si="116"/>
        <v>0.59913390506920272</v>
      </c>
      <c r="J57">
        <f t="shared" si="116"/>
        <v>0.6063177350247837</v>
      </c>
      <c r="K57">
        <f t="shared" si="116"/>
        <v>0.60043881033642132</v>
      </c>
      <c r="L57">
        <f t="shared" si="116"/>
        <v>0.59807327858496517</v>
      </c>
      <c r="M57">
        <f t="shared" si="116"/>
        <v>0.60111576011157597</v>
      </c>
      <c r="N57">
        <f t="shared" si="116"/>
        <v>0.60237790653924295</v>
      </c>
      <c r="O57">
        <f t="shared" si="116"/>
        <v>0.59891107078039929</v>
      </c>
      <c r="P57">
        <f t="shared" si="116"/>
        <v>0.59445505339840155</v>
      </c>
      <c r="Q57">
        <f t="shared" si="116"/>
        <v>0.59903752266703869</v>
      </c>
      <c r="R57">
        <f t="shared" si="116"/>
        <v>0.5919528551107498</v>
      </c>
      <c r="S57">
        <f t="shared" si="116"/>
        <v>0.59810890557939911</v>
      </c>
      <c r="T57">
        <f t="shared" si="116"/>
        <v>0.60152931180968561</v>
      </c>
      <c r="U57">
        <f t="shared" si="116"/>
        <v>0.608525641025641</v>
      </c>
      <c r="V57">
        <f t="shared" si="116"/>
        <v>0.5995499156091767</v>
      </c>
      <c r="W57">
        <f t="shared" si="116"/>
        <v>0.60961574160014853</v>
      </c>
      <c r="X57">
        <f t="shared" si="116"/>
        <v>0.61359646467703854</v>
      </c>
      <c r="Y57">
        <f t="shared" si="116"/>
        <v>0.61246929465434563</v>
      </c>
      <c r="Z57">
        <f t="shared" si="116"/>
        <v>0.61085253717788635</v>
      </c>
      <c r="AA57">
        <f t="shared" si="116"/>
        <v>0.60966767371601216</v>
      </c>
      <c r="AB57">
        <f t="shared" si="116"/>
        <v>0.60978243265129839</v>
      </c>
      <c r="AC57">
        <f t="shared" si="116"/>
        <v>0.61422665111841412</v>
      </c>
      <c r="AD57">
        <f t="shared" si="116"/>
        <v>0.61645039549190928</v>
      </c>
      <c r="AE57">
        <f t="shared" si="116"/>
        <v>0.61762043648798159</v>
      </c>
      <c r="AF57">
        <f t="shared" si="116"/>
        <v>0.61092465586847611</v>
      </c>
      <c r="AG57">
        <f t="shared" si="116"/>
        <v>0.60745810715128634</v>
      </c>
      <c r="AH57">
        <f t="shared" si="116"/>
        <v>0.61211477151965987</v>
      </c>
      <c r="AI57">
        <f t="shared" si="116"/>
        <v>0.61471763210459407</v>
      </c>
      <c r="AJ57">
        <f t="shared" si="116"/>
        <v>0.6053353920054898</v>
      </c>
      <c r="AK57">
        <f t="shared" si="116"/>
        <v>0.60214604818170436</v>
      </c>
      <c r="AL57">
        <f t="shared" si="116"/>
        <v>0.59808631757438735</v>
      </c>
      <c r="AM57">
        <f t="shared" si="116"/>
        <v>0.6004511992400855</v>
      </c>
      <c r="AN57">
        <f t="shared" si="116"/>
        <v>0.60111145415251621</v>
      </c>
      <c r="AO57">
        <f t="shared" si="116"/>
        <v>0.60425101214574906</v>
      </c>
      <c r="AP57">
        <f t="shared" si="116"/>
        <v>0.60758471309519435</v>
      </c>
      <c r="AQ57">
        <f t="shared" si="116"/>
        <v>0.61018711018711014</v>
      </c>
      <c r="AR57">
        <f t="shared" si="116"/>
        <v>0.60938728819618215</v>
      </c>
      <c r="AS57">
        <f t="shared" si="116"/>
        <v>0.61746893050936458</v>
      </c>
      <c r="AT57">
        <f t="shared" si="116"/>
        <v>0.61357851018220799</v>
      </c>
      <c r="AU57">
        <f t="shared" si="116"/>
        <v>0.6035785161001217</v>
      </c>
      <c r="AV57">
        <f t="shared" si="116"/>
        <v>0.60632411067193681</v>
      </c>
      <c r="AW57">
        <f t="shared" si="116"/>
        <v>0.6005336441145801</v>
      </c>
      <c r="AX57">
        <f t="shared" si="116"/>
        <v>0.60180443794196536</v>
      </c>
      <c r="AY57">
        <f t="shared" si="116"/>
        <v>0.61515438414317558</v>
      </c>
      <c r="AZ57">
        <f t="shared" si="116"/>
        <v>0.61212484993997596</v>
      </c>
      <c r="BA57">
        <f t="shared" si="116"/>
        <v>0.61958233074889335</v>
      </c>
      <c r="BB57">
        <f t="shared" si="116"/>
        <v>0.63057661788044439</v>
      </c>
      <c r="BC57">
        <f t="shared" si="116"/>
        <v>0.62895145966488164</v>
      </c>
      <c r="BD57">
        <f t="shared" si="116"/>
        <v>0.62853470437018</v>
      </c>
      <c r="BE57">
        <f t="shared" si="116"/>
        <v>0.62883551989591246</v>
      </c>
      <c r="BF57">
        <f t="shared" si="116"/>
        <v>0.62521411442274755</v>
      </c>
      <c r="BG57">
        <f t="shared" si="116"/>
        <v>0.6187661523502469</v>
      </c>
      <c r="BH57">
        <f t="shared" si="116"/>
        <v>0.61749301675977653</v>
      </c>
      <c r="BI57">
        <f t="shared" si="116"/>
        <v>0.61540533261513597</v>
      </c>
      <c r="BJ57">
        <f t="shared" si="116"/>
        <v>0.61750952128428871</v>
      </c>
      <c r="BK57">
        <f t="shared" si="116"/>
        <v>0.62313838589192005</v>
      </c>
      <c r="BL57">
        <f t="shared" si="116"/>
        <v>0.62441500384176596</v>
      </c>
      <c r="BM57">
        <f t="shared" si="116"/>
        <v>0.62781526397373932</v>
      </c>
      <c r="BN57">
        <f t="shared" si="116"/>
        <v>0.62541346954388966</v>
      </c>
      <c r="BO57">
        <f t="shared" ref="BO57:DZ57" si="117">IFERROR(BO22/BO24, "n/a")</f>
        <v>0.62636704452183944</v>
      </c>
      <c r="BP57">
        <f t="shared" si="117"/>
        <v>0.62735132994521814</v>
      </c>
      <c r="BQ57">
        <f t="shared" si="117"/>
        <v>0.63311413503483294</v>
      </c>
      <c r="BR57">
        <f t="shared" si="117"/>
        <v>0.63397457918241151</v>
      </c>
      <c r="BS57">
        <f t="shared" si="117"/>
        <v>0.63180297319046208</v>
      </c>
      <c r="BT57">
        <f t="shared" si="117"/>
        <v>0.63528359202696527</v>
      </c>
      <c r="BU57">
        <f t="shared" si="117"/>
        <v>0.6382098841256193</v>
      </c>
      <c r="BV57">
        <f t="shared" si="117"/>
        <v>0.62917332268370607</v>
      </c>
      <c r="BW57">
        <f t="shared" si="117"/>
        <v>0.63702842275397176</v>
      </c>
      <c r="BX57">
        <f t="shared" si="117"/>
        <v>0.63423892100192669</v>
      </c>
      <c r="BY57">
        <f t="shared" si="117"/>
        <v>0.63638600742030738</v>
      </c>
      <c r="BZ57">
        <f t="shared" si="117"/>
        <v>0.63607741457542366</v>
      </c>
      <c r="CA57">
        <f t="shared" si="117"/>
        <v>0.63328071416907072</v>
      </c>
      <c r="CB57">
        <f t="shared" si="117"/>
        <v>0.63319376391982185</v>
      </c>
      <c r="CC57">
        <f t="shared" si="117"/>
        <v>0.63373950907750121</v>
      </c>
      <c r="CD57">
        <f t="shared" si="117"/>
        <v>0.63573566258351888</v>
      </c>
      <c r="CE57">
        <f t="shared" si="117"/>
        <v>0.63648747594803079</v>
      </c>
      <c r="CF57">
        <f t="shared" si="117"/>
        <v>0.63479865771812083</v>
      </c>
      <c r="CG57">
        <f t="shared" si="117"/>
        <v>0.6395072401123838</v>
      </c>
      <c r="CH57">
        <f t="shared" si="117"/>
        <v>0.6441454194214532</v>
      </c>
      <c r="CI57">
        <f t="shared" si="117"/>
        <v>0.64183457051961823</v>
      </c>
      <c r="CJ57">
        <f t="shared" si="117"/>
        <v>0.64092771221988287</v>
      </c>
      <c r="CK57">
        <f t="shared" si="117"/>
        <v>0.64024557276140459</v>
      </c>
      <c r="CL57">
        <f t="shared" si="117"/>
        <v>0.63851863676271048</v>
      </c>
      <c r="CM57">
        <f t="shared" si="117"/>
        <v>0.64440288538605384</v>
      </c>
      <c r="CN57">
        <f t="shared" si="117"/>
        <v>0.64222352723001785</v>
      </c>
      <c r="CO57">
        <f t="shared" si="117"/>
        <v>0.64371211890476043</v>
      </c>
      <c r="CP57">
        <f t="shared" si="117"/>
        <v>0.64471320799904197</v>
      </c>
      <c r="CQ57">
        <f t="shared" si="117"/>
        <v>0.6463333085667583</v>
      </c>
      <c r="CR57">
        <f t="shared" si="117"/>
        <v>0.64894476347133911</v>
      </c>
      <c r="CS57">
        <f t="shared" si="117"/>
        <v>0.65201028755757684</v>
      </c>
      <c r="CT57">
        <f t="shared" si="117"/>
        <v>0.64911530290716735</v>
      </c>
      <c r="CU57">
        <f t="shared" si="117"/>
        <v>0.64943716008263419</v>
      </c>
      <c r="CV57">
        <f t="shared" si="117"/>
        <v>0.64623494183719932</v>
      </c>
      <c r="CW57">
        <f t="shared" si="117"/>
        <v>0.648306529715868</v>
      </c>
      <c r="CX57">
        <f t="shared" si="117"/>
        <v>0.64741861494507258</v>
      </c>
      <c r="CY57">
        <f t="shared" si="117"/>
        <v>0.64639804315169558</v>
      </c>
      <c r="CZ57">
        <f t="shared" si="117"/>
        <v>0.65078485687903975</v>
      </c>
      <c r="DA57">
        <f t="shared" si="117"/>
        <v>0.65060977990654811</v>
      </c>
      <c r="DB57">
        <f t="shared" si="117"/>
        <v>0.65045158634176459</v>
      </c>
      <c r="DC57">
        <f t="shared" si="117"/>
        <v>0.65204295609074159</v>
      </c>
      <c r="DD57">
        <f t="shared" si="117"/>
        <v>0.64989791853401058</v>
      </c>
      <c r="DE57">
        <f t="shared" si="117"/>
        <v>0.64865828762574718</v>
      </c>
      <c r="DF57">
        <f t="shared" si="117"/>
        <v>0.6480544323107098</v>
      </c>
      <c r="DG57">
        <f t="shared" si="117"/>
        <v>0.64968251880373562</v>
      </c>
      <c r="DH57">
        <f t="shared" si="117"/>
        <v>0.64226182091374384</v>
      </c>
      <c r="DI57">
        <f t="shared" si="117"/>
        <v>0.64404118760677842</v>
      </c>
      <c r="DJ57">
        <f t="shared" si="117"/>
        <v>0.64609452537674406</v>
      </c>
      <c r="DK57">
        <f t="shared" si="117"/>
        <v>0.64527152766029439</v>
      </c>
      <c r="DL57">
        <f t="shared" si="117"/>
        <v>0.65025586140004676</v>
      </c>
      <c r="DM57">
        <f t="shared" si="117"/>
        <v>0.64979004725307254</v>
      </c>
      <c r="DN57">
        <f t="shared" si="117"/>
        <v>0.64861200774693351</v>
      </c>
      <c r="DO57">
        <f t="shared" si="117"/>
        <v>0.64800951440434096</v>
      </c>
      <c r="DP57">
        <f t="shared" si="117"/>
        <v>0.6536297011822515</v>
      </c>
      <c r="DQ57">
        <f t="shared" si="117"/>
        <v>0.65368367779051628</v>
      </c>
      <c r="DR57">
        <f t="shared" si="117"/>
        <v>0.65252439541790419</v>
      </c>
      <c r="DS57">
        <f t="shared" si="117"/>
        <v>0.66116826120425087</v>
      </c>
      <c r="DT57">
        <f t="shared" si="117"/>
        <v>0.65453711564546191</v>
      </c>
      <c r="DU57">
        <f t="shared" si="117"/>
        <v>0.66041977557704612</v>
      </c>
      <c r="DV57">
        <f t="shared" si="117"/>
        <v>0.66214196762141975</v>
      </c>
      <c r="DW57">
        <f t="shared" si="117"/>
        <v>0.66714090653018743</v>
      </c>
      <c r="DX57">
        <f t="shared" si="117"/>
        <v>0.66393968559512362</v>
      </c>
      <c r="DY57">
        <f t="shared" si="117"/>
        <v>0.6667138529486708</v>
      </c>
      <c r="DZ57">
        <f t="shared" si="117"/>
        <v>0.6730298396855624</v>
      </c>
      <c r="EA57">
        <f t="shared" ref="EA57:GL57" si="118">IFERROR(EA22/EA24, "n/a")</f>
        <v>0.6682639725646492</v>
      </c>
      <c r="EB57">
        <f t="shared" si="118"/>
        <v>0.67033562222303822</v>
      </c>
      <c r="EC57">
        <f t="shared" si="118"/>
        <v>0.67238289316873023</v>
      </c>
      <c r="ED57">
        <f t="shared" si="118"/>
        <v>0.67449758388655556</v>
      </c>
      <c r="EE57">
        <f t="shared" si="118"/>
        <v>0.67562033352707118</v>
      </c>
      <c r="EF57">
        <f t="shared" si="118"/>
        <v>0.67556506289280382</v>
      </c>
      <c r="EG57">
        <f t="shared" si="118"/>
        <v>0.67453943444018927</v>
      </c>
      <c r="EH57">
        <f t="shared" si="118"/>
        <v>0.67051566363335124</v>
      </c>
      <c r="EI57">
        <f t="shared" si="118"/>
        <v>0.67345346554588004</v>
      </c>
      <c r="EJ57">
        <f t="shared" si="118"/>
        <v>0.67164918655545458</v>
      </c>
      <c r="EK57">
        <f t="shared" si="118"/>
        <v>0.67171409296692752</v>
      </c>
      <c r="EL57">
        <f t="shared" si="118"/>
        <v>0.67284226665814861</v>
      </c>
      <c r="EM57">
        <f t="shared" si="118"/>
        <v>0.66787866439939514</v>
      </c>
      <c r="EN57">
        <f t="shared" si="118"/>
        <v>0.67168086754453904</v>
      </c>
      <c r="EO57">
        <f t="shared" si="118"/>
        <v>0.67330650008749982</v>
      </c>
      <c r="EP57">
        <f t="shared" si="118"/>
        <v>0.67091949626096026</v>
      </c>
      <c r="EQ57">
        <f t="shared" si="118"/>
        <v>0.66824219525283202</v>
      </c>
      <c r="ER57">
        <f t="shared" si="118"/>
        <v>0.6698424704359337</v>
      </c>
      <c r="ES57">
        <f t="shared" si="118"/>
        <v>0.67301243915630071</v>
      </c>
      <c r="ET57">
        <f t="shared" si="118"/>
        <v>0.67018351238138651</v>
      </c>
      <c r="EU57">
        <f t="shared" si="118"/>
        <v>0.67208591979505361</v>
      </c>
      <c r="EV57">
        <f t="shared" si="118"/>
        <v>0.67059044387584832</v>
      </c>
      <c r="EW57">
        <f t="shared" si="118"/>
        <v>0.67105607155142755</v>
      </c>
      <c r="EX57">
        <f t="shared" si="118"/>
        <v>0.67280591220243158</v>
      </c>
      <c r="EY57">
        <f t="shared" si="118"/>
        <v>0.67806293085796188</v>
      </c>
      <c r="EZ57">
        <f t="shared" si="118"/>
        <v>0.67898632949694704</v>
      </c>
      <c r="FA57">
        <f t="shared" si="118"/>
        <v>0.67953246333045725</v>
      </c>
      <c r="FB57">
        <f t="shared" si="118"/>
        <v>0.67566193894021076</v>
      </c>
      <c r="FC57">
        <f t="shared" si="118"/>
        <v>0.67776581333148078</v>
      </c>
      <c r="FD57">
        <f t="shared" si="118"/>
        <v>0.68001588529147428</v>
      </c>
      <c r="FE57">
        <f t="shared" si="118"/>
        <v>0.6862131855786634</v>
      </c>
      <c r="FF57">
        <f t="shared" si="118"/>
        <v>0.68068772217664752</v>
      </c>
      <c r="FG57">
        <f t="shared" si="118"/>
        <v>0.6820343173882919</v>
      </c>
      <c r="FH57">
        <f t="shared" si="118"/>
        <v>0.67879754255967728</v>
      </c>
      <c r="FI57">
        <f t="shared" si="118"/>
        <v>0.67776311514002086</v>
      </c>
      <c r="FJ57">
        <f t="shared" si="118"/>
        <v>0.67913101674452792</v>
      </c>
      <c r="FK57">
        <f t="shared" si="118"/>
        <v>0.68595690117625507</v>
      </c>
      <c r="FL57">
        <f t="shared" si="118"/>
        <v>0.68481950413649795</v>
      </c>
      <c r="FM57">
        <f t="shared" si="118"/>
        <v>0.6866000936383635</v>
      </c>
      <c r="FN57">
        <f t="shared" si="118"/>
        <v>0.68126483714746944</v>
      </c>
      <c r="FO57">
        <f t="shared" si="118"/>
        <v>0.68180626474737516</v>
      </c>
      <c r="FP57">
        <f t="shared" si="118"/>
        <v>0.67884449892584953</v>
      </c>
      <c r="FQ57">
        <f t="shared" si="118"/>
        <v>0.67749673990601089</v>
      </c>
      <c r="FR57">
        <f t="shared" si="118"/>
        <v>0.68010074026982259</v>
      </c>
      <c r="FS57">
        <f t="shared" si="118"/>
        <v>0.67733680957898812</v>
      </c>
      <c r="FT57">
        <f t="shared" si="118"/>
        <v>0.67554198546691591</v>
      </c>
      <c r="FU57">
        <f t="shared" si="118"/>
        <v>0.67250885825019135</v>
      </c>
      <c r="FV57">
        <f t="shared" si="118"/>
        <v>0.67172234547593823</v>
      </c>
      <c r="FW57">
        <f t="shared" si="118"/>
        <v>0.67672149167685003</v>
      </c>
      <c r="FX57">
        <f t="shared" si="118"/>
        <v>0.67463186769043604</v>
      </c>
      <c r="FY57">
        <f t="shared" si="118"/>
        <v>0.67273332656124796</v>
      </c>
      <c r="FZ57">
        <f t="shared" si="118"/>
        <v>0.67525296409451463</v>
      </c>
      <c r="GA57">
        <f t="shared" si="118"/>
        <v>0.67308462805502378</v>
      </c>
      <c r="GB57">
        <f t="shared" si="118"/>
        <v>0.67265782353619119</v>
      </c>
      <c r="GC57">
        <f t="shared" si="118"/>
        <v>0.67539318426062822</v>
      </c>
      <c r="GD57">
        <f t="shared" si="118"/>
        <v>0.67804450159089913</v>
      </c>
      <c r="GE57">
        <f t="shared" si="118"/>
        <v>0.68045151582641195</v>
      </c>
      <c r="GF57">
        <f t="shared" si="118"/>
        <v>0.68165358597048387</v>
      </c>
      <c r="GG57">
        <f t="shared" si="118"/>
        <v>0.68326985680546404</v>
      </c>
      <c r="GH57">
        <f t="shared" si="118"/>
        <v>0.68440187152250875</v>
      </c>
      <c r="GI57">
        <f t="shared" si="118"/>
        <v>0.68435911619508838</v>
      </c>
      <c r="GJ57">
        <f t="shared" si="118"/>
        <v>0.68356483514212962</v>
      </c>
      <c r="GK57">
        <f t="shared" si="118"/>
        <v>0.68200080661217788</v>
      </c>
      <c r="GL57">
        <f t="shared" si="118"/>
        <v>0.68471848243729772</v>
      </c>
      <c r="GM57">
        <f t="shared" ref="GM57:GV57" si="119">IFERROR(GM22/GM24, "n/a")</f>
        <v>0.68258070954543193</v>
      </c>
      <c r="GN57">
        <f t="shared" si="119"/>
        <v>0.6801715476044603</v>
      </c>
      <c r="GO57" t="str">
        <f t="shared" si="119"/>
        <v>n/a</v>
      </c>
      <c r="GP57" t="str">
        <f t="shared" si="119"/>
        <v>n/a</v>
      </c>
      <c r="GQ57" t="str">
        <f t="shared" si="119"/>
        <v>n/a</v>
      </c>
      <c r="GR57" t="str">
        <f t="shared" si="119"/>
        <v>n/a</v>
      </c>
      <c r="GS57" t="str">
        <f t="shared" si="119"/>
        <v>n/a</v>
      </c>
      <c r="GT57" t="str">
        <f t="shared" si="119"/>
        <v>n/a</v>
      </c>
      <c r="GU57" t="str">
        <f t="shared" si="119"/>
        <v>n/a</v>
      </c>
      <c r="GV57" t="str">
        <f t="shared" si="119"/>
        <v>n/a</v>
      </c>
    </row>
    <row r="58" spans="1:206" x14ac:dyDescent="0.25">
      <c r="A58" s="7" t="s">
        <v>240</v>
      </c>
      <c r="B58" t="s">
        <v>221</v>
      </c>
      <c r="C58" t="str">
        <f t="shared" ref="C58:AH58" ca="1" si="120">IFERROR(C52*C57, "n/a")</f>
        <v>n/a</v>
      </c>
      <c r="D58" t="str">
        <f t="shared" ca="1" si="120"/>
        <v>n/a</v>
      </c>
      <c r="E58" t="str">
        <f t="shared" ca="1" si="120"/>
        <v>n/a</v>
      </c>
      <c r="F58" t="str">
        <f t="shared" ca="1" si="120"/>
        <v>n/a</v>
      </c>
      <c r="G58" t="str">
        <f t="shared" ca="1" si="120"/>
        <v>n/a</v>
      </c>
      <c r="H58" t="str">
        <f t="shared" ca="1" si="120"/>
        <v>n/a</v>
      </c>
      <c r="I58" t="str">
        <f t="shared" ca="1" si="120"/>
        <v>n/a</v>
      </c>
      <c r="J58" t="str">
        <f t="shared" ca="1" si="120"/>
        <v>n/a</v>
      </c>
      <c r="K58" t="str">
        <f t="shared" ca="1" si="120"/>
        <v>n/a</v>
      </c>
      <c r="L58" t="str">
        <f t="shared" ca="1" si="120"/>
        <v>n/a</v>
      </c>
      <c r="M58" t="str">
        <f t="shared" ca="1" si="120"/>
        <v>n/a</v>
      </c>
      <c r="N58" t="str">
        <f t="shared" ca="1" si="120"/>
        <v>n/a</v>
      </c>
      <c r="O58">
        <f t="shared" ca="1" si="120"/>
        <v>-4.6656286718524132E-4</v>
      </c>
      <c r="P58">
        <f t="shared" ca="1" si="120"/>
        <v>-0.16942227669502005</v>
      </c>
      <c r="Q58">
        <f t="shared" ca="1" si="120"/>
        <v>1.9606289530730427E-2</v>
      </c>
      <c r="R58">
        <f t="shared" ca="1" si="120"/>
        <v>-0.57750416803408788</v>
      </c>
      <c r="S58">
        <f t="shared" ca="1" si="120"/>
        <v>-0.15074502868870751</v>
      </c>
      <c r="T58">
        <f t="shared" ca="1" si="120"/>
        <v>0.32588979171793853</v>
      </c>
      <c r="U58">
        <f t="shared" ca="1" si="120"/>
        <v>0.44627456940131432</v>
      </c>
      <c r="V58">
        <f t="shared" ca="1" si="120"/>
        <v>0.30853421686683741</v>
      </c>
      <c r="W58">
        <f t="shared" ca="1" si="120"/>
        <v>1.4234176359157884</v>
      </c>
      <c r="X58">
        <f t="shared" ca="1" si="120"/>
        <v>2.8038049212035414</v>
      </c>
      <c r="Y58">
        <f t="shared" ca="1" si="120"/>
        <v>1.6246950472990469</v>
      </c>
      <c r="Z58">
        <f t="shared" ca="1" si="120"/>
        <v>0.67901078424634986</v>
      </c>
      <c r="AA58">
        <f t="shared" ca="1" si="120"/>
        <v>0.74164175152541201</v>
      </c>
      <c r="AB58">
        <f t="shared" ca="1" si="120"/>
        <v>-0.33119841002723976</v>
      </c>
      <c r="AC58">
        <f t="shared" ca="1" si="120"/>
        <v>-1.2293107523418311E-3</v>
      </c>
      <c r="AD58">
        <f t="shared" ca="1" si="120"/>
        <v>-1.2763720172343425E-2</v>
      </c>
      <c r="AE58">
        <f t="shared" ca="1" si="120"/>
        <v>-0.27602221810512123</v>
      </c>
      <c r="AF58">
        <f t="shared" ca="1" si="120"/>
        <v>-0.81166337016839007</v>
      </c>
      <c r="AG58">
        <f t="shared" ca="1" si="120"/>
        <v>-0.38410659248314505</v>
      </c>
      <c r="AH58">
        <f t="shared" ca="1" si="120"/>
        <v>-0.29144916090697726</v>
      </c>
      <c r="AI58">
        <f t="shared" ref="AI58:BN58" ca="1" si="121">IFERROR(AI52*AI57, "n/a")</f>
        <v>-0.49313808835316408</v>
      </c>
      <c r="AJ58">
        <f t="shared" ca="1" si="121"/>
        <v>-0.31803050499946911</v>
      </c>
      <c r="AK58">
        <f t="shared" ca="1" si="121"/>
        <v>-0.52756347602457587</v>
      </c>
      <c r="AL58">
        <f t="shared" ca="1" si="121"/>
        <v>-0.41860559793333091</v>
      </c>
      <c r="AM58">
        <f t="shared" ca="1" si="121"/>
        <v>-0.40311143964918938</v>
      </c>
      <c r="AN58">
        <f t="shared" ca="1" si="121"/>
        <v>-0.19528814039531636</v>
      </c>
      <c r="AO58">
        <f t="shared" ca="1" si="121"/>
        <v>0.10583959298405517</v>
      </c>
      <c r="AP58">
        <f t="shared" ca="1" si="121"/>
        <v>-7.3447674333425783E-3</v>
      </c>
      <c r="AQ58">
        <f t="shared" ca="1" si="121"/>
        <v>0.37212304269858054</v>
      </c>
      <c r="AR58">
        <f t="shared" ca="1" si="121"/>
        <v>2.3549540451686972E-3</v>
      </c>
      <c r="AS58">
        <f t="shared" ca="1" si="121"/>
        <v>1.0257583016058929</v>
      </c>
      <c r="AT58">
        <f t="shared" ca="1" si="121"/>
        <v>0.76864830963585695</v>
      </c>
      <c r="AU58">
        <f t="shared" ca="1" si="121"/>
        <v>-3.70974174435287E-2</v>
      </c>
      <c r="AV58">
        <f t="shared" ca="1" si="121"/>
        <v>-0.20896044984553919</v>
      </c>
      <c r="AW58">
        <f t="shared" ca="1" si="121"/>
        <v>-0.27351517224771021</v>
      </c>
      <c r="AX58">
        <f t="shared" ca="1" si="121"/>
        <v>-0.18277570691841813</v>
      </c>
      <c r="AY58">
        <f t="shared" ca="1" si="121"/>
        <v>0.23050088493809012</v>
      </c>
      <c r="AZ58">
        <f t="shared" ca="1" si="121"/>
        <v>0.1612658697903033</v>
      </c>
      <c r="BA58">
        <f t="shared" ca="1" si="121"/>
        <v>0.52517344919275089</v>
      </c>
      <c r="BB58">
        <f t="shared" ca="1" si="121"/>
        <v>1.2067229468783383</v>
      </c>
      <c r="BC58">
        <f t="shared" ca="1" si="121"/>
        <v>1.1100229959282899</v>
      </c>
      <c r="BD58">
        <f t="shared" ca="1" si="121"/>
        <v>1.0027494089921583</v>
      </c>
      <c r="BE58">
        <f t="shared" ca="1" si="121"/>
        <v>0.6811152317802156</v>
      </c>
      <c r="BF58">
        <f t="shared" ca="1" si="121"/>
        <v>5.4552525773517574E-2</v>
      </c>
      <c r="BG58">
        <f t="shared" ca="1" si="121"/>
        <v>-0.35661229576326703</v>
      </c>
      <c r="BH58">
        <f t="shared" ca="1" si="121"/>
        <v>-0.40595269348203367</v>
      </c>
      <c r="BI58">
        <f t="shared" ca="1" si="121"/>
        <v>-0.45288145977689659</v>
      </c>
      <c r="BJ58">
        <f t="shared" ca="1" si="121"/>
        <v>-0.39578087595905548</v>
      </c>
      <c r="BK58">
        <f t="shared" ca="1" si="121"/>
        <v>-0.51681478252124236</v>
      </c>
      <c r="BL58">
        <f t="shared" ca="1" si="121"/>
        <v>-7.7608310658769997E-2</v>
      </c>
      <c r="BM58">
        <f t="shared" ca="1" si="121"/>
        <v>-4.8864565945905915E-2</v>
      </c>
      <c r="BN58">
        <f t="shared" ca="1" si="121"/>
        <v>-0.67522969464632787</v>
      </c>
      <c r="BO58">
        <f t="shared" ref="BO58:CT58" ca="1" si="122">IFERROR(BO52*BO57, "n/a")</f>
        <v>-0.21665157350373712</v>
      </c>
      <c r="BP58">
        <f t="shared" ca="1" si="122"/>
        <v>-0.12222534132300555</v>
      </c>
      <c r="BQ58">
        <f t="shared" ca="1" si="122"/>
        <v>0.1649355112893332</v>
      </c>
      <c r="BR58">
        <f t="shared" ca="1" si="122"/>
        <v>-0.18488313302700224</v>
      </c>
      <c r="BS58">
        <f t="shared" ca="1" si="122"/>
        <v>1.7770792474015421E-2</v>
      </c>
      <c r="BT58">
        <f t="shared" ca="1" si="122"/>
        <v>-0.49218785685562805</v>
      </c>
      <c r="BU58">
        <f t="shared" ca="1" si="122"/>
        <v>-0.32728950639313087</v>
      </c>
      <c r="BV58">
        <f t="shared" ca="1" si="122"/>
        <v>-0.35937077178900678</v>
      </c>
      <c r="BW58">
        <f t="shared" ca="1" si="122"/>
        <v>-6.1899603191006902E-2</v>
      </c>
      <c r="BX58">
        <f t="shared" ca="1" si="122"/>
        <v>-0.18868942446730472</v>
      </c>
      <c r="BY58">
        <f t="shared" ca="1" si="122"/>
        <v>-5.1919359414226054E-2</v>
      </c>
      <c r="BZ58">
        <f t="shared" ca="1" si="122"/>
        <v>-5.8562351406136463E-2</v>
      </c>
      <c r="CA58">
        <f t="shared" ca="1" si="122"/>
        <v>-0.3761835317899091</v>
      </c>
      <c r="CB58">
        <f t="shared" ca="1" si="122"/>
        <v>-3.4195026018804558E-2</v>
      </c>
      <c r="CC58">
        <f t="shared" ca="1" si="122"/>
        <v>1.3272018366286909E-2</v>
      </c>
      <c r="CD58">
        <f t="shared" ca="1" si="122"/>
        <v>0.15568592497996034</v>
      </c>
      <c r="CE58">
        <f t="shared" ca="1" si="122"/>
        <v>0.29441229711041544</v>
      </c>
      <c r="CF58">
        <f t="shared" ca="1" si="122"/>
        <v>8.5522531430838419E-2</v>
      </c>
      <c r="CG58">
        <f t="shared" ca="1" si="122"/>
        <v>0.23655804934155789</v>
      </c>
      <c r="CH58">
        <f t="shared" ca="1" si="122"/>
        <v>0.16075824982136458</v>
      </c>
      <c r="CI58">
        <f t="shared" ca="1" si="122"/>
        <v>0.45644906886397701</v>
      </c>
      <c r="CJ58">
        <f t="shared" ca="1" si="122"/>
        <v>0.8780056695564199</v>
      </c>
      <c r="CK58">
        <f t="shared" ca="1" si="122"/>
        <v>0.71355540866868117</v>
      </c>
      <c r="CL58">
        <f t="shared" ca="1" si="122"/>
        <v>0.67879358137452683</v>
      </c>
      <c r="CM58">
        <f t="shared" ca="1" si="122"/>
        <v>1.2099964577696996</v>
      </c>
      <c r="CN58">
        <f t="shared" ca="1" si="122"/>
        <v>0.79696983151906731</v>
      </c>
      <c r="CO58">
        <f t="shared" ca="1" si="122"/>
        <v>0.86741885727431955</v>
      </c>
      <c r="CP58">
        <f t="shared" ca="1" si="122"/>
        <v>0.54075199193494483</v>
      </c>
      <c r="CQ58">
        <f t="shared" ca="1" si="122"/>
        <v>0.33264147214373907</v>
      </c>
      <c r="CR58">
        <f t="shared" ca="1" si="122"/>
        <v>0.15317490156714406</v>
      </c>
      <c r="CS58">
        <f t="shared" ca="1" si="122"/>
        <v>5.5927407889824594E-2</v>
      </c>
      <c r="CT58">
        <f t="shared" ca="1" si="122"/>
        <v>-7.5758686694394436E-2</v>
      </c>
      <c r="CU58">
        <f t="shared" ref="CU58:DZ58" ca="1" si="123">IFERROR(CU52*CU57, "n/a")</f>
        <v>-0.16793112598347337</v>
      </c>
      <c r="CV58">
        <f t="shared" ca="1" si="123"/>
        <v>-0.28824789700816295</v>
      </c>
      <c r="CW58">
        <f t="shared" ca="1" si="123"/>
        <v>-0.33842027919642131</v>
      </c>
      <c r="CX58">
        <f t="shared" ca="1" si="123"/>
        <v>-7.6292474806509802E-2</v>
      </c>
      <c r="CY58">
        <f t="shared" ca="1" si="123"/>
        <v>-0.20854924176282058</v>
      </c>
      <c r="CZ58">
        <f t="shared" ca="1" si="123"/>
        <v>-2.5629688794273461E-2</v>
      </c>
      <c r="DA58">
        <f t="shared" ca="1" si="123"/>
        <v>1.9499704579244149E-2</v>
      </c>
      <c r="DB58">
        <f t="shared" ca="1" si="123"/>
        <v>-0.25728313061850672</v>
      </c>
      <c r="DC58">
        <f t="shared" ca="1" si="123"/>
        <v>-0.27243967783101347</v>
      </c>
      <c r="DD58">
        <f t="shared" ca="1" si="123"/>
        <v>-0.18168076153331203</v>
      </c>
      <c r="DE58">
        <f t="shared" ca="1" si="123"/>
        <v>-0.34880165421373593</v>
      </c>
      <c r="DF58">
        <f t="shared" ca="1" si="123"/>
        <v>-0.13889919003125969</v>
      </c>
      <c r="DG58">
        <f t="shared" ca="1" si="123"/>
        <v>-0.42539515590207194</v>
      </c>
      <c r="DH58">
        <f t="shared" ca="1" si="123"/>
        <v>-0.75467852120426659</v>
      </c>
      <c r="DI58">
        <f t="shared" ca="1" si="123"/>
        <v>-0.45209244265079629</v>
      </c>
      <c r="DJ58">
        <f t="shared" ca="1" si="123"/>
        <v>-0.52182326794605749</v>
      </c>
      <c r="DK58">
        <f t="shared" ca="1" si="123"/>
        <v>-0.69113437232926467</v>
      </c>
      <c r="DL58">
        <f t="shared" ca="1" si="123"/>
        <v>-0.41912926567029152</v>
      </c>
      <c r="DM58">
        <f t="shared" ca="1" si="123"/>
        <v>-0.53929196055006412</v>
      </c>
      <c r="DN58">
        <f t="shared" ca="1" si="123"/>
        <v>-0.45515785939264064</v>
      </c>
      <c r="DO58">
        <f t="shared" ca="1" si="123"/>
        <v>-0.36996852695267518</v>
      </c>
      <c r="DP58">
        <f t="shared" ca="1" si="123"/>
        <v>-0.15171895171840041</v>
      </c>
      <c r="DQ58">
        <f t="shared" ca="1" si="123"/>
        <v>-0.18186605905669623</v>
      </c>
      <c r="DR58">
        <f t="shared" ca="1" si="123"/>
        <v>-0.18065194399750489</v>
      </c>
      <c r="DS58">
        <f t="shared" ca="1" si="123"/>
        <v>-0.34206622826566058</v>
      </c>
      <c r="DT58">
        <f t="shared" ca="1" si="123"/>
        <v>-0.245719153038677</v>
      </c>
      <c r="DU58">
        <f t="shared" ca="1" si="123"/>
        <v>-2.8054817695546377E-2</v>
      </c>
      <c r="DV58">
        <f t="shared" ca="1" si="123"/>
        <v>1.3129044306887498E-3</v>
      </c>
      <c r="DW58">
        <f t="shared" ca="1" si="123"/>
        <v>8.8606001648814617E-2</v>
      </c>
      <c r="DX58">
        <f t="shared" ca="1" si="123"/>
        <v>0.1517042958150481</v>
      </c>
      <c r="DY58">
        <f t="shared" ca="1" si="123"/>
        <v>1.120366032036008</v>
      </c>
      <c r="DZ58">
        <f t="shared" ca="1" si="123"/>
        <v>1.1735711604627865</v>
      </c>
      <c r="EA58">
        <f t="shared" ref="EA58:FF58" ca="1" si="124">IFERROR(EA52*EA57, "n/a")</f>
        <v>1.1105195335473639</v>
      </c>
      <c r="EB58">
        <f t="shared" ca="1" si="124"/>
        <v>1.6252218910512835</v>
      </c>
      <c r="EC58">
        <f t="shared" ca="1" si="124"/>
        <v>1.3893888210610872</v>
      </c>
      <c r="ED58">
        <f t="shared" ca="1" si="124"/>
        <v>1.1007628487818335</v>
      </c>
      <c r="EE58">
        <f t="shared" ca="1" si="124"/>
        <v>1.1647537381136945</v>
      </c>
      <c r="EF58">
        <f t="shared" ca="1" si="124"/>
        <v>1.0719044129793676</v>
      </c>
      <c r="EG58">
        <f t="shared" ca="1" si="124"/>
        <v>0.94602211503149658</v>
      </c>
      <c r="EH58">
        <f t="shared" ca="1" si="124"/>
        <v>0.6356514832126009</v>
      </c>
      <c r="EI58">
        <f t="shared" ca="1" si="124"/>
        <v>0.32237930993404101</v>
      </c>
      <c r="EJ58">
        <f t="shared" ca="1" si="124"/>
        <v>0.25798648942714858</v>
      </c>
      <c r="EK58">
        <f t="shared" ca="1" si="124"/>
        <v>-4.8916589480018187E-3</v>
      </c>
      <c r="EL58">
        <f t="shared" ca="1" si="124"/>
        <v>1.3592390551499106E-2</v>
      </c>
      <c r="EM58">
        <f t="shared" ca="1" si="124"/>
        <v>-0.47301911431360733</v>
      </c>
      <c r="EN58">
        <f t="shared" ca="1" si="124"/>
        <v>-0.44467153147329685</v>
      </c>
      <c r="EO58">
        <f t="shared" ca="1" si="124"/>
        <v>-0.40458288413235255</v>
      </c>
      <c r="EP58">
        <f t="shared" ca="1" si="124"/>
        <v>-0.49765625201349062</v>
      </c>
      <c r="EQ58">
        <f t="shared" ca="1" si="124"/>
        <v>-0.53501593684629023</v>
      </c>
      <c r="ER58">
        <f t="shared" ca="1" si="124"/>
        <v>-0.60272809480807743</v>
      </c>
      <c r="ES58">
        <f t="shared" ca="1" si="124"/>
        <v>-0.30611078222078414</v>
      </c>
      <c r="ET58">
        <f t="shared" ca="1" si="124"/>
        <v>-0.40265757392049534</v>
      </c>
      <c r="EU58">
        <f t="shared" ca="1" si="124"/>
        <v>-0.29730419208184311</v>
      </c>
      <c r="EV58">
        <f t="shared" ca="1" si="124"/>
        <v>-0.35697935741053566</v>
      </c>
      <c r="EW58">
        <f t="shared" ca="1" si="124"/>
        <v>-9.802935227144062E-2</v>
      </c>
      <c r="EX58">
        <f t="shared" ca="1" si="124"/>
        <v>8.2327969523117842E-2</v>
      </c>
      <c r="EY58">
        <f t="shared" ca="1" si="124"/>
        <v>2.4699587700016748E-2</v>
      </c>
      <c r="EZ58">
        <f t="shared" ca="1" si="124"/>
        <v>2.1308150576694351</v>
      </c>
      <c r="FA58">
        <f t="shared" ca="1" si="124"/>
        <v>0.89862220271904814</v>
      </c>
      <c r="FB58">
        <f t="shared" ca="1" si="124"/>
        <v>0.79235476693193008</v>
      </c>
      <c r="FC58">
        <f t="shared" ca="1" si="124"/>
        <v>2.476884572734646</v>
      </c>
      <c r="FD58">
        <f t="shared" ca="1" si="124"/>
        <v>1.5243681331273318</v>
      </c>
      <c r="FE58">
        <f t="shared" ca="1" si="124"/>
        <v>2.5072157520776233</v>
      </c>
      <c r="FF58">
        <f t="shared" ca="1" si="124"/>
        <v>2.3083602694197443</v>
      </c>
      <c r="FG58">
        <f t="shared" ref="FG58:FX58" ca="1" si="125">IFERROR(FG52*FG57, "n/a")</f>
        <v>2.2156461579381559</v>
      </c>
      <c r="FH58">
        <f t="shared" ca="1" si="125"/>
        <v>1.3525917708260715</v>
      </c>
      <c r="FI58">
        <f t="shared" ca="1" si="125"/>
        <v>1.3046723390846113</v>
      </c>
      <c r="FJ58">
        <f t="shared" ca="1" si="125"/>
        <v>1.0631243431911861</v>
      </c>
      <c r="FK58">
        <f t="shared" ca="1" si="125"/>
        <v>-0.23960999154171936</v>
      </c>
      <c r="FL58">
        <f t="shared" ca="1" si="125"/>
        <v>-0.4411355072739635</v>
      </c>
      <c r="FM58">
        <f t="shared" ca="1" si="125"/>
        <v>-0.58895767545989808</v>
      </c>
      <c r="FN58">
        <f t="shared" ca="1" si="125"/>
        <v>-0.61358829593625031</v>
      </c>
      <c r="FO58">
        <f t="shared" ca="1" si="125"/>
        <v>-0.72636809633012722</v>
      </c>
      <c r="FP58">
        <f t="shared" ca="1" si="125"/>
        <v>-0.56666550228075374</v>
      </c>
      <c r="FQ58">
        <f t="shared" ca="1" si="125"/>
        <v>-0.44352518716112305</v>
      </c>
      <c r="FR58">
        <f t="shared" ca="1" si="125"/>
        <v>-0.54907345549036657</v>
      </c>
      <c r="FS58">
        <f t="shared" ca="1" si="125"/>
        <v>-0.87798742508210992</v>
      </c>
      <c r="FT58">
        <f t="shared" ca="1" si="125"/>
        <v>-0.87700872421749843</v>
      </c>
      <c r="FU58">
        <f t="shared" ca="1" si="125"/>
        <v>-0.43016793139424275</v>
      </c>
      <c r="FV58">
        <f t="shared" ca="1" si="125"/>
        <v>-0.51493978433513821</v>
      </c>
      <c r="FW58">
        <f t="shared" ca="1" si="125"/>
        <v>-0.68239084774406411</v>
      </c>
      <c r="FX58">
        <f t="shared" ca="1" si="125"/>
        <v>-0.43797925718670305</v>
      </c>
      <c r="FY58">
        <f t="shared" ref="FY58:GV58" ca="1" si="126">IFERROR(FY52*FY57, "n/a")</f>
        <v>-0.31497678089017467</v>
      </c>
      <c r="FZ58">
        <f t="shared" ca="1" si="126"/>
        <v>-0.20447877007936174</v>
      </c>
      <c r="GA58">
        <f t="shared" ca="1" si="126"/>
        <v>-1.0764673367708836E-2</v>
      </c>
      <c r="GB58">
        <f t="shared" ca="1" si="126"/>
        <v>-3.0547575688846692E-2</v>
      </c>
      <c r="GC58">
        <f t="shared" ca="1" si="126"/>
        <v>-6.6627742760371589E-2</v>
      </c>
      <c r="GD58">
        <f t="shared" ca="1" si="126"/>
        <v>-1.8405712309459414E-2</v>
      </c>
      <c r="GE58">
        <f t="shared" ca="1" si="126"/>
        <v>7.096018386687844E-2</v>
      </c>
      <c r="GF58">
        <f t="shared" ca="1" si="126"/>
        <v>3.8084797702367786E-2</v>
      </c>
      <c r="GG58">
        <f t="shared" ca="1" si="126"/>
        <v>-7.8528346245321054E-2</v>
      </c>
      <c r="GH58">
        <f t="shared" ca="1" si="126"/>
        <v>-1.5652335087636769E-2</v>
      </c>
      <c r="GI58">
        <f t="shared" ca="1" si="126"/>
        <v>7.5730151856568576E-2</v>
      </c>
      <c r="GJ58">
        <f t="shared" ca="1" si="126"/>
        <v>7.1499882096952197E-2</v>
      </c>
      <c r="GK58">
        <f t="shared" ca="1" si="126"/>
        <v>5.0351313813063264E-2</v>
      </c>
      <c r="GL58">
        <f t="shared" ca="1" si="126"/>
        <v>4.0521369243030306E-2</v>
      </c>
      <c r="GM58">
        <f ca="1">IFERROR(GM52*GM57, "n/a")</f>
        <v>0.14353846623410452</v>
      </c>
      <c r="GN58">
        <f ca="1">IFERROR(GN52*GN57, "n/a")</f>
        <v>0.27206771717741662</v>
      </c>
      <c r="GO58" t="str">
        <f t="shared" ca="1" si="126"/>
        <v>n/a</v>
      </c>
      <c r="GP58" t="str">
        <f t="shared" ca="1" si="126"/>
        <v>n/a</v>
      </c>
      <c r="GQ58" t="str">
        <f t="shared" ca="1" si="126"/>
        <v>n/a</v>
      </c>
      <c r="GR58" t="str">
        <f t="shared" ca="1" si="126"/>
        <v>n/a</v>
      </c>
      <c r="GS58" t="str">
        <f t="shared" ca="1" si="126"/>
        <v>n/a</v>
      </c>
      <c r="GT58" t="str">
        <f t="shared" ca="1" si="126"/>
        <v>n/a</v>
      </c>
      <c r="GU58" t="str">
        <f t="shared" ca="1" si="126"/>
        <v>n/a</v>
      </c>
      <c r="GV58" t="str">
        <f t="shared" ca="1" si="126"/>
        <v>n/a</v>
      </c>
    </row>
    <row r="59" spans="1:206" s="34" customFormat="1" x14ac:dyDescent="0.25">
      <c r="A59" s="33" t="s">
        <v>346</v>
      </c>
      <c r="B59" s="34" t="s">
        <v>347</v>
      </c>
      <c r="C59" s="34" t="str">
        <f t="shared" ref="C59:BN59" ca="1" si="127">IFERROR(C58+C25, "n/a")</f>
        <v>n/a</v>
      </c>
      <c r="D59" s="34" t="str">
        <f t="shared" ca="1" si="127"/>
        <v>n/a</v>
      </c>
      <c r="E59" s="34" t="str">
        <f t="shared" ca="1" si="127"/>
        <v>n/a</v>
      </c>
      <c r="F59" s="34" t="str">
        <f t="shared" ca="1" si="127"/>
        <v>n/a</v>
      </c>
      <c r="G59" s="34" t="str">
        <f t="shared" ca="1" si="127"/>
        <v>n/a</v>
      </c>
      <c r="H59" s="34" t="str">
        <f t="shared" ca="1" si="127"/>
        <v>n/a</v>
      </c>
      <c r="I59" s="34" t="str">
        <f t="shared" ca="1" si="127"/>
        <v>n/a</v>
      </c>
      <c r="J59" s="34" t="str">
        <f t="shared" ca="1" si="127"/>
        <v>n/a</v>
      </c>
      <c r="K59" s="34" t="str">
        <f t="shared" ca="1" si="127"/>
        <v>n/a</v>
      </c>
      <c r="L59" s="34" t="str">
        <f t="shared" ca="1" si="127"/>
        <v>n/a</v>
      </c>
      <c r="M59" s="34" t="str">
        <f t="shared" ca="1" si="127"/>
        <v>n/a</v>
      </c>
      <c r="N59" s="34" t="str">
        <f t="shared" ca="1" si="127"/>
        <v>n/a</v>
      </c>
      <c r="O59" s="34">
        <f t="shared" ca="1" si="127"/>
        <v>0.8395334371328147</v>
      </c>
      <c r="P59" s="34">
        <f t="shared" ca="1" si="127"/>
        <v>-0.75942227669502005</v>
      </c>
      <c r="Q59" s="34">
        <f t="shared" ca="1" si="127"/>
        <v>-0.9803937104692696</v>
      </c>
      <c r="R59" s="34">
        <f t="shared" ca="1" si="127"/>
        <v>5.2495831965912121E-2</v>
      </c>
      <c r="S59" s="34">
        <f t="shared" ca="1" si="127"/>
        <v>1.3692549713112925</v>
      </c>
      <c r="T59" s="34">
        <f t="shared" ca="1" si="127"/>
        <v>0.75588979171793858</v>
      </c>
      <c r="U59" s="34">
        <f t="shared" ca="1" si="127"/>
        <v>0.64627456940131434</v>
      </c>
      <c r="V59" s="34">
        <f t="shared" ca="1" si="127"/>
        <v>0.75853421686683742</v>
      </c>
      <c r="W59" s="34">
        <f t="shared" ca="1" si="127"/>
        <v>2.4534176359157884</v>
      </c>
      <c r="X59" s="34">
        <f t="shared" ca="1" si="127"/>
        <v>2.0638049212035412</v>
      </c>
      <c r="Y59" s="34">
        <f t="shared" ca="1" si="127"/>
        <v>3.3746950472990469</v>
      </c>
      <c r="Z59" s="34">
        <f t="shared" ca="1" si="127"/>
        <v>1.4990107842463498</v>
      </c>
      <c r="AA59" s="34">
        <f t="shared" ca="1" si="127"/>
        <v>0.92164175152541206</v>
      </c>
      <c r="AB59" s="34">
        <f t="shared" ca="1" si="127"/>
        <v>-1.3011984100272398</v>
      </c>
      <c r="AC59" s="34">
        <f t="shared" ca="1" si="127"/>
        <v>-0.24122931075234183</v>
      </c>
      <c r="AD59" s="34">
        <f t="shared" ca="1" si="127"/>
        <v>-3.2763720172343427E-2</v>
      </c>
      <c r="AE59" s="34">
        <f t="shared" ca="1" si="127"/>
        <v>0.48397778189487878</v>
      </c>
      <c r="AF59" s="34">
        <f t="shared" ca="1" si="127"/>
        <v>-1.6633701683900215E-3</v>
      </c>
      <c r="AG59" s="34">
        <f t="shared" ca="1" si="127"/>
        <v>-3.4106592483145071E-2</v>
      </c>
      <c r="AH59" s="34">
        <f t="shared" ca="1" si="127"/>
        <v>-0.52144916090697724</v>
      </c>
      <c r="AI59" s="34">
        <f t="shared" ca="1" si="127"/>
        <v>-0.52313808835316411</v>
      </c>
      <c r="AJ59" s="34">
        <f t="shared" ca="1" si="127"/>
        <v>1.8119694950005307</v>
      </c>
      <c r="AK59" s="34">
        <f t="shared" ca="1" si="127"/>
        <v>0.20243652397542411</v>
      </c>
      <c r="AL59" s="34">
        <f t="shared" ca="1" si="127"/>
        <v>0.31139440206666907</v>
      </c>
      <c r="AM59" s="34">
        <f t="shared" ca="1" si="127"/>
        <v>-1.1931114396491895</v>
      </c>
      <c r="AN59" s="34">
        <f t="shared" ca="1" si="127"/>
        <v>0.57471185960468363</v>
      </c>
      <c r="AO59" s="34">
        <f t="shared" ca="1" si="127"/>
        <v>0.34583959298405514</v>
      </c>
      <c r="AP59" s="34">
        <f t="shared" ca="1" si="127"/>
        <v>0.51265523256665746</v>
      </c>
      <c r="AQ59" s="34">
        <f t="shared" ca="1" si="127"/>
        <v>1.5521230426985806</v>
      </c>
      <c r="AR59" s="34">
        <f t="shared" ca="1" si="127"/>
        <v>0.18235495404516869</v>
      </c>
      <c r="AS59" s="34">
        <f t="shared" ca="1" si="127"/>
        <v>-0.12424169839410704</v>
      </c>
      <c r="AT59" s="34">
        <f t="shared" ca="1" si="127"/>
        <v>0.76864830963585695</v>
      </c>
      <c r="AU59" s="34">
        <f t="shared" ca="1" si="127"/>
        <v>1.0729025825564713</v>
      </c>
      <c r="AV59" s="34">
        <f t="shared" ca="1" si="127"/>
        <v>-4.8960449845539183E-2</v>
      </c>
      <c r="AW59" s="34">
        <f t="shared" ca="1" si="127"/>
        <v>-0.53351517224771028</v>
      </c>
      <c r="AX59" s="34">
        <f t="shared" ca="1" si="127"/>
        <v>0.86722429308158189</v>
      </c>
      <c r="AY59" s="34">
        <f t="shared" ca="1" si="127"/>
        <v>0.18050088493809013</v>
      </c>
      <c r="AZ59" s="34">
        <f t="shared" ca="1" si="127"/>
        <v>0.5012658697903033</v>
      </c>
      <c r="BA59" s="34">
        <f t="shared" ca="1" si="127"/>
        <v>1.2051734491927508</v>
      </c>
      <c r="BB59" s="34">
        <f t="shared" ca="1" si="127"/>
        <v>2.5067229468783383</v>
      </c>
      <c r="BC59" s="34">
        <f t="shared" ca="1" si="127"/>
        <v>1.92002299592829</v>
      </c>
      <c r="BD59" s="34">
        <f t="shared" ca="1" si="127"/>
        <v>1.7327494089921582</v>
      </c>
      <c r="BE59" s="34">
        <f t="shared" ca="1" si="127"/>
        <v>2.1711152317802158</v>
      </c>
      <c r="BF59" s="34">
        <f t="shared" ca="1" si="127"/>
        <v>-1.2454474742264825</v>
      </c>
      <c r="BG59" s="34">
        <f t="shared" ca="1" si="127"/>
        <v>0.56338770423673301</v>
      </c>
      <c r="BH59" s="34">
        <f t="shared" ca="1" si="127"/>
        <v>1.4140473065179664</v>
      </c>
      <c r="BI59" s="34">
        <f t="shared" ca="1" si="127"/>
        <v>0.23711854022310336</v>
      </c>
      <c r="BJ59" s="34">
        <f t="shared" ca="1" si="127"/>
        <v>1.3442191240409445</v>
      </c>
      <c r="BK59" s="34">
        <f t="shared" ca="1" si="127"/>
        <v>0.40318521747875768</v>
      </c>
      <c r="BL59" s="34">
        <f t="shared" ca="1" si="127"/>
        <v>1.7723916893412301</v>
      </c>
      <c r="BM59" s="34">
        <f t="shared" ca="1" si="127"/>
        <v>1.881135434054094</v>
      </c>
      <c r="BN59" s="34">
        <f t="shared" ca="1" si="127"/>
        <v>-0.32522969464632789</v>
      </c>
      <c r="BO59" s="34">
        <f t="shared" ref="BO59:DZ59" ca="1" si="128">IFERROR(BO58+BO25, "n/a")</f>
        <v>0.44334842649626294</v>
      </c>
      <c r="BP59" s="34">
        <f t="shared" ca="1" si="128"/>
        <v>1.6277746586769943</v>
      </c>
      <c r="BQ59" s="34">
        <f t="shared" ca="1" si="128"/>
        <v>2.0349355112893335</v>
      </c>
      <c r="BR59" s="34">
        <f t="shared" ca="1" si="128"/>
        <v>-0.51488313302700228</v>
      </c>
      <c r="BS59" s="34">
        <f t="shared" ca="1" si="128"/>
        <v>0.55777079247401551</v>
      </c>
      <c r="BT59" s="34">
        <f t="shared" ca="1" si="128"/>
        <v>0.20781214314437191</v>
      </c>
      <c r="BU59" s="34">
        <f t="shared" ca="1" si="128"/>
        <v>-0.19728950639313086</v>
      </c>
      <c r="BV59" s="34">
        <f t="shared" ca="1" si="128"/>
        <v>0.97062922821099329</v>
      </c>
      <c r="BW59" s="34">
        <f t="shared" ca="1" si="128"/>
        <v>-0.731899603191007</v>
      </c>
      <c r="BX59" s="34">
        <f t="shared" ca="1" si="128"/>
        <v>0.10131057553269526</v>
      </c>
      <c r="BY59" s="34">
        <f t="shared" ca="1" si="128"/>
        <v>-2.1919359414226056E-2</v>
      </c>
      <c r="BZ59" s="34">
        <f t="shared" ca="1" si="128"/>
        <v>1.5614376485938637</v>
      </c>
      <c r="CA59" s="34">
        <f t="shared" ca="1" si="128"/>
        <v>-0.71618353178990912</v>
      </c>
      <c r="CB59" s="34">
        <f t="shared" ca="1" si="128"/>
        <v>1.2258049739811954</v>
      </c>
      <c r="CC59" s="34">
        <f t="shared" ca="1" si="128"/>
        <v>0.76327201836628689</v>
      </c>
      <c r="CD59" s="34">
        <f t="shared" ca="1" si="128"/>
        <v>0.5756859249799603</v>
      </c>
      <c r="CE59" s="34">
        <f t="shared" ca="1" si="128"/>
        <v>1.6244122971104156</v>
      </c>
      <c r="CF59" s="34">
        <f t="shared" ca="1" si="128"/>
        <v>0.21552253143083844</v>
      </c>
      <c r="CG59" s="34">
        <f t="shared" ca="1" si="128"/>
        <v>0.36655804934155789</v>
      </c>
      <c r="CH59" s="34">
        <f t="shared" ca="1" si="128"/>
        <v>0.7107582498213646</v>
      </c>
      <c r="CI59" s="34">
        <f t="shared" ca="1" si="128"/>
        <v>0.94644906886397706</v>
      </c>
      <c r="CJ59" s="34">
        <f t="shared" ca="1" si="128"/>
        <v>1.2280056695564199</v>
      </c>
      <c r="CK59" s="34">
        <f t="shared" ca="1" si="128"/>
        <v>0.48355540866868119</v>
      </c>
      <c r="CL59" s="34">
        <f t="shared" ca="1" si="128"/>
        <v>6.8793581374526847E-2</v>
      </c>
      <c r="CM59" s="34">
        <f t="shared" ca="1" si="128"/>
        <v>1.9799964577696996</v>
      </c>
      <c r="CN59" s="34">
        <f t="shared" ca="1" si="128"/>
        <v>0.65696983151906729</v>
      </c>
      <c r="CO59" s="34">
        <f t="shared" ca="1" si="128"/>
        <v>1.4174188572743196</v>
      </c>
      <c r="CP59" s="34">
        <f t="shared" ca="1" si="128"/>
        <v>0.55075199193494484</v>
      </c>
      <c r="CQ59" s="34">
        <f t="shared" ca="1" si="128"/>
        <v>-0.67735852785626094</v>
      </c>
      <c r="CR59" s="34">
        <f t="shared" ca="1" si="128"/>
        <v>0.16317490156714407</v>
      </c>
      <c r="CS59" s="34">
        <f t="shared" ca="1" si="128"/>
        <v>0.1659274078898246</v>
      </c>
      <c r="CT59" s="34">
        <f t="shared" ca="1" si="128"/>
        <v>0.21424131330560553</v>
      </c>
      <c r="CU59" s="34">
        <f t="shared" ca="1" si="128"/>
        <v>-1.1379311259834735</v>
      </c>
      <c r="CV59" s="34">
        <f t="shared" ca="1" si="128"/>
        <v>0.11175210299183708</v>
      </c>
      <c r="CW59" s="34">
        <f t="shared" ca="1" si="128"/>
        <v>0.96157972080357879</v>
      </c>
      <c r="CX59" s="34">
        <f t="shared" ca="1" si="128"/>
        <v>-0.73629247480650983</v>
      </c>
      <c r="CY59" s="34">
        <f t="shared" ca="1" si="128"/>
        <v>7.1450758237179446E-2</v>
      </c>
      <c r="CZ59" s="34">
        <f t="shared" ca="1" si="128"/>
        <v>0.23437031120572654</v>
      </c>
      <c r="DA59" s="34">
        <f t="shared" ca="1" si="128"/>
        <v>-0.17050029542075584</v>
      </c>
      <c r="DB59" s="34">
        <f t="shared" ca="1" si="128"/>
        <v>-1.0372831306185066</v>
      </c>
      <c r="DC59" s="34">
        <f t="shared" ca="1" si="128"/>
        <v>0.23756032216898654</v>
      </c>
      <c r="DD59" s="34">
        <f t="shared" ca="1" si="128"/>
        <v>0.77831923846668793</v>
      </c>
      <c r="DE59" s="34">
        <f t="shared" ca="1" si="128"/>
        <v>-0.33880165421373593</v>
      </c>
      <c r="DF59" s="34">
        <f t="shared" ca="1" si="128"/>
        <v>0.3811008099687403</v>
      </c>
      <c r="DG59" s="34">
        <f t="shared" ca="1" si="128"/>
        <v>-0.805395155902072</v>
      </c>
      <c r="DH59" s="34">
        <f t="shared" ca="1" si="128"/>
        <v>0.20532147879573337</v>
      </c>
      <c r="DI59" s="34">
        <f t="shared" ca="1" si="128"/>
        <v>-0.11209244265079626</v>
      </c>
      <c r="DJ59" s="34">
        <f t="shared" ca="1" si="128"/>
        <v>-0.15182326794605749</v>
      </c>
      <c r="DK59" s="34">
        <f t="shared" ca="1" si="128"/>
        <v>-0.94113437232926467</v>
      </c>
      <c r="DL59" s="34">
        <f t="shared" ca="1" si="128"/>
        <v>0.83087073432970848</v>
      </c>
      <c r="DM59" s="34">
        <f t="shared" ca="1" si="128"/>
        <v>2.0708039449935933E-2</v>
      </c>
      <c r="DN59" s="34">
        <f t="shared" ca="1" si="128"/>
        <v>-5.1578593926406291E-3</v>
      </c>
      <c r="DO59" s="34">
        <f t="shared" ca="1" si="128"/>
        <v>0.13003147304732482</v>
      </c>
      <c r="DP59" s="34">
        <f t="shared" ca="1" si="128"/>
        <v>0.12828104828159961</v>
      </c>
      <c r="DQ59" s="34">
        <f t="shared" ca="1" si="128"/>
        <v>0.69813394094330383</v>
      </c>
      <c r="DR59" s="34">
        <f t="shared" ca="1" si="128"/>
        <v>0.96934805600249496</v>
      </c>
      <c r="DS59" s="34">
        <f t="shared" ca="1" si="128"/>
        <v>-0.85206622826566059</v>
      </c>
      <c r="DT59" s="34">
        <f t="shared" ca="1" si="128"/>
        <v>0.474280846961323</v>
      </c>
      <c r="DU59" s="34">
        <f t="shared" ca="1" si="128"/>
        <v>-0.33805481769554635</v>
      </c>
      <c r="DV59" s="34">
        <f t="shared" ca="1" si="128"/>
        <v>0.43131290443068876</v>
      </c>
      <c r="DW59" s="34">
        <f t="shared" ca="1" si="128"/>
        <v>1.1886060016488147</v>
      </c>
      <c r="DX59" s="34">
        <f t="shared" ca="1" si="128"/>
        <v>1.4217042958150481</v>
      </c>
      <c r="DY59" s="34">
        <f t="shared" ca="1" si="128"/>
        <v>1.040366032036008</v>
      </c>
      <c r="DZ59" s="34">
        <f t="shared" ca="1" si="128"/>
        <v>2.3835711604627865</v>
      </c>
      <c r="EA59" s="34">
        <f t="shared" ref="EA59:GK59" ca="1" si="129">IFERROR(EA58+EA25, "n/a")</f>
        <v>2.4005195335473637</v>
      </c>
      <c r="EB59" s="34">
        <f t="shared" ca="1" si="129"/>
        <v>2.2052218910512833</v>
      </c>
      <c r="EC59" s="34">
        <f t="shared" ca="1" si="129"/>
        <v>1.7893888210610873</v>
      </c>
      <c r="ED59" s="34">
        <f t="shared" ca="1" si="129"/>
        <v>1.6907628487818336</v>
      </c>
      <c r="EE59" s="34">
        <f t="shared" ca="1" si="129"/>
        <v>1.2547537381136946</v>
      </c>
      <c r="EF59" s="34">
        <f t="shared" ca="1" si="129"/>
        <v>1.8119044129793676</v>
      </c>
      <c r="EG59" s="34">
        <f t="shared" ca="1" si="129"/>
        <v>1.1460221150314966</v>
      </c>
      <c r="EH59" s="34">
        <f t="shared" ca="1" si="129"/>
        <v>1.1156514832126008</v>
      </c>
      <c r="EI59" s="34">
        <f t="shared" ca="1" si="129"/>
        <v>0.66237930993404104</v>
      </c>
      <c r="EJ59" s="34">
        <f t="shared" ca="1" si="129"/>
        <v>0.4679864894271486</v>
      </c>
      <c r="EK59" s="34">
        <f t="shared" ca="1" si="129"/>
        <v>0.14510834105199819</v>
      </c>
      <c r="EL59" s="34">
        <f t="shared" ca="1" si="129"/>
        <v>-1.6407609448500893E-2</v>
      </c>
      <c r="EM59" s="34">
        <f t="shared" ca="1" si="129"/>
        <v>-7.3019114313607303E-2</v>
      </c>
      <c r="EN59" s="34">
        <f t="shared" ca="1" si="129"/>
        <v>-0.48467153147329683</v>
      </c>
      <c r="EO59" s="34">
        <f t="shared" ca="1" si="129"/>
        <v>-0.15458288413235255</v>
      </c>
      <c r="EP59" s="34">
        <f t="shared" ca="1" si="129"/>
        <v>-0.44765625201349063</v>
      </c>
      <c r="EQ59" s="34">
        <f t="shared" ca="1" si="129"/>
        <v>0.42498406315370973</v>
      </c>
      <c r="ER59" s="34">
        <f t="shared" ca="1" si="129"/>
        <v>-0.63272809480807746</v>
      </c>
      <c r="ES59" s="34">
        <f t="shared" ca="1" si="129"/>
        <v>-0.41611078222078413</v>
      </c>
      <c r="ET59" s="34">
        <f t="shared" ca="1" si="129"/>
        <v>0.23734242607950468</v>
      </c>
      <c r="EU59" s="34">
        <f t="shared" ca="1" si="129"/>
        <v>-0.16730419208184311</v>
      </c>
      <c r="EV59" s="34">
        <f t="shared" ca="1" si="129"/>
        <v>0.35302064258946431</v>
      </c>
      <c r="EW59" s="34">
        <f t="shared" ca="1" si="129"/>
        <v>0.25197064772855937</v>
      </c>
      <c r="EX59" s="34">
        <f t="shared" ca="1" si="129"/>
        <v>0.68232796952311781</v>
      </c>
      <c r="EY59" s="34">
        <f t="shared" ca="1" si="129"/>
        <v>0.19469958770001677</v>
      </c>
      <c r="EZ59" s="34">
        <f t="shared" ca="1" si="129"/>
        <v>2.8108150576694353</v>
      </c>
      <c r="FA59" s="34">
        <f t="shared" ca="1" si="129"/>
        <v>1.5386222027190481</v>
      </c>
      <c r="FB59" s="34">
        <f t="shared" ca="1" si="129"/>
        <v>1.3423547669319302</v>
      </c>
      <c r="FC59" s="34">
        <f t="shared" ca="1" si="129"/>
        <v>3.3968845727346459</v>
      </c>
      <c r="FD59" s="34">
        <f t="shared" ca="1" si="129"/>
        <v>2.744368133127332</v>
      </c>
      <c r="FE59" s="34">
        <f t="shared" ca="1" si="129"/>
        <v>2.7372157520776232</v>
      </c>
      <c r="FF59" s="34">
        <f t="shared" ca="1" si="129"/>
        <v>2.4783602694197442</v>
      </c>
      <c r="FG59" s="34">
        <f t="shared" ca="1" si="129"/>
        <v>1.8856461579381558</v>
      </c>
      <c r="FH59" s="34">
        <f t="shared" ca="1" si="129"/>
        <v>1.6525917708260716</v>
      </c>
      <c r="FI59" s="34">
        <f t="shared" ca="1" si="129"/>
        <v>0.73467233908461138</v>
      </c>
      <c r="FJ59" s="34">
        <f t="shared" ca="1" si="129"/>
        <v>0.54312434319118608</v>
      </c>
      <c r="FK59" s="34">
        <f t="shared" ca="1" si="129"/>
        <v>-1.2496099915417194</v>
      </c>
      <c r="FL59" s="34">
        <f t="shared" ca="1" si="129"/>
        <v>-0.9911355072739636</v>
      </c>
      <c r="FM59" s="34">
        <f t="shared" ca="1" si="129"/>
        <v>-1.7489576754598981</v>
      </c>
      <c r="FN59" s="34">
        <f t="shared" ca="1" si="129"/>
        <v>-0.65358829593625034</v>
      </c>
      <c r="FO59" s="34">
        <f t="shared" ca="1" si="129"/>
        <v>-1.0663680963301272</v>
      </c>
      <c r="FP59" s="34">
        <f t="shared" ca="1" si="129"/>
        <v>-0.97666550228075377</v>
      </c>
      <c r="FQ59" s="34">
        <f t="shared" ca="1" si="129"/>
        <v>-0.5635251871611231</v>
      </c>
      <c r="FR59" s="34">
        <f t="shared" ca="1" si="129"/>
        <v>-1.3090734554903665</v>
      </c>
      <c r="FS59" s="34">
        <f t="shared" ca="1" si="129"/>
        <v>-1.55798742508211</v>
      </c>
      <c r="FT59" s="34">
        <f t="shared" ca="1" si="129"/>
        <v>-1.0070087242174983</v>
      </c>
      <c r="FU59" s="34">
        <f t="shared" ca="1" si="129"/>
        <v>-0.83016793139424272</v>
      </c>
      <c r="FV59" s="34">
        <f t="shared" ca="1" si="129"/>
        <v>-1.0949397843351383</v>
      </c>
      <c r="FW59" s="34">
        <f t="shared" ca="1" si="129"/>
        <v>-0.94239084774406412</v>
      </c>
      <c r="FX59" s="34">
        <f t="shared" ca="1" si="129"/>
        <v>-0.43797925718670305</v>
      </c>
      <c r="FY59" s="34">
        <f t="shared" ca="1" si="129"/>
        <v>0.19502321910982534</v>
      </c>
      <c r="FZ59" s="34">
        <f t="shared" ca="1" si="129"/>
        <v>-0.27447877007936172</v>
      </c>
      <c r="GA59" s="34">
        <f t="shared" ca="1" si="129"/>
        <v>0.38923532663229121</v>
      </c>
      <c r="GB59" s="34">
        <f t="shared" ca="1" si="129"/>
        <v>0.66945242431115326</v>
      </c>
      <c r="GC59" s="34">
        <f t="shared" ca="1" si="129"/>
        <v>0.26337225723962843</v>
      </c>
      <c r="GD59" s="34">
        <f t="shared" ca="1" si="129"/>
        <v>0.10159428769054057</v>
      </c>
      <c r="GE59" s="34">
        <f t="shared" ca="1" si="129"/>
        <v>0.67096018386687839</v>
      </c>
      <c r="GF59" s="34">
        <f t="shared" ca="1" si="129"/>
        <v>-0.11191520229763222</v>
      </c>
      <c r="GG59" s="34">
        <f t="shared" ca="1" si="129"/>
        <v>9.1471653754678958E-2</v>
      </c>
      <c r="GH59" s="34">
        <f t="shared" ca="1" si="129"/>
        <v>1.434766491236323E-2</v>
      </c>
      <c r="GI59" s="34">
        <f t="shared" ca="1" si="129"/>
        <v>-5.4269848143431429E-2</v>
      </c>
      <c r="GJ59" s="34">
        <f t="shared" ca="1" si="129"/>
        <v>8.1499882096952192E-2</v>
      </c>
      <c r="GK59" s="34">
        <f t="shared" ca="1" si="129"/>
        <v>-0.12964868618693673</v>
      </c>
      <c r="GL59" s="34">
        <f ca="1">IFERROR(GL58+GL25, "n/a")</f>
        <v>0.45052136924303027</v>
      </c>
      <c r="GM59" s="34">
        <f ca="1">IFERROR(GM58+GM25, "n/a")</f>
        <v>0.41353846623410451</v>
      </c>
      <c r="GN59" s="34">
        <f ca="1">IFERROR(GN58+GN25, "n/a")</f>
        <v>0.64206771717741662</v>
      </c>
      <c r="GO59" s="34" t="str">
        <f t="shared" ref="GO59:GV59" ca="1" si="130">IFERROR(GO58+GO25, "n/a")</f>
        <v>n/a</v>
      </c>
      <c r="GP59" s="34" t="str">
        <f t="shared" ca="1" si="130"/>
        <v>n/a</v>
      </c>
      <c r="GQ59" s="34" t="str">
        <f t="shared" ca="1" si="130"/>
        <v>n/a</v>
      </c>
      <c r="GR59" s="34" t="str">
        <f t="shared" ca="1" si="130"/>
        <v>n/a</v>
      </c>
      <c r="GS59" s="34" t="str">
        <f t="shared" ca="1" si="130"/>
        <v>n/a</v>
      </c>
      <c r="GT59" s="34" t="str">
        <f t="shared" ca="1" si="130"/>
        <v>n/a</v>
      </c>
      <c r="GU59" s="34" t="str">
        <f t="shared" ca="1" si="130"/>
        <v>n/a</v>
      </c>
      <c r="GV59" s="34" t="str">
        <f t="shared" ca="1" si="130"/>
        <v>n/a</v>
      </c>
    </row>
    <row r="60" spans="1:206" s="34" customFormat="1" x14ac:dyDescent="0.25">
      <c r="A60" s="33"/>
      <c r="CE60" s="35"/>
      <c r="CF60" s="35"/>
      <c r="CG60" s="35"/>
      <c r="CH60" s="35"/>
      <c r="CI60" s="35"/>
      <c r="CJ60" s="35"/>
      <c r="CK60" s="35"/>
      <c r="CL60" s="35"/>
      <c r="CM60" s="35"/>
      <c r="CN60" s="35"/>
      <c r="CO60" s="35"/>
      <c r="CP60" s="35"/>
    </row>
    <row r="61" spans="1:206" x14ac:dyDescent="0.25">
      <c r="A61" s="13" t="s">
        <v>208</v>
      </c>
    </row>
    <row r="62" spans="1:206" x14ac:dyDescent="0.25">
      <c r="A62" s="7" t="s">
        <v>211</v>
      </c>
      <c r="B62" t="s">
        <v>209</v>
      </c>
      <c r="C62">
        <f t="shared" ref="C62:BN62" si="131">C26/C24</f>
        <v>0.23582572298325721</v>
      </c>
      <c r="D62">
        <f t="shared" si="131"/>
        <v>0.23337080756979575</v>
      </c>
      <c r="E62">
        <f t="shared" si="131"/>
        <v>0.23441672037565603</v>
      </c>
      <c r="F62">
        <f t="shared" si="131"/>
        <v>0.23764468124196217</v>
      </c>
      <c r="G62">
        <f t="shared" si="131"/>
        <v>0.23070824524312894</v>
      </c>
      <c r="H62">
        <f t="shared" si="131"/>
        <v>0.23013058894750499</v>
      </c>
      <c r="I62">
        <f t="shared" si="131"/>
        <v>0.22909060032266282</v>
      </c>
      <c r="J62">
        <f t="shared" si="131"/>
        <v>0.22859783247920695</v>
      </c>
      <c r="K62">
        <f t="shared" si="131"/>
        <v>0.22931903136681295</v>
      </c>
      <c r="L62">
        <f t="shared" si="131"/>
        <v>0.22623183828174351</v>
      </c>
      <c r="M62">
        <f t="shared" si="131"/>
        <v>0.22028513869518057</v>
      </c>
      <c r="N62">
        <f t="shared" si="131"/>
        <v>0.21950485363834749</v>
      </c>
      <c r="O62">
        <f t="shared" si="131"/>
        <v>0.21749546279491835</v>
      </c>
      <c r="P62">
        <f t="shared" si="131"/>
        <v>0.21408869085508167</v>
      </c>
      <c r="Q62">
        <f t="shared" si="131"/>
        <v>0.21216348165713489</v>
      </c>
      <c r="R62">
        <f t="shared" si="131"/>
        <v>0.21174558016663281</v>
      </c>
      <c r="S62">
        <f t="shared" si="131"/>
        <v>0.21767703862660945</v>
      </c>
      <c r="T62">
        <f t="shared" si="131"/>
        <v>0.2189399385661068</v>
      </c>
      <c r="U62">
        <f t="shared" si="131"/>
        <v>0.22224358974358974</v>
      </c>
      <c r="V62">
        <f t="shared" si="131"/>
        <v>0.22454210164405825</v>
      </c>
      <c r="W62">
        <f t="shared" si="131"/>
        <v>0.22900810593403875</v>
      </c>
      <c r="X62">
        <f t="shared" si="131"/>
        <v>0.22604273866456806</v>
      </c>
      <c r="Y62">
        <f t="shared" si="131"/>
        <v>0.22540648029009241</v>
      </c>
      <c r="Z62">
        <f t="shared" si="131"/>
        <v>0.22454308093994779</v>
      </c>
      <c r="AA62">
        <f t="shared" si="131"/>
        <v>0.22043394671793465</v>
      </c>
      <c r="AB62">
        <f t="shared" si="131"/>
        <v>0.2164876099983804</v>
      </c>
      <c r="AC62">
        <f t="shared" si="131"/>
        <v>0.21387681543517439</v>
      </c>
      <c r="AD62">
        <f t="shared" si="131"/>
        <v>0.2123765703355219</v>
      </c>
      <c r="AE62">
        <f t="shared" si="131"/>
        <v>0.21180730161922962</v>
      </c>
      <c r="AF62">
        <f t="shared" si="131"/>
        <v>0.20983510871151317</v>
      </c>
      <c r="AG62">
        <f t="shared" si="131"/>
        <v>0.20675005900401228</v>
      </c>
      <c r="AH62">
        <f t="shared" si="131"/>
        <v>0.20639467726285632</v>
      </c>
      <c r="AI62">
        <f t="shared" si="131"/>
        <v>0.2054657708371164</v>
      </c>
      <c r="AJ62">
        <f t="shared" si="131"/>
        <v>0.20256476239492197</v>
      </c>
      <c r="AK62">
        <f t="shared" si="131"/>
        <v>0.20216274894576428</v>
      </c>
      <c r="AL62">
        <f t="shared" si="131"/>
        <v>0.2003310589850216</v>
      </c>
      <c r="AM62">
        <f t="shared" si="131"/>
        <v>0.19860682339903429</v>
      </c>
      <c r="AN62">
        <f t="shared" si="131"/>
        <v>0.19932849644952147</v>
      </c>
      <c r="AO62">
        <f t="shared" si="131"/>
        <v>0.19984255510571303</v>
      </c>
      <c r="AP62">
        <f t="shared" si="131"/>
        <v>0.20110870443114651</v>
      </c>
      <c r="AQ62">
        <f t="shared" si="131"/>
        <v>0.20388558319592801</v>
      </c>
      <c r="AR62">
        <f t="shared" si="131"/>
        <v>0.21037391863873597</v>
      </c>
      <c r="AS62">
        <f t="shared" si="131"/>
        <v>0.20731664624540524</v>
      </c>
      <c r="AT62">
        <f t="shared" si="131"/>
        <v>0.20394560557341906</v>
      </c>
      <c r="AU62">
        <f t="shared" si="131"/>
        <v>0.2027399014147622</v>
      </c>
      <c r="AV62">
        <f t="shared" si="131"/>
        <v>0.2051225296442688</v>
      </c>
      <c r="AW62">
        <f t="shared" si="131"/>
        <v>0.20174201067288228</v>
      </c>
      <c r="AX62">
        <f t="shared" si="131"/>
        <v>0.20656547183613752</v>
      </c>
      <c r="AY62">
        <f t="shared" si="131"/>
        <v>0.21015178816846347</v>
      </c>
      <c r="AZ62">
        <f t="shared" si="131"/>
        <v>0.21101440576230493</v>
      </c>
      <c r="BA62">
        <f t="shared" si="131"/>
        <v>0.21308261295784686</v>
      </c>
      <c r="BB62">
        <f t="shared" si="131"/>
        <v>0.21671662846058895</v>
      </c>
      <c r="BC62">
        <f t="shared" si="131"/>
        <v>0.21532216272240454</v>
      </c>
      <c r="BD62">
        <f t="shared" si="131"/>
        <v>0.21266905107857381</v>
      </c>
      <c r="BE62">
        <f t="shared" si="131"/>
        <v>0.2120242871083162</v>
      </c>
      <c r="BF62">
        <f t="shared" si="131"/>
        <v>0.204258571165046</v>
      </c>
      <c r="BG62">
        <f t="shared" si="131"/>
        <v>0.20316777973951536</v>
      </c>
      <c r="BH62">
        <f t="shared" si="131"/>
        <v>0.20428471667996809</v>
      </c>
      <c r="BI62">
        <f t="shared" si="131"/>
        <v>0.20461278554464657</v>
      </c>
      <c r="BJ62">
        <f t="shared" si="131"/>
        <v>0.20797377428530103</v>
      </c>
      <c r="BK62">
        <f t="shared" si="131"/>
        <v>0.206987849274266</v>
      </c>
      <c r="BL62">
        <f t="shared" si="131"/>
        <v>0.2096672797969685</v>
      </c>
      <c r="BM62">
        <f t="shared" si="131"/>
        <v>0.2114069481170785</v>
      </c>
      <c r="BN62">
        <f t="shared" si="131"/>
        <v>0.21120136810602821</v>
      </c>
      <c r="BO62">
        <f t="shared" ref="BO62:DZ62" si="132">BO26/BO24</f>
        <v>0.21003127842232525</v>
      </c>
      <c r="BP62">
        <f t="shared" si="132"/>
        <v>0.21285723714606294</v>
      </c>
      <c r="BQ62">
        <f t="shared" si="132"/>
        <v>0.21563903899993492</v>
      </c>
      <c r="BR62">
        <f t="shared" si="132"/>
        <v>0.21392992098935071</v>
      </c>
      <c r="BS62">
        <f t="shared" si="132"/>
        <v>0.21360806403794844</v>
      </c>
      <c r="BT62">
        <f t="shared" si="132"/>
        <v>0.2133078107444551</v>
      </c>
      <c r="BU62">
        <f t="shared" si="132"/>
        <v>0.21213610121606682</v>
      </c>
      <c r="BV62">
        <f t="shared" si="132"/>
        <v>0.2108626198083067</v>
      </c>
      <c r="BW62">
        <f t="shared" si="132"/>
        <v>0.20832183545551311</v>
      </c>
      <c r="BX62">
        <f t="shared" si="132"/>
        <v>0.206242774566474</v>
      </c>
      <c r="BY62">
        <f t="shared" si="132"/>
        <v>0.20409631256152042</v>
      </c>
      <c r="BZ62">
        <f t="shared" si="132"/>
        <v>0.2055560700064821</v>
      </c>
      <c r="CA62">
        <f t="shared" si="132"/>
        <v>0.20260192695008436</v>
      </c>
      <c r="CB62">
        <f t="shared" si="132"/>
        <v>0.20415144766146992</v>
      </c>
      <c r="CC62">
        <f t="shared" si="132"/>
        <v>0.20448080907398952</v>
      </c>
      <c r="CD62">
        <f t="shared" si="132"/>
        <v>0.20540437082405347</v>
      </c>
      <c r="CE62">
        <f t="shared" si="132"/>
        <v>0.20646380710746334</v>
      </c>
      <c r="CF62">
        <f t="shared" si="132"/>
        <v>0.20649328859060403</v>
      </c>
      <c r="CG62">
        <f t="shared" si="132"/>
        <v>0.20658010673139263</v>
      </c>
      <c r="CH62">
        <f t="shared" si="132"/>
        <v>0.21125118657051978</v>
      </c>
      <c r="CI62">
        <f t="shared" si="132"/>
        <v>0.21278499469777307</v>
      </c>
      <c r="CJ62">
        <f t="shared" si="132"/>
        <v>0.21162414924349998</v>
      </c>
      <c r="CK62">
        <f t="shared" si="132"/>
        <v>0.21049324030358207</v>
      </c>
      <c r="CL62">
        <f t="shared" si="132"/>
        <v>0.20892329794875888</v>
      </c>
      <c r="CM62">
        <f t="shared" si="132"/>
        <v>0.20845185522779777</v>
      </c>
      <c r="CN62">
        <f t="shared" si="132"/>
        <v>0.2062805217283798</v>
      </c>
      <c r="CO62">
        <f t="shared" si="132"/>
        <v>0.20619498675113451</v>
      </c>
      <c r="CP62">
        <f t="shared" si="132"/>
        <v>0.20398754640162853</v>
      </c>
      <c r="CQ62">
        <f t="shared" si="132"/>
        <v>0.20087673675607401</v>
      </c>
      <c r="CR62">
        <f t="shared" si="132"/>
        <v>0.19960639750914244</v>
      </c>
      <c r="CS62">
        <f t="shared" si="132"/>
        <v>0.19868935354034378</v>
      </c>
      <c r="CT62">
        <f t="shared" si="132"/>
        <v>0.19695738340676108</v>
      </c>
      <c r="CU62">
        <f t="shared" si="132"/>
        <v>0.19300982334837052</v>
      </c>
      <c r="CV62">
        <f t="shared" si="132"/>
        <v>0.19172335757358322</v>
      </c>
      <c r="CW62">
        <f t="shared" si="132"/>
        <v>0.19415913028058546</v>
      </c>
      <c r="CX62">
        <f t="shared" si="132"/>
        <v>0.19085751076415436</v>
      </c>
      <c r="CY62">
        <f t="shared" si="132"/>
        <v>0.19111176103053587</v>
      </c>
      <c r="CZ62">
        <f t="shared" si="132"/>
        <v>0.1916501780767709</v>
      </c>
      <c r="DA62">
        <f t="shared" si="132"/>
        <v>0.18946779294815894</v>
      </c>
      <c r="DB62">
        <f t="shared" si="132"/>
        <v>0.18675861359133364</v>
      </c>
      <c r="DC62">
        <f t="shared" si="132"/>
        <v>0.18698608375166803</v>
      </c>
      <c r="DD62">
        <f t="shared" si="132"/>
        <v>0.18520316701523754</v>
      </c>
      <c r="DE62">
        <f t="shared" si="132"/>
        <v>0.18406424477949679</v>
      </c>
      <c r="DF62">
        <f t="shared" si="132"/>
        <v>0.18350323252378994</v>
      </c>
      <c r="DG62">
        <f t="shared" si="132"/>
        <v>0.18128116517392706</v>
      </c>
      <c r="DH62">
        <f t="shared" si="132"/>
        <v>0.18107010377048413</v>
      </c>
      <c r="DI62">
        <f t="shared" si="132"/>
        <v>0.17952625017315418</v>
      </c>
      <c r="DJ62">
        <f t="shared" si="132"/>
        <v>0.17965069188560218</v>
      </c>
      <c r="DK62">
        <f t="shared" si="132"/>
        <v>0.17684542942536513</v>
      </c>
      <c r="DL62">
        <f t="shared" si="132"/>
        <v>0.17879081797607499</v>
      </c>
      <c r="DM62">
        <f t="shared" si="132"/>
        <v>0.17841049873370535</v>
      </c>
      <c r="DN62">
        <f t="shared" si="132"/>
        <v>0.1772649020873682</v>
      </c>
      <c r="DO62">
        <f t="shared" si="132"/>
        <v>0.17726949337920639</v>
      </c>
      <c r="DP62">
        <f t="shared" si="132"/>
        <v>0.17798870246319901</v>
      </c>
      <c r="DQ62">
        <f t="shared" si="132"/>
        <v>0.17914872080893213</v>
      </c>
      <c r="DR62">
        <f t="shared" si="132"/>
        <v>0.18004121461906783</v>
      </c>
      <c r="DS62">
        <f t="shared" si="132"/>
        <v>0.17901808475542094</v>
      </c>
      <c r="DT62">
        <f t="shared" si="132"/>
        <v>0.17790333440674491</v>
      </c>
      <c r="DU62">
        <f t="shared" si="132"/>
        <v>0.17755189054051435</v>
      </c>
      <c r="DV62">
        <f t="shared" si="132"/>
        <v>0.17829293993677556</v>
      </c>
      <c r="DW62">
        <f t="shared" si="132"/>
        <v>0.18193623542667267</v>
      </c>
      <c r="DX62">
        <f t="shared" si="132"/>
        <v>0.18371737530430846</v>
      </c>
      <c r="DY62">
        <f t="shared" si="132"/>
        <v>0.18428130573879564</v>
      </c>
      <c r="DZ62">
        <f t="shared" si="132"/>
        <v>0.18686153297749594</v>
      </c>
      <c r="EA62">
        <f t="shared" ref="EA62:GL62" si="133">EA26/EA24</f>
        <v>0.18897951617388081</v>
      </c>
      <c r="EB62">
        <f t="shared" si="133"/>
        <v>0.19034810707597399</v>
      </c>
      <c r="EC62">
        <f t="shared" si="133"/>
        <v>0.19108268665678077</v>
      </c>
      <c r="ED62">
        <f t="shared" si="133"/>
        <v>0.19346971955019646</v>
      </c>
      <c r="EE62">
        <f t="shared" si="133"/>
        <v>0.1942504582644074</v>
      </c>
      <c r="EF62">
        <f t="shared" si="133"/>
        <v>0.19441522509701317</v>
      </c>
      <c r="EG62">
        <f t="shared" si="133"/>
        <v>0.19202406784642914</v>
      </c>
      <c r="EH62">
        <f t="shared" si="133"/>
        <v>0.19132828630419824</v>
      </c>
      <c r="EI62">
        <f t="shared" si="133"/>
        <v>0.19188436435630274</v>
      </c>
      <c r="EJ62">
        <f t="shared" si="133"/>
        <v>0.19170864646130978</v>
      </c>
      <c r="EK62">
        <f t="shared" si="133"/>
        <v>0.1915908739931563</v>
      </c>
      <c r="EL62">
        <f t="shared" si="133"/>
        <v>0.19083402542643582</v>
      </c>
      <c r="EM62">
        <f t="shared" si="133"/>
        <v>0.19017654941111017</v>
      </c>
      <c r="EN62">
        <f t="shared" si="133"/>
        <v>0.19</v>
      </c>
      <c r="EO62">
        <f t="shared" si="133"/>
        <v>0.18984394616104514</v>
      </c>
      <c r="EP62">
        <f t="shared" si="133"/>
        <v>0.18969720153311881</v>
      </c>
      <c r="EQ62">
        <f t="shared" si="133"/>
        <v>0.18970295282970323</v>
      </c>
      <c r="ER62">
        <f t="shared" si="133"/>
        <v>0.18988639834761234</v>
      </c>
      <c r="ES62">
        <f t="shared" si="133"/>
        <v>0.18970254191454838</v>
      </c>
      <c r="ET62">
        <f t="shared" si="133"/>
        <v>0.19054369817342487</v>
      </c>
      <c r="EU62">
        <f t="shared" si="133"/>
        <v>0.19137705333389635</v>
      </c>
      <c r="EV62">
        <f t="shared" si="133"/>
        <v>0.19261736566915119</v>
      </c>
      <c r="EW62">
        <f t="shared" si="133"/>
        <v>0.19325765393876848</v>
      </c>
      <c r="EX62">
        <f t="shared" si="133"/>
        <v>0.1951367367094643</v>
      </c>
      <c r="EY62">
        <f t="shared" si="133"/>
        <v>0.19857347621322777</v>
      </c>
      <c r="EZ62">
        <f t="shared" si="133"/>
        <v>0.20067406927108661</v>
      </c>
      <c r="FA62">
        <f t="shared" si="133"/>
        <v>0.20407544219154442</v>
      </c>
      <c r="FB62">
        <f t="shared" si="133"/>
        <v>0.20742470551873346</v>
      </c>
      <c r="FC62">
        <f t="shared" si="133"/>
        <v>0.20978151377262147</v>
      </c>
      <c r="FD62">
        <f t="shared" si="133"/>
        <v>0.21372684265897485</v>
      </c>
      <c r="FE62">
        <f t="shared" si="133"/>
        <v>0.2142119095996616</v>
      </c>
      <c r="FF62">
        <f t="shared" si="133"/>
        <v>0.21313918512441893</v>
      </c>
      <c r="FG62">
        <f t="shared" si="133"/>
        <v>0.21274471178012963</v>
      </c>
      <c r="FH62">
        <f t="shared" si="133"/>
        <v>0.21202457440322656</v>
      </c>
      <c r="FI62">
        <f t="shared" si="133"/>
        <v>0.20941120299206228</v>
      </c>
      <c r="FJ62">
        <f t="shared" si="133"/>
        <v>0.20760721221983097</v>
      </c>
      <c r="FK62">
        <f t="shared" si="133"/>
        <v>0.20646613196561517</v>
      </c>
      <c r="FL62">
        <f t="shared" si="133"/>
        <v>0.20447593603593137</v>
      </c>
      <c r="FM62">
        <f t="shared" si="133"/>
        <v>0.20122627774677879</v>
      </c>
      <c r="FN62">
        <f t="shared" si="133"/>
        <v>0.19823378596524546</v>
      </c>
      <c r="FO62">
        <f t="shared" si="133"/>
        <v>0.19630082772568946</v>
      </c>
      <c r="FP62">
        <f t="shared" si="133"/>
        <v>0.19384236300712593</v>
      </c>
      <c r="FQ62">
        <f t="shared" si="133"/>
        <v>0.19312058657087319</v>
      </c>
      <c r="FR62">
        <f t="shared" si="133"/>
        <v>0.1914982058695878</v>
      </c>
      <c r="FS62">
        <f t="shared" si="133"/>
        <v>0.18859839706450368</v>
      </c>
      <c r="FT62">
        <f t="shared" si="133"/>
        <v>0.18824491071589561</v>
      </c>
      <c r="FU62">
        <f t="shared" si="133"/>
        <v>0.18601435125558646</v>
      </c>
      <c r="FV62">
        <f t="shared" si="133"/>
        <v>0.18371958251137091</v>
      </c>
      <c r="FW62">
        <f t="shared" si="133"/>
        <v>0.18354197241403503</v>
      </c>
      <c r="FX62">
        <f t="shared" si="133"/>
        <v>0.18081809730399753</v>
      </c>
      <c r="FY62">
        <f t="shared" si="133"/>
        <v>0.18001896183929841</v>
      </c>
      <c r="FZ62">
        <f t="shared" si="133"/>
        <v>0.17872578972447234</v>
      </c>
      <c r="GA62">
        <f t="shared" si="133"/>
        <v>0.17743066375818009</v>
      </c>
      <c r="GB62">
        <f t="shared" si="133"/>
        <v>0.17768216318264887</v>
      </c>
      <c r="GC62">
        <f t="shared" si="133"/>
        <v>0.17767618964492041</v>
      </c>
      <c r="GD62">
        <f t="shared" si="133"/>
        <v>0.17727629342283049</v>
      </c>
      <c r="GE62">
        <f t="shared" si="133"/>
        <v>0.1772329988972845</v>
      </c>
      <c r="GF62">
        <f t="shared" si="133"/>
        <v>0.17586249443422186</v>
      </c>
      <c r="GG62">
        <f t="shared" si="133"/>
        <v>0.17556224600523418</v>
      </c>
      <c r="GH62">
        <f t="shared" si="133"/>
        <v>0.17505479683021413</v>
      </c>
      <c r="GI62">
        <f t="shared" si="133"/>
        <v>0.17463183492845441</v>
      </c>
      <c r="GJ62">
        <f t="shared" si="133"/>
        <v>0.17356178747978987</v>
      </c>
      <c r="GK62">
        <f t="shared" si="133"/>
        <v>0.17216064855703209</v>
      </c>
      <c r="GL62">
        <f t="shared" si="133"/>
        <v>0.1724049254228058</v>
      </c>
      <c r="GM62">
        <f t="shared" ref="GM62:GV62" si="134">GM26/GM24</f>
        <v>0.17248640287410807</v>
      </c>
      <c r="GN62">
        <f t="shared" si="134"/>
        <v>0.17163582894253157</v>
      </c>
      <c r="GO62" t="e">
        <f t="shared" si="134"/>
        <v>#N/A</v>
      </c>
      <c r="GP62" t="e">
        <f t="shared" si="134"/>
        <v>#N/A</v>
      </c>
      <c r="GQ62" t="e">
        <f t="shared" si="134"/>
        <v>#N/A</v>
      </c>
      <c r="GR62" t="e">
        <f t="shared" si="134"/>
        <v>#N/A</v>
      </c>
      <c r="GS62" t="e">
        <f t="shared" si="134"/>
        <v>#N/A</v>
      </c>
      <c r="GT62" t="e">
        <f t="shared" si="134"/>
        <v>#N/A</v>
      </c>
      <c r="GU62" t="e">
        <f t="shared" si="134"/>
        <v>#N/A</v>
      </c>
      <c r="GV62" t="e">
        <f t="shared" si="134"/>
        <v>#N/A</v>
      </c>
    </row>
    <row r="63" spans="1:206" s="44" customFormat="1" x14ac:dyDescent="0.25">
      <c r="A63" s="33" t="s">
        <v>212</v>
      </c>
      <c r="B63" s="34" t="s">
        <v>339</v>
      </c>
      <c r="C63" s="45" t="str">
        <f>IFERROR(B62*C53*100, "n/a")</f>
        <v>n/a</v>
      </c>
      <c r="D63" s="45">
        <f>IFERROR(C62*D53*100, "n/a")</f>
        <v>0</v>
      </c>
      <c r="E63" s="45">
        <f t="shared" ref="E63:BO63" si="135">IFERROR(D62*E53*100, "n/a")</f>
        <v>0.70815316179880428</v>
      </c>
      <c r="F63" s="45">
        <f t="shared" si="135"/>
        <v>0.68404535681894008</v>
      </c>
      <c r="G63" s="45">
        <f t="shared" si="135"/>
        <v>0.68242749914921375</v>
      </c>
      <c r="H63" s="45">
        <f t="shared" si="135"/>
        <v>0.64619448733649276</v>
      </c>
      <c r="I63" s="45">
        <f t="shared" si="135"/>
        <v>0.6362682918545931</v>
      </c>
      <c r="J63" s="45">
        <f t="shared" si="135"/>
        <v>0.63471935345735486</v>
      </c>
      <c r="K63" s="45">
        <f t="shared" si="135"/>
        <v>0.65337399141502683</v>
      </c>
      <c r="L63" s="45">
        <f t="shared" si="135"/>
        <v>0.65265376257331753</v>
      </c>
      <c r="M63" s="45">
        <f t="shared" si="135"/>
        <v>0.65762501363986359</v>
      </c>
      <c r="N63" s="45">
        <f t="shared" si="135"/>
        <v>0.66050964873810802</v>
      </c>
      <c r="O63" s="45">
        <f t="shared" si="135"/>
        <v>0.68833221179817183</v>
      </c>
      <c r="P63" s="45">
        <f t="shared" si="135"/>
        <v>0.72504380123638856</v>
      </c>
      <c r="Q63" s="45">
        <f t="shared" si="135"/>
        <v>0.73814791330215934</v>
      </c>
      <c r="R63" s="45">
        <f t="shared" si="135"/>
        <v>0.75511560854709936</v>
      </c>
      <c r="S63" s="45">
        <f t="shared" si="135"/>
        <v>0.78311722416701812</v>
      </c>
      <c r="T63" s="45">
        <f t="shared" si="135"/>
        <v>0.83285120828186932</v>
      </c>
      <c r="U63" s="45">
        <f t="shared" si="135"/>
        <v>0.83976513967442612</v>
      </c>
      <c r="V63" s="45">
        <f t="shared" si="135"/>
        <v>0.84769888715415953</v>
      </c>
      <c r="W63" s="45">
        <f t="shared" si="135"/>
        <v>0.82486454443035739</v>
      </c>
      <c r="X63" s="45">
        <f t="shared" si="135"/>
        <v>0.80648420857024716</v>
      </c>
      <c r="Y63" s="45">
        <f t="shared" si="135"/>
        <v>0.77583143573912428</v>
      </c>
      <c r="Z63" s="45">
        <f t="shared" si="135"/>
        <v>0.75559793552499566</v>
      </c>
      <c r="AA63" s="45">
        <f t="shared" si="135"/>
        <v>0.7238043280796439</v>
      </c>
      <c r="AB63" s="45">
        <f t="shared" si="135"/>
        <v>0.70015585664753077</v>
      </c>
      <c r="AC63" s="45">
        <f t="shared" si="135"/>
        <v>0.68220451998014109</v>
      </c>
      <c r="AD63" s="45">
        <f t="shared" si="135"/>
        <v>0.67472301051923222</v>
      </c>
      <c r="AE63" s="45">
        <f t="shared" si="135"/>
        <v>0.6914209942411278</v>
      </c>
      <c r="AF63" s="45">
        <f t="shared" si="135"/>
        <v>0.69573509489519503</v>
      </c>
      <c r="AG63" s="45">
        <f t="shared" si="135"/>
        <v>0.6980612319617161</v>
      </c>
      <c r="AH63" s="45">
        <f t="shared" si="135"/>
        <v>0.69481011565410067</v>
      </c>
      <c r="AI63" s="45">
        <f t="shared" si="135"/>
        <v>0.70319118694803384</v>
      </c>
      <c r="AJ63" s="45">
        <f t="shared" si="135"/>
        <v>0.73134553312802908</v>
      </c>
      <c r="AK63" s="45">
        <f t="shared" si="135"/>
        <v>0.71870550561375657</v>
      </c>
      <c r="AL63" s="45">
        <f t="shared" si="135"/>
        <v>0.70697245248327834</v>
      </c>
      <c r="AM63" s="45">
        <f t="shared" si="135"/>
        <v>0.68009105541181325</v>
      </c>
      <c r="AN63" s="45">
        <f t="shared" si="135"/>
        <v>0.64026764772664657</v>
      </c>
      <c r="AO63" s="45">
        <f t="shared" si="135"/>
        <v>0.61059509213640251</v>
      </c>
      <c r="AP63" s="45">
        <f t="shared" si="135"/>
        <v>0.57319618586317911</v>
      </c>
      <c r="AQ63" s="45">
        <f t="shared" si="135"/>
        <v>0.51439877338537987</v>
      </c>
      <c r="AR63" s="45">
        <f t="shared" si="135"/>
        <v>0.44301785754730294</v>
      </c>
      <c r="AS63" s="45">
        <f t="shared" si="135"/>
        <v>0.43637268501560905</v>
      </c>
      <c r="AT63" s="45">
        <f t="shared" si="135"/>
        <v>0.43165054730531321</v>
      </c>
      <c r="AU63" s="45">
        <f t="shared" si="135"/>
        <v>0.44999105085694929</v>
      </c>
      <c r="AV63" s="45">
        <f t="shared" si="135"/>
        <v>0.51310392332706678</v>
      </c>
      <c r="AW63" s="45">
        <f t="shared" si="135"/>
        <v>0.55585530890700052</v>
      </c>
      <c r="AX63" s="45">
        <f t="shared" si="135"/>
        <v>0.58335365624896429</v>
      </c>
      <c r="AY63" s="45">
        <f t="shared" si="135"/>
        <v>0.67893974579414773</v>
      </c>
      <c r="AZ63" s="45">
        <f t="shared" si="135"/>
        <v>0.70775778598907346</v>
      </c>
      <c r="BA63" s="45">
        <f t="shared" si="135"/>
        <v>0.72730779733023898</v>
      </c>
      <c r="BB63" s="45">
        <f t="shared" si="135"/>
        <v>0.74198341766534059</v>
      </c>
      <c r="BC63" s="45">
        <f t="shared" si="135"/>
        <v>0.71773262466843968</v>
      </c>
      <c r="BD63" s="45">
        <f t="shared" si="135"/>
        <v>0.70850616850264969</v>
      </c>
      <c r="BE63" s="45">
        <f t="shared" si="135"/>
        <v>0.70628626847979536</v>
      </c>
      <c r="BF63" s="45">
        <f t="shared" si="135"/>
        <v>0.71405947093940214</v>
      </c>
      <c r="BG63" s="45">
        <f t="shared" si="135"/>
        <v>0.71104854071439427</v>
      </c>
      <c r="BH63" s="45">
        <f t="shared" si="135"/>
        <v>0.73536484418690684</v>
      </c>
      <c r="BI63" s="45">
        <f t="shared" si="135"/>
        <v>0.75211390634982667</v>
      </c>
      <c r="BJ63" s="45">
        <f t="shared" si="135"/>
        <v>0.76565351804204274</v>
      </c>
      <c r="BK63" s="45">
        <f t="shared" si="135"/>
        <v>0.79150340093947746</v>
      </c>
      <c r="BL63" s="45">
        <f t="shared" si="135"/>
        <v>0.79379781003763683</v>
      </c>
      <c r="BM63" s="45">
        <f t="shared" si="135"/>
        <v>0.80207080654615781</v>
      </c>
      <c r="BN63" s="45">
        <f t="shared" si="135"/>
        <v>0.80444085438180701</v>
      </c>
      <c r="BO63" s="45">
        <f t="shared" si="135"/>
        <v>0.78161654556950477</v>
      </c>
      <c r="BP63" s="45">
        <f t="shared" ref="BP63:DZ63" si="136">IFERROR(BO62*BP53*100, "n/a")</f>
        <v>0.76468025890671409</v>
      </c>
      <c r="BQ63" s="45">
        <f t="shared" si="136"/>
        <v>0.76467753609287714</v>
      </c>
      <c r="BR63" s="45">
        <f t="shared" si="136"/>
        <v>0.76335675081101828</v>
      </c>
      <c r="BS63" s="45">
        <f t="shared" si="136"/>
        <v>0.74306079301157668</v>
      </c>
      <c r="BT63" s="45">
        <f t="shared" si="136"/>
        <v>0.73233167421380341</v>
      </c>
      <c r="BU63" s="45">
        <f t="shared" si="136"/>
        <v>0.72189611286147204</v>
      </c>
      <c r="BV63" s="45">
        <f t="shared" si="136"/>
        <v>0.70771178788676292</v>
      </c>
      <c r="BW63" s="45">
        <f t="shared" si="136"/>
        <v>0.69867917441838334</v>
      </c>
      <c r="BX63" s="45">
        <f t="shared" si="136"/>
        <v>0.68256407411855347</v>
      </c>
      <c r="BY63" s="45">
        <f t="shared" si="136"/>
        <v>0.66727856670845387</v>
      </c>
      <c r="BZ63" s="45">
        <f t="shared" si="136"/>
        <v>0.65405989990967472</v>
      </c>
      <c r="CA63" s="45">
        <f t="shared" si="136"/>
        <v>0.65155234198012513</v>
      </c>
      <c r="CB63" s="45">
        <f t="shared" si="136"/>
        <v>0.63809359360739859</v>
      </c>
      <c r="CC63" s="45">
        <f t="shared" si="136"/>
        <v>0.63318541157133224</v>
      </c>
      <c r="CD63" s="45">
        <f t="shared" si="136"/>
        <v>0.62364511649942289</v>
      </c>
      <c r="CE63" s="45">
        <f t="shared" si="136"/>
        <v>0.61417091424089554</v>
      </c>
      <c r="CF63" s="45">
        <f t="shared" si="136"/>
        <v>0.6005219130196251</v>
      </c>
      <c r="CG63" s="45">
        <f t="shared" si="136"/>
        <v>0.58786428154331127</v>
      </c>
      <c r="CH63" s="45">
        <f t="shared" si="136"/>
        <v>0.57375170738952508</v>
      </c>
      <c r="CI63" s="45">
        <f t="shared" si="136"/>
        <v>0.5676142899456057</v>
      </c>
      <c r="CJ63" s="45">
        <f t="shared" si="136"/>
        <v>0.55285627468004994</v>
      </c>
      <c r="CK63" s="45">
        <f t="shared" si="136"/>
        <v>0.5397822571596268</v>
      </c>
      <c r="CL63" s="45">
        <f t="shared" si="136"/>
        <v>0.52982030537354141</v>
      </c>
      <c r="CM63" s="45">
        <f t="shared" si="136"/>
        <v>0.52258046017477544</v>
      </c>
      <c r="CN63" s="45">
        <f t="shared" si="136"/>
        <v>0.51816119734047417</v>
      </c>
      <c r="CO63" s="45">
        <f t="shared" si="136"/>
        <v>0.51313181682785991</v>
      </c>
      <c r="CP63" s="45">
        <f t="shared" si="136"/>
        <v>0.51677290246681362</v>
      </c>
      <c r="CQ63" s="45">
        <f t="shared" si="136"/>
        <v>0.52100875646367695</v>
      </c>
      <c r="CR63" s="45">
        <f t="shared" si="136"/>
        <v>0.51995021853545398</v>
      </c>
      <c r="CS63" s="45">
        <f t="shared" si="136"/>
        <v>0.52335651768233515</v>
      </c>
      <c r="CT63" s="45">
        <f t="shared" si="136"/>
        <v>0.52581629419783493</v>
      </c>
      <c r="CU63" s="45">
        <f t="shared" si="136"/>
        <v>0.52838015946538153</v>
      </c>
      <c r="CV63" s="45">
        <f t="shared" si="136"/>
        <v>0.51988382347748063</v>
      </c>
      <c r="CW63" s="45">
        <f t="shared" si="136"/>
        <v>0.52156116894102866</v>
      </c>
      <c r="CX63" s="45">
        <f t="shared" si="136"/>
        <v>0.53248251904289046</v>
      </c>
      <c r="CY63" s="45">
        <f t="shared" si="136"/>
        <v>0.52754192703282565</v>
      </c>
      <c r="CZ63" s="45">
        <f t="shared" si="136"/>
        <v>0.52385607753887942</v>
      </c>
      <c r="DA63" s="45">
        <f t="shared" si="136"/>
        <v>0.53621007378705099</v>
      </c>
      <c r="DB63" s="45">
        <f t="shared" si="136"/>
        <v>0.54360820396779697</v>
      </c>
      <c r="DC63" s="45">
        <f t="shared" si="136"/>
        <v>0.55616951325712816</v>
      </c>
      <c r="DD63" s="45">
        <f t="shared" si="136"/>
        <v>0.57821018190878193</v>
      </c>
      <c r="DE63" s="45">
        <f t="shared" si="136"/>
        <v>0.59623412596796777</v>
      </c>
      <c r="DF63" s="45">
        <f t="shared" si="136"/>
        <v>0.61893723747046692</v>
      </c>
      <c r="DG63" s="45">
        <f t="shared" si="136"/>
        <v>0.65249091527485847</v>
      </c>
      <c r="DH63" s="45">
        <f t="shared" si="136"/>
        <v>0.6780221949572337</v>
      </c>
      <c r="DI63" s="45">
        <f t="shared" si="136"/>
        <v>0.69951338754625314</v>
      </c>
      <c r="DJ63" s="45">
        <f t="shared" si="136"/>
        <v>0.71297730825065508</v>
      </c>
      <c r="DK63" s="45">
        <f t="shared" si="136"/>
        <v>0.72898975013801948</v>
      </c>
      <c r="DL63" s="45">
        <f t="shared" si="136"/>
        <v>0.73108115257204653</v>
      </c>
      <c r="DM63" s="45">
        <f t="shared" si="136"/>
        <v>0.74968248630939094</v>
      </c>
      <c r="DN63" s="45">
        <f t="shared" si="136"/>
        <v>0.75439371281730949</v>
      </c>
      <c r="DO63" s="45">
        <f t="shared" si="136"/>
        <v>0.74862641797424601</v>
      </c>
      <c r="DP63" s="45">
        <f t="shared" si="136"/>
        <v>0.76136629813661583</v>
      </c>
      <c r="DQ63" s="45">
        <f t="shared" si="136"/>
        <v>0.76313975611334983</v>
      </c>
      <c r="DR63" s="45">
        <f t="shared" si="136"/>
        <v>0.76304867326303438</v>
      </c>
      <c r="DS63" s="45">
        <f t="shared" si="136"/>
        <v>0.75509668123886553</v>
      </c>
      <c r="DT63" s="45">
        <f t="shared" si="136"/>
        <v>0.7436186577422994</v>
      </c>
      <c r="DU63" s="45">
        <f t="shared" si="136"/>
        <v>0.71895312393481259</v>
      </c>
      <c r="DV63" s="45">
        <f t="shared" si="136"/>
        <v>0.69222552581035035</v>
      </c>
      <c r="DW63" s="45">
        <f t="shared" si="136"/>
        <v>0.65296802989292468</v>
      </c>
      <c r="DX63" s="45">
        <f t="shared" si="136"/>
        <v>0.62272980033222258</v>
      </c>
      <c r="DY63" s="45">
        <f t="shared" si="136"/>
        <v>0.59651655190612685</v>
      </c>
      <c r="DZ63" s="45">
        <f t="shared" si="136"/>
        <v>0.56846872644588353</v>
      </c>
      <c r="EA63" s="45">
        <f>IFERROR(DZ62*EA53*100, "n/a")</f>
        <v>0.54097150147776141</v>
      </c>
      <c r="EB63" s="45">
        <f t="shared" ref="EB63:FX63" si="137">IFERROR(EA62*EB53*100, "n/a")</f>
        <v>0.52026005113266627</v>
      </c>
      <c r="EC63" s="45">
        <f t="shared" si="137"/>
        <v>0.50576516949366135</v>
      </c>
      <c r="ED63" s="45">
        <f t="shared" si="137"/>
        <v>0.49383161788181129</v>
      </c>
      <c r="EE63" s="45">
        <f t="shared" si="137"/>
        <v>0.50267813653590798</v>
      </c>
      <c r="EF63" s="45">
        <f t="shared" si="137"/>
        <v>0.49557729050904115</v>
      </c>
      <c r="EG63" s="45">
        <f t="shared" si="137"/>
        <v>0.49110267254942858</v>
      </c>
      <c r="EH63" s="45">
        <f t="shared" si="137"/>
        <v>0.48316472810081618</v>
      </c>
      <c r="EI63" s="45">
        <f t="shared" si="137"/>
        <v>0.48407926742793422</v>
      </c>
      <c r="EJ63" s="45">
        <f t="shared" si="137"/>
        <v>0.49601148019032348</v>
      </c>
      <c r="EK63" s="45">
        <f t="shared" si="137"/>
        <v>0.49349884491508628</v>
      </c>
      <c r="EL63" s="45">
        <f t="shared" si="137"/>
        <v>0.48669607458267961</v>
      </c>
      <c r="EM63" s="45">
        <f t="shared" si="137"/>
        <v>0.47895500526928059</v>
      </c>
      <c r="EN63" s="45">
        <f t="shared" si="137"/>
        <v>0.45957796554463765</v>
      </c>
      <c r="EO63" s="45">
        <f t="shared" si="137"/>
        <v>0.44446494924088431</v>
      </c>
      <c r="EP63" s="45">
        <f t="shared" si="137"/>
        <v>0.42859735656039283</v>
      </c>
      <c r="EQ63" s="45">
        <f t="shared" si="137"/>
        <v>0.39967244513209549</v>
      </c>
      <c r="ER63" s="45">
        <f t="shared" si="137"/>
        <v>0.38005962571561536</v>
      </c>
      <c r="ES63" s="45">
        <f t="shared" si="137"/>
        <v>0.36795543220185156</v>
      </c>
      <c r="ET63" s="45">
        <f t="shared" si="137"/>
        <v>0.35899499072532803</v>
      </c>
      <c r="EU63" s="45">
        <f t="shared" si="137"/>
        <v>0.36046487517638665</v>
      </c>
      <c r="EV63" s="45">
        <f t="shared" si="137"/>
        <v>0.36558903578367408</v>
      </c>
      <c r="EW63" s="45">
        <f t="shared" si="137"/>
        <v>0.36305308745893095</v>
      </c>
      <c r="EX63" s="45">
        <f t="shared" si="137"/>
        <v>0.35887476353149822</v>
      </c>
      <c r="EY63" s="45">
        <f t="shared" si="137"/>
        <v>0.3591061921748761</v>
      </c>
      <c r="EZ63" s="45">
        <f t="shared" si="137"/>
        <v>0.36268797539706304</v>
      </c>
      <c r="FA63" s="45">
        <f t="shared" si="137"/>
        <v>0.35087907355126013</v>
      </c>
      <c r="FB63" s="45">
        <f t="shared" si="137"/>
        <v>0.33623102407052002</v>
      </c>
      <c r="FC63" s="45">
        <f t="shared" si="137"/>
        <v>0.30788507221870481</v>
      </c>
      <c r="FD63" s="45">
        <f t="shared" si="137"/>
        <v>0.26372830933315977</v>
      </c>
      <c r="FE63" s="45">
        <f t="shared" si="137"/>
        <v>0.24482210167237978</v>
      </c>
      <c r="FF63" s="45">
        <f t="shared" si="137"/>
        <v>0.2261698306745297</v>
      </c>
      <c r="FG63" s="45">
        <f t="shared" si="137"/>
        <v>0.20386671909917525</v>
      </c>
      <c r="FH63" s="45">
        <f t="shared" si="137"/>
        <v>0.19912898989839417</v>
      </c>
      <c r="FI63" s="45">
        <f t="shared" si="137"/>
        <v>0.19854201610363542</v>
      </c>
      <c r="FJ63" s="45">
        <f t="shared" si="137"/>
        <v>0.20160298325524525</v>
      </c>
      <c r="FK63" s="45">
        <f t="shared" si="137"/>
        <v>0.22944459705199899</v>
      </c>
      <c r="FL63" s="45">
        <f t="shared" si="137"/>
        <v>0.23714345603328013</v>
      </c>
      <c r="FM63" s="45">
        <f t="shared" si="137"/>
        <v>0.24470998264509403</v>
      </c>
      <c r="FN63" s="45">
        <f t="shared" si="137"/>
        <v>0.25043305280042949</v>
      </c>
      <c r="FO63" s="45">
        <f t="shared" si="137"/>
        <v>0.2530475046563509</v>
      </c>
      <c r="FP63" s="45">
        <f t="shared" si="137"/>
        <v>0.26431405031876509</v>
      </c>
      <c r="FQ63" s="45">
        <f t="shared" si="137"/>
        <v>0.26950185672234522</v>
      </c>
      <c r="FR63" s="45">
        <f t="shared" si="137"/>
        <v>0.2758978524261248</v>
      </c>
      <c r="FS63" s="45">
        <f t="shared" si="137"/>
        <v>0.28229211906497648</v>
      </c>
      <c r="FT63" s="45">
        <f t="shared" si="137"/>
        <v>0.28079914786471538</v>
      </c>
      <c r="FU63" s="45">
        <f t="shared" si="137"/>
        <v>0.28443362004098455</v>
      </c>
      <c r="FV63" s="45">
        <f t="shared" si="137"/>
        <v>0.28512570202656035</v>
      </c>
      <c r="FW63" s="45">
        <f t="shared" si="137"/>
        <v>0.28144927134403813</v>
      </c>
      <c r="FX63" s="45">
        <f t="shared" si="137"/>
        <v>0.2855748889533698</v>
      </c>
      <c r="FY63" s="45">
        <f t="shared" ref="FY63" si="138">IFERROR(FX62*FY53*100, "n/a")</f>
        <v>0.28651117610444876</v>
      </c>
      <c r="FZ63" s="45">
        <f t="shared" ref="FZ63" si="139">IFERROR(FY62*FZ53*100, "n/a")</f>
        <v>0.29033307766180266</v>
      </c>
      <c r="GA63" s="45">
        <f t="shared" ref="GA63" si="140">IFERROR(FZ62*GA53*100, "n/a")</f>
        <v>0.29630896797294626</v>
      </c>
      <c r="GB63" s="45">
        <f t="shared" ref="GB63" si="141">IFERROR(GA62*GB53*100, "n/a")</f>
        <v>0.30467097800573917</v>
      </c>
      <c r="GC63" s="45">
        <f t="shared" ref="GC63" si="142">IFERROR(GB62*GC53*100, "n/a")</f>
        <v>0.30769647072066869</v>
      </c>
      <c r="GD63" s="45">
        <f t="shared" ref="GD63" si="143">IFERROR(GC62*GD53*100, "n/a")</f>
        <v>0.30808479598360072</v>
      </c>
      <c r="GE63" s="45">
        <f t="shared" ref="GE63" si="144">IFERROR(GD62*GE53*100, "n/a")</f>
        <v>0.30435104520309297</v>
      </c>
      <c r="GF63" s="45">
        <f t="shared" ref="GF63" si="145">IFERROR(GE62*GF53*100, "n/a")</f>
        <v>0.29061276690033527</v>
      </c>
      <c r="GG63" s="45">
        <f t="shared" ref="GG63" si="146">IFERROR(GF62*GG53*100, "n/a")</f>
        <v>0.28634591189694236</v>
      </c>
      <c r="GH63" s="45">
        <f t="shared" ref="GH63" si="147">IFERROR(GG62*GH53*100, "n/a")</f>
        <v>0.28553566294060367</v>
      </c>
      <c r="GI63" s="45">
        <f t="shared" ref="GI63" si="148">IFERROR(GH62*GI53*100, "n/a")</f>
        <v>0.28147829397787694</v>
      </c>
      <c r="GJ63" s="45">
        <f t="shared" ref="GJ63" si="149">IFERROR(GI62*GJ53*100, "n/a")</f>
        <v>0.28959119867086663</v>
      </c>
      <c r="GK63" s="45">
        <f t="shared" ref="GK63" si="150">IFERROR(GJ62*GK53*100, "n/a")</f>
        <v>0.29644811205947486</v>
      </c>
      <c r="GL63" s="45">
        <f>IFERROR(GK62*GL53*100, "n/a")</f>
        <v>0.30412489941436188</v>
      </c>
      <c r="GM63" s="45">
        <f t="shared" ref="GM63" si="151">IFERROR(GL62*GM53*100, "n/a")</f>
        <v>0.3266131316669611</v>
      </c>
      <c r="GN63" s="45">
        <f>IFERROR(GM62*GN53*100, "n/a")</f>
        <v>0.33929623146263016</v>
      </c>
      <c r="GO63" s="45" t="str">
        <f t="shared" ref="GO63" si="152">IFERROR(GN62*GO53*100, "n/a")</f>
        <v>n/a</v>
      </c>
      <c r="GP63" s="45" t="str">
        <f t="shared" ref="GP63" si="153">IFERROR(GO62*GP53*100, "n/a")</f>
        <v>n/a</v>
      </c>
      <c r="GQ63" s="45" t="str">
        <f t="shared" ref="GQ63" si="154">IFERROR(GP62*GQ53*100, "n/a")</f>
        <v>n/a</v>
      </c>
      <c r="GR63" s="45" t="str">
        <f t="shared" ref="GR63" si="155">IFERROR(GQ62*GR53*100, "n/a")</f>
        <v>n/a</v>
      </c>
      <c r="GS63" s="45" t="str">
        <f t="shared" ref="GS63" si="156">IFERROR(GR62*GS53*100, "n/a")</f>
        <v>n/a</v>
      </c>
      <c r="GT63" s="45" t="str">
        <f t="shared" ref="GT63" si="157">IFERROR(GS62*GT53*100, "n/a")</f>
        <v>n/a</v>
      </c>
      <c r="GU63" s="45" t="str">
        <f t="shared" ref="GU63" si="158">IFERROR(GT62*GU53*100, "n/a")</f>
        <v>n/a</v>
      </c>
      <c r="GV63" s="45" t="str">
        <f t="shared" ref="GV63" si="159">IFERROR(GU62*GV53*100, "n/a")</f>
        <v>n/a</v>
      </c>
      <c r="GW63" s="45"/>
      <c r="GX63" s="45"/>
    </row>
    <row r="64" spans="1:206" s="29" customFormat="1" x14ac:dyDescent="0.25">
      <c r="A64" s="43"/>
      <c r="B64" s="29" t="s">
        <v>213</v>
      </c>
      <c r="C64" s="29" t="str">
        <f>IFERROR(B62*C54*100, "n/a")</f>
        <v>n/a</v>
      </c>
      <c r="D64" s="29">
        <f t="shared" ref="D64:BO64" si="160">IFERROR(C62*D54*100, "n/a")</f>
        <v>0.13404323144356459</v>
      </c>
      <c r="E64" s="29">
        <f t="shared" si="160"/>
        <v>0.87303631197644549</v>
      </c>
      <c r="F64" s="29">
        <f t="shared" si="160"/>
        <v>-0.98941788261981778</v>
      </c>
      <c r="G64" s="29">
        <f t="shared" si="160"/>
        <v>2.6877516715133791</v>
      </c>
      <c r="H64" s="29">
        <f t="shared" si="160"/>
        <v>0.50466781031524854</v>
      </c>
      <c r="I64" s="29">
        <f t="shared" si="160"/>
        <v>0.76606914640370005</v>
      </c>
      <c r="J64" s="29">
        <f t="shared" si="160"/>
        <v>0.21652052918997022</v>
      </c>
      <c r="K64" s="29">
        <f t="shared" si="160"/>
        <v>1.7298247214262312</v>
      </c>
      <c r="L64" s="29">
        <f t="shared" si="160"/>
        <v>2.1526205467397719</v>
      </c>
      <c r="M64" s="29">
        <f t="shared" si="160"/>
        <v>0.86736775043733361</v>
      </c>
      <c r="N64" s="29">
        <f t="shared" si="160"/>
        <v>1.5131866072625595</v>
      </c>
      <c r="O64" s="29">
        <f t="shared" si="160"/>
        <v>2.2553985505372571</v>
      </c>
      <c r="P64" s="29">
        <f t="shared" si="160"/>
        <v>0.96221838095951229</v>
      </c>
      <c r="Q64" s="29">
        <f t="shared" si="160"/>
        <v>-0.44684836374772685</v>
      </c>
      <c r="R64" s="29">
        <f t="shared" si="160"/>
        <v>0.81772203870437676</v>
      </c>
      <c r="S64" s="29">
        <f t="shared" si="160"/>
        <v>-0.71962693735271033</v>
      </c>
      <c r="T64" s="29">
        <f t="shared" si="160"/>
        <v>0.2077331574640954</v>
      </c>
      <c r="U64" s="29">
        <f t="shared" si="160"/>
        <v>-0.81606581101875408</v>
      </c>
      <c r="V64" s="29">
        <f t="shared" si="160"/>
        <v>-0.34327833821253284</v>
      </c>
      <c r="W64" s="29">
        <f t="shared" si="160"/>
        <v>-1.072464350028917</v>
      </c>
      <c r="X64" s="29">
        <f t="shared" si="160"/>
        <v>0.66084676995926939</v>
      </c>
      <c r="Y64" s="29">
        <f t="shared" si="160"/>
        <v>1.5870724560268279</v>
      </c>
      <c r="Z64" s="29">
        <f t="shared" si="160"/>
        <v>1.2399865524008311</v>
      </c>
      <c r="AA64" s="29">
        <f t="shared" si="160"/>
        <v>2.0884545934463405</v>
      </c>
      <c r="AB64" s="29">
        <f t="shared" si="160"/>
        <v>0.65391188171851811</v>
      </c>
      <c r="AC64" s="29">
        <f t="shared" si="160"/>
        <v>0.47977349646686673</v>
      </c>
      <c r="AD64" s="29">
        <f t="shared" si="160"/>
        <v>0.62631087717412925</v>
      </c>
      <c r="AE64" s="29">
        <f t="shared" si="160"/>
        <v>1.0217603147338941</v>
      </c>
      <c r="AF64" s="29">
        <f t="shared" si="160"/>
        <v>1.6958803281009942</v>
      </c>
      <c r="AG64" s="29">
        <f t="shared" si="160"/>
        <v>1.5555455922071355</v>
      </c>
      <c r="AH64" s="29">
        <f t="shared" si="160"/>
        <v>2.6215692480057932E-3</v>
      </c>
      <c r="AI64" s="29">
        <f t="shared" si="160"/>
        <v>0.26425334437944509</v>
      </c>
      <c r="AJ64" s="29">
        <f t="shared" si="160"/>
        <v>3.3647690057823141</v>
      </c>
      <c r="AK64" s="29">
        <f t="shared" si="160"/>
        <v>0.82701497958596981</v>
      </c>
      <c r="AL64" s="29">
        <f t="shared" si="160"/>
        <v>1.1095894078505075</v>
      </c>
      <c r="AM64" s="29">
        <f t="shared" si="160"/>
        <v>0.14446498258820797</v>
      </c>
      <c r="AN64" s="29">
        <f t="shared" si="160"/>
        <v>8.4976725211135043E-2</v>
      </c>
      <c r="AO64" s="29">
        <f t="shared" si="160"/>
        <v>0.59848603560665914</v>
      </c>
      <c r="AP64" s="29">
        <f t="shared" si="160"/>
        <v>0.20061690494319953</v>
      </c>
      <c r="AQ64" s="29">
        <f t="shared" si="160"/>
        <v>0.25375056860169093</v>
      </c>
      <c r="AR64" s="29">
        <f t="shared" si="160"/>
        <v>-1.6282025662676052</v>
      </c>
      <c r="AS64" s="29">
        <f t="shared" si="160"/>
        <v>-0.10034511987310279</v>
      </c>
      <c r="AT64" s="29">
        <f t="shared" si="160"/>
        <v>1.5897838876553563</v>
      </c>
      <c r="AU64" s="29">
        <f t="shared" si="160"/>
        <v>1.6459934399395664</v>
      </c>
      <c r="AV64" s="29">
        <f t="shared" si="160"/>
        <v>-0.59339264006104797</v>
      </c>
      <c r="AW64" s="29">
        <f t="shared" si="160"/>
        <v>0.99940456108099718</v>
      </c>
      <c r="AX64" s="29">
        <f t="shared" si="160"/>
        <v>-0.86463214598637184</v>
      </c>
      <c r="AY64" s="29">
        <f t="shared" si="160"/>
        <v>-1.2537198418183202</v>
      </c>
      <c r="AZ64" s="29">
        <f t="shared" si="160"/>
        <v>0.38613805713151511</v>
      </c>
      <c r="BA64" s="29">
        <f t="shared" si="160"/>
        <v>-0.32089355343336801</v>
      </c>
      <c r="BB64" s="29">
        <f t="shared" si="160"/>
        <v>3.3863690780593508E-2</v>
      </c>
      <c r="BC64" s="29">
        <f t="shared" si="160"/>
        <v>1.1645622103153233</v>
      </c>
      <c r="BD64" s="29">
        <f t="shared" si="160"/>
        <v>2.0287173044069915</v>
      </c>
      <c r="BE64" s="29">
        <f t="shared" si="160"/>
        <v>1.7520524055296482</v>
      </c>
      <c r="BF64" s="29">
        <f t="shared" si="160"/>
        <v>1.8254950812249107</v>
      </c>
      <c r="BG64" s="29">
        <f t="shared" si="160"/>
        <v>1.6448148398005729</v>
      </c>
      <c r="BH64" s="29">
        <f t="shared" si="160"/>
        <v>1.4409658113220927</v>
      </c>
      <c r="BI64" s="29">
        <f t="shared" si="160"/>
        <v>0.7993356393955835</v>
      </c>
      <c r="BJ64" s="29">
        <f t="shared" si="160"/>
        <v>0.68023737714664523</v>
      </c>
      <c r="BK64" s="29">
        <f t="shared" si="160"/>
        <v>0.81690724916486779</v>
      </c>
      <c r="BL64" s="29">
        <f t="shared" si="160"/>
        <v>0.73878229536266049</v>
      </c>
      <c r="BM64" s="29">
        <f t="shared" si="160"/>
        <v>1.3110853897139678</v>
      </c>
      <c r="BN64" s="29">
        <f t="shared" si="160"/>
        <v>0.63488772963029672</v>
      </c>
      <c r="BO64" s="29">
        <f t="shared" si="160"/>
        <v>0.80013218803732367</v>
      </c>
      <c r="BP64" s="29">
        <f t="shared" ref="BP64:EA64" si="161">IFERROR(BO62*BP54*100, "n/a")</f>
        <v>0.38094292817986147</v>
      </c>
      <c r="BQ64" s="29">
        <f t="shared" si="161"/>
        <v>0.82623236562667046</v>
      </c>
      <c r="BR64" s="29">
        <f t="shared" si="161"/>
        <v>0.46719658277410886</v>
      </c>
      <c r="BS64" s="29">
        <f t="shared" si="161"/>
        <v>0.64472767333654168</v>
      </c>
      <c r="BT64" s="29">
        <f t="shared" si="161"/>
        <v>0.93684320881794203</v>
      </c>
      <c r="BU64" s="29">
        <f t="shared" si="161"/>
        <v>0.74994586199768931</v>
      </c>
      <c r="BV64" s="29">
        <f t="shared" si="161"/>
        <v>1.4957230465648301</v>
      </c>
      <c r="BW64" s="29">
        <f t="shared" si="161"/>
        <v>0.43870099595754997</v>
      </c>
      <c r="BX64" s="29">
        <f t="shared" si="161"/>
        <v>1.1162486634402671</v>
      </c>
      <c r="BY64" s="29">
        <f t="shared" si="161"/>
        <v>0.48769853355950255</v>
      </c>
      <c r="BZ64" s="29">
        <f t="shared" si="161"/>
        <v>1.1099812989381821</v>
      </c>
      <c r="CA64" s="29">
        <f t="shared" si="161"/>
        <v>0.84875642783107086</v>
      </c>
      <c r="CB64" s="29">
        <f t="shared" si="161"/>
        <v>0.62596014336624173</v>
      </c>
      <c r="CC64" s="29">
        <f t="shared" si="161"/>
        <v>0.61134401502792901</v>
      </c>
      <c r="CD64" s="29">
        <f t="shared" si="161"/>
        <v>0.1616020077776624</v>
      </c>
      <c r="CE64" s="29">
        <f t="shared" si="161"/>
        <v>0.91304110407686778</v>
      </c>
      <c r="CF64" s="29">
        <f t="shared" si="161"/>
        <v>0.3016837620736349</v>
      </c>
      <c r="CG64" s="29">
        <f t="shared" si="161"/>
        <v>5.4577755151123848E-2</v>
      </c>
      <c r="CH64" s="29">
        <f t="shared" si="161"/>
        <v>-0.74237958616554345</v>
      </c>
      <c r="CI64" s="29">
        <f t="shared" si="161"/>
        <v>-0.3919398674486827</v>
      </c>
      <c r="CJ64" s="29">
        <f t="shared" si="161"/>
        <v>0.67074488571563162</v>
      </c>
      <c r="CK64" s="29">
        <f t="shared" si="161"/>
        <v>0.4309591178771795</v>
      </c>
      <c r="CL64" s="29">
        <f t="shared" si="161"/>
        <v>0.29569029012902481</v>
      </c>
      <c r="CM64" s="29">
        <f t="shared" si="161"/>
        <v>1.0177256558374377</v>
      </c>
      <c r="CN64" s="29">
        <f t="shared" si="161"/>
        <v>0.91908557303443228</v>
      </c>
      <c r="CO64" s="29">
        <f t="shared" si="161"/>
        <v>0.82808319075236347</v>
      </c>
      <c r="CP64" s="29">
        <f t="shared" si="161"/>
        <v>0.87366506062030047</v>
      </c>
      <c r="CQ64" s="29">
        <f t="shared" si="161"/>
        <v>0.13724234166086069</v>
      </c>
      <c r="CR64" s="29">
        <f t="shared" si="161"/>
        <v>0.47146701300211058</v>
      </c>
      <c r="CS64" s="29">
        <f t="shared" si="161"/>
        <v>0.38388844018567514</v>
      </c>
      <c r="CT64" s="29">
        <f t="shared" si="161"/>
        <v>1.1031523530213954</v>
      </c>
      <c r="CU64" s="29">
        <f t="shared" si="161"/>
        <v>0.77632847264577898</v>
      </c>
      <c r="CV64" s="29">
        <f t="shared" si="161"/>
        <v>1.0670873598340953</v>
      </c>
      <c r="CW64" s="29">
        <f t="shared" si="161"/>
        <v>0.45248691860675283</v>
      </c>
      <c r="CX64" s="29">
        <f t="shared" si="161"/>
        <v>0.90513581062358262</v>
      </c>
      <c r="CY64" s="29">
        <f t="shared" si="161"/>
        <v>0.2717466076883388</v>
      </c>
      <c r="CZ64" s="29">
        <f t="shared" si="161"/>
        <v>0.2294112946059928</v>
      </c>
      <c r="DA64" s="29">
        <f t="shared" si="161"/>
        <v>0.66079601053131565</v>
      </c>
      <c r="DB64" s="29">
        <f t="shared" si="161"/>
        <v>0.51974319688693671</v>
      </c>
      <c r="DC64" s="29">
        <f t="shared" si="161"/>
        <v>0.56567669674658139</v>
      </c>
      <c r="DD64" s="29">
        <f t="shared" si="161"/>
        <v>1.2788246158494032</v>
      </c>
      <c r="DE64" s="29">
        <f t="shared" si="161"/>
        <v>0.67381657943678652</v>
      </c>
      <c r="DF64" s="29">
        <f t="shared" si="161"/>
        <v>0.77630635868969533</v>
      </c>
      <c r="DG64" s="29">
        <f t="shared" si="161"/>
        <v>0.47858125673824625</v>
      </c>
      <c r="DH64" s="29">
        <f t="shared" si="161"/>
        <v>1.2351981061554178</v>
      </c>
      <c r="DI64" s="29">
        <f t="shared" si="161"/>
        <v>0.92311487419867111</v>
      </c>
      <c r="DJ64" s="29">
        <f t="shared" si="161"/>
        <v>0.62498546982929815</v>
      </c>
      <c r="DK64" s="29">
        <f t="shared" si="161"/>
        <v>0.72911258797257916</v>
      </c>
      <c r="DL64" s="29">
        <f t="shared" si="161"/>
        <v>0.66376645390323274</v>
      </c>
      <c r="DM64" s="29">
        <f t="shared" si="161"/>
        <v>0.91287613769920495</v>
      </c>
      <c r="DN64" s="29">
        <f t="shared" si="161"/>
        <v>1.181500930201008</v>
      </c>
      <c r="DO64" s="29">
        <f t="shared" si="161"/>
        <v>0.68073452510267229</v>
      </c>
      <c r="DP64" s="29">
        <f t="shared" si="161"/>
        <v>0.55171202551861875</v>
      </c>
      <c r="DQ64" s="29">
        <f t="shared" si="161"/>
        <v>0.95095288193628325</v>
      </c>
      <c r="DR64" s="29">
        <f t="shared" si="161"/>
        <v>1.2492673219785089</v>
      </c>
      <c r="DS64" s="29">
        <f t="shared" si="161"/>
        <v>0.26202308837195781</v>
      </c>
      <c r="DT64" s="29">
        <f t="shared" si="161"/>
        <v>1.3473338548962843</v>
      </c>
      <c r="DU64" s="29">
        <f t="shared" si="161"/>
        <v>9.5355453669335344E-2</v>
      </c>
      <c r="DV64" s="29">
        <f t="shared" si="161"/>
        <v>0.4466034309266359</v>
      </c>
      <c r="DW64" s="29">
        <f t="shared" si="161"/>
        <v>-0.20242708288319308</v>
      </c>
      <c r="DX64" s="29">
        <f t="shared" si="161"/>
        <v>0.42918547110578387</v>
      </c>
      <c r="DY64" s="29">
        <f t="shared" si="161"/>
        <v>-0.30310493054934756</v>
      </c>
      <c r="DZ64" s="29">
        <f t="shared" si="161"/>
        <v>0.20173359742930944</v>
      </c>
      <c r="EA64" s="29">
        <f t="shared" si="161"/>
        <v>0.66202631237244547</v>
      </c>
      <c r="EB64" s="29">
        <f t="shared" ref="EB64:FX64" si="162">IFERROR(EA62*EB54*100, "n/a")</f>
        <v>0.46234867354678649</v>
      </c>
      <c r="EC64" s="29">
        <f t="shared" si="162"/>
        <v>0.34064149393128484</v>
      </c>
      <c r="ED64" s="29">
        <f t="shared" si="162"/>
        <v>0.11827023481672157</v>
      </c>
      <c r="EE64" s="29">
        <f t="shared" si="162"/>
        <v>0.4333675726297227</v>
      </c>
      <c r="EF64" s="29">
        <f t="shared" si="162"/>
        <v>0.67656968693844755</v>
      </c>
      <c r="EG64" s="29">
        <f t="shared" si="162"/>
        <v>1.3550748877841217</v>
      </c>
      <c r="EH64" s="29">
        <f t="shared" si="162"/>
        <v>0.89679702128328942</v>
      </c>
      <c r="EI64" s="29">
        <f t="shared" si="162"/>
        <v>0.41175621994321498</v>
      </c>
      <c r="EJ64" s="29">
        <f t="shared" si="162"/>
        <v>0.5917770140404861</v>
      </c>
      <c r="EK64" s="29">
        <f t="shared" si="162"/>
        <v>0.73547022482579827</v>
      </c>
      <c r="EL64" s="29">
        <f t="shared" si="162"/>
        <v>0.7793004589374406</v>
      </c>
      <c r="EM64" s="29">
        <f t="shared" si="162"/>
        <v>0.85897773623815921</v>
      </c>
      <c r="EN64" s="29">
        <f t="shared" si="162"/>
        <v>0.35365541584037186</v>
      </c>
      <c r="EO64" s="29">
        <f t="shared" si="162"/>
        <v>0.68667111384469082</v>
      </c>
      <c r="EP64" s="29">
        <f t="shared" si="162"/>
        <v>0.48385517217512558</v>
      </c>
      <c r="EQ64" s="29">
        <f t="shared" si="162"/>
        <v>1.0295760549003627</v>
      </c>
      <c r="ER64" s="29">
        <f t="shared" si="162"/>
        <v>0.17806214943553159</v>
      </c>
      <c r="ES64" s="29">
        <f t="shared" si="162"/>
        <v>0.11790790361787332</v>
      </c>
      <c r="ET64" s="29">
        <f t="shared" si="162"/>
        <v>0.65440464289292888</v>
      </c>
      <c r="EU64" s="29">
        <f t="shared" si="162"/>
        <v>0.18012225239770718</v>
      </c>
      <c r="EV64" s="29">
        <f t="shared" si="162"/>
        <v>0.44253827768021325</v>
      </c>
      <c r="EW64" s="29">
        <f t="shared" si="162"/>
        <v>0.42173056155461203</v>
      </c>
      <c r="EX64" s="29">
        <f t="shared" si="162"/>
        <v>0.47453991116462657</v>
      </c>
      <c r="EY64" s="29">
        <f t="shared" si="162"/>
        <v>-0.44480497140801917</v>
      </c>
      <c r="EZ64" s="29">
        <f t="shared" si="162"/>
        <v>0.41322198517690228</v>
      </c>
      <c r="FA64" s="29">
        <f t="shared" si="162"/>
        <v>-0.43114873072853682</v>
      </c>
      <c r="FB64" s="29">
        <f t="shared" si="162"/>
        <v>-1.7097946182982451</v>
      </c>
      <c r="FC64" s="29">
        <f t="shared" si="162"/>
        <v>-0.91599861447623243</v>
      </c>
      <c r="FD64" s="29">
        <f t="shared" si="162"/>
        <v>-0.12043836008617372</v>
      </c>
      <c r="FE64" s="29">
        <f t="shared" si="162"/>
        <v>0.31295730830806878</v>
      </c>
      <c r="FF64" s="29">
        <f t="shared" si="162"/>
        <v>0.9571422824410023</v>
      </c>
      <c r="FG64" s="29">
        <f t="shared" si="162"/>
        <v>0.32945529061029</v>
      </c>
      <c r="FH64" s="29">
        <f t="shared" si="162"/>
        <v>0.79593338502709909</v>
      </c>
      <c r="FI64" s="29">
        <f t="shared" si="162"/>
        <v>0.63223032615118546</v>
      </c>
      <c r="FJ64" s="29">
        <f t="shared" si="162"/>
        <v>0.4232761891425435</v>
      </c>
      <c r="FK64" s="29">
        <f t="shared" si="162"/>
        <v>-0.19857904283029099</v>
      </c>
      <c r="FL64" s="29">
        <f t="shared" si="162"/>
        <v>0.59660662751037685</v>
      </c>
      <c r="FM64" s="29">
        <f t="shared" si="162"/>
        <v>-2.2731457307624197E-2</v>
      </c>
      <c r="FN64" s="29">
        <f t="shared" si="162"/>
        <v>0.94942949627985596</v>
      </c>
      <c r="FO64" s="29">
        <f t="shared" si="162"/>
        <v>0.62813706932492264</v>
      </c>
      <c r="FP64" s="29">
        <f t="shared" si="162"/>
        <v>0.34003633809308992</v>
      </c>
      <c r="FQ64" s="29">
        <f t="shared" si="162"/>
        <v>0.10503899957067346</v>
      </c>
      <c r="FR64" s="29">
        <f t="shared" si="162"/>
        <v>8.7775980409840582E-2</v>
      </c>
      <c r="FS64" s="29">
        <f t="shared" si="162"/>
        <v>0.68784704738795244</v>
      </c>
      <c r="FT64" s="29">
        <f t="shared" si="162"/>
        <v>9.3187800721885011E-2</v>
      </c>
      <c r="FU64" s="29">
        <f t="shared" si="162"/>
        <v>0.59683971392669399</v>
      </c>
      <c r="FV64" s="29">
        <f t="shared" si="162"/>
        <v>0.60079711702256144</v>
      </c>
      <c r="FW64" s="29">
        <f t="shared" si="162"/>
        <v>-0.18408663698017821</v>
      </c>
      <c r="FX64" s="29">
        <f t="shared" si="162"/>
        <v>0.93794351488539707</v>
      </c>
      <c r="FY64" s="29">
        <f t="shared" ref="FY64" si="163">IFERROR(FX62*FY54*100, "n/a")</f>
        <v>0.89052975399652001</v>
      </c>
      <c r="FZ64" s="29">
        <f t="shared" ref="FZ64" si="164">IFERROR(FY62*FZ54*100, "n/a")</f>
        <v>0.3418669891589507</v>
      </c>
      <c r="GA64" s="29">
        <f t="shared" ref="GA64" si="165">IFERROR(FZ62*GA54*100, "n/a")</f>
        <v>0.59546568248152765</v>
      </c>
      <c r="GB64" s="29">
        <f t="shared" ref="GB64" si="166">IFERROR(GA62*GB54*100, "n/a")</f>
        <v>0.59259078221403783</v>
      </c>
      <c r="GC64" s="29">
        <f t="shared" ref="GC64" si="167">IFERROR(GB62*GC54*100, "n/a")</f>
        <v>0.17138415040629956</v>
      </c>
      <c r="GD64" s="29">
        <f t="shared" ref="GD64" si="168">IFERROR(GC62*GD54*100, "n/a")</f>
        <v>7.1018551946617881E-2</v>
      </c>
      <c r="GE64" s="29">
        <f t="shared" ref="GE64" si="169">IFERROR(GD62*GE54*100, "n/a")</f>
        <v>0.27455997290488116</v>
      </c>
      <c r="GF64" s="29">
        <f t="shared" ref="GF64" si="170">IFERROR(GE62*GF54*100, "n/a")</f>
        <v>0.40433581026778509</v>
      </c>
      <c r="GG64" s="29">
        <f t="shared" ref="GG64" si="171">IFERROR(GF62*GG54*100, "n/a")</f>
        <v>0.33852373551517717</v>
      </c>
      <c r="GH64" s="29">
        <f t="shared" ref="GH64" si="172">IFERROR(GG62*GH54*100, "n/a")</f>
        <v>0.30938939760030004</v>
      </c>
      <c r="GI64" s="29">
        <f t="shared" ref="GI64" si="173">IFERROR(GH62*GI54*100, "n/a")</f>
        <v>0.31232826810142078</v>
      </c>
      <c r="GJ64" s="29">
        <f t="shared" ref="GJ64" si="174">IFERROR(GI62*GJ54*100, "n/a")</f>
        <v>0.52273146478183119</v>
      </c>
      <c r="GK64" s="29">
        <f t="shared" ref="GK64" si="175">IFERROR(GJ62*GK54*100, "n/a")</f>
        <v>0.48965617108670223</v>
      </c>
      <c r="GL64" s="29">
        <f t="shared" ref="GL64" si="176">IFERROR(GK62*GL54*100, "n/a")</f>
        <v>0.39477970598311046</v>
      </c>
      <c r="GM64" s="29">
        <f t="shared" ref="GM64" si="177">IFERROR(GL62*GM54*100, "n/a")</f>
        <v>0.38231260408591228</v>
      </c>
      <c r="GN64" s="29">
        <f t="shared" ref="GN64" si="178">IFERROR(GM62*GN54*100, "n/a")</f>
        <v>0.70020878931566921</v>
      </c>
      <c r="GO64" s="29" t="str">
        <f t="shared" ref="GO64" si="179">IFERROR(GN62*GO54*100, "n/a")</f>
        <v>n/a</v>
      </c>
      <c r="GP64" s="29" t="str">
        <f t="shared" ref="GP64" si="180">IFERROR(GO62*GP54*100, "n/a")</f>
        <v>n/a</v>
      </c>
      <c r="GQ64" s="29" t="str">
        <f t="shared" ref="GQ64" si="181">IFERROR(GP62*GQ54*100, "n/a")</f>
        <v>n/a</v>
      </c>
      <c r="GR64" s="29" t="str">
        <f t="shared" ref="GR64" si="182">IFERROR(GQ62*GR54*100, "n/a")</f>
        <v>n/a</v>
      </c>
      <c r="GS64" s="29" t="str">
        <f t="shared" ref="GS64" si="183">IFERROR(GR62*GS54*100, "n/a")</f>
        <v>n/a</v>
      </c>
      <c r="GT64" s="29" t="str">
        <f t="shared" ref="GT64" si="184">IFERROR(GS62*GT54*100, "n/a")</f>
        <v>n/a</v>
      </c>
      <c r="GU64" s="29" t="str">
        <f t="shared" ref="GU64" si="185">IFERROR(GT62*GU54*100, "n/a")</f>
        <v>n/a</v>
      </c>
      <c r="GV64" s="29" t="str">
        <f t="shared" ref="GV64" si="186">IFERROR(GU62*GV54*100, "n/a")</f>
        <v>n/a</v>
      </c>
    </row>
    <row r="66" spans="1:204" s="34" customFormat="1" x14ac:dyDescent="0.25">
      <c r="A66" s="13" t="s">
        <v>246</v>
      </c>
      <c r="CE66" s="35"/>
      <c r="CF66" s="35"/>
      <c r="CG66" s="35"/>
      <c r="CH66" s="35"/>
      <c r="CI66" s="35"/>
      <c r="CJ66" s="35"/>
      <c r="CK66" s="35"/>
      <c r="CL66" s="35"/>
      <c r="CM66" s="35"/>
      <c r="CN66" s="35"/>
      <c r="CO66" s="35"/>
      <c r="CP66" s="35"/>
    </row>
    <row r="67" spans="1:204" s="6" customFormat="1" x14ac:dyDescent="0.25">
      <c r="A67" s="6" t="s">
        <v>247</v>
      </c>
      <c r="B67" s="40" t="s">
        <v>341</v>
      </c>
      <c r="C67" s="6" t="e">
        <f t="shared" ref="C67" si="187">IF(ISTEXT(#REF!), "n/a", AVERAGE(#REF!))</f>
        <v>#REF!</v>
      </c>
      <c r="D67" s="6" t="str">
        <f t="shared" ref="D67:E67" si="188">IF(ISTEXT(A59), "n/a", AVERAGE(A59:D59))</f>
        <v>n/a</v>
      </c>
      <c r="E67" s="6" t="str">
        <f t="shared" si="188"/>
        <v>n/a</v>
      </c>
      <c r="F67" s="6" t="str">
        <f t="shared" ref="F67:AK67" ca="1" si="189">IF(ISTEXT(C59), "n/a", AVERAGE(C59:F59))</f>
        <v>n/a</v>
      </c>
      <c r="G67" s="6" t="str">
        <f t="shared" ca="1" si="189"/>
        <v>n/a</v>
      </c>
      <c r="H67" s="6" t="str">
        <f t="shared" ca="1" si="189"/>
        <v>n/a</v>
      </c>
      <c r="I67" s="6" t="str">
        <f t="shared" ca="1" si="189"/>
        <v>n/a</v>
      </c>
      <c r="J67" s="6" t="str">
        <f t="shared" ca="1" si="189"/>
        <v>n/a</v>
      </c>
      <c r="K67" s="6" t="str">
        <f t="shared" ca="1" si="189"/>
        <v>n/a</v>
      </c>
      <c r="L67" s="6" t="str">
        <f t="shared" ca="1" si="189"/>
        <v>n/a</v>
      </c>
      <c r="M67" s="6" t="str">
        <f t="shared" ca="1" si="189"/>
        <v>n/a</v>
      </c>
      <c r="N67" s="6" t="str">
        <f t="shared" ca="1" si="189"/>
        <v>n/a</v>
      </c>
      <c r="O67" s="6" t="str">
        <f t="shared" ca="1" si="189"/>
        <v>n/a</v>
      </c>
      <c r="P67" s="6" t="str">
        <f t="shared" ca="1" si="189"/>
        <v>n/a</v>
      </c>
      <c r="Q67" s="6" t="str">
        <f t="shared" ca="1" si="189"/>
        <v>n/a</v>
      </c>
      <c r="R67" s="6">
        <f t="shared" ca="1" si="189"/>
        <v>-0.21194667951639071</v>
      </c>
      <c r="S67" s="6">
        <f t="shared" ca="1" si="189"/>
        <v>-7.9516295971771234E-2</v>
      </c>
      <c r="T67" s="6">
        <f t="shared" ca="1" si="189"/>
        <v>0.29931172113146842</v>
      </c>
      <c r="U67" s="6">
        <f t="shared" ca="1" si="189"/>
        <v>0.70597879109911443</v>
      </c>
      <c r="V67" s="6">
        <f t="shared" ca="1" si="189"/>
        <v>0.88248838732434565</v>
      </c>
      <c r="W67" s="6">
        <f t="shared" ca="1" si="189"/>
        <v>1.1535290534754696</v>
      </c>
      <c r="X67" s="6">
        <f t="shared" ca="1" si="189"/>
        <v>1.4805078358468704</v>
      </c>
      <c r="Y67" s="6">
        <f t="shared" ca="1" si="189"/>
        <v>2.1626129553213036</v>
      </c>
      <c r="Z67" s="6">
        <f t="shared" ca="1" si="189"/>
        <v>2.3477320971661815</v>
      </c>
      <c r="AA67" s="6">
        <f t="shared" ca="1" si="189"/>
        <v>1.9647881260685875</v>
      </c>
      <c r="AB67" s="6">
        <f t="shared" ca="1" si="189"/>
        <v>1.1235372932608922</v>
      </c>
      <c r="AC67" s="6">
        <f t="shared" ca="1" si="189"/>
        <v>0.21955620374804502</v>
      </c>
      <c r="AD67" s="6">
        <f t="shared" ca="1" si="189"/>
        <v>-0.16338742235662823</v>
      </c>
      <c r="AE67" s="6">
        <f t="shared" ca="1" si="189"/>
        <v>-0.27280341476426156</v>
      </c>
      <c r="AF67" s="6">
        <f t="shared" ca="1" si="189"/>
        <v>5.2080345200450878E-2</v>
      </c>
      <c r="AG67" s="6">
        <f t="shared" ca="1" si="189"/>
        <v>0.10386102476775007</v>
      </c>
      <c r="AH67" s="6">
        <f t="shared" ca="1" si="189"/>
        <v>-1.8310335415908388E-2</v>
      </c>
      <c r="AI67" s="6">
        <f t="shared" ca="1" si="189"/>
        <v>-0.27008930297791911</v>
      </c>
      <c r="AJ67" s="6">
        <f t="shared" ca="1" si="189"/>
        <v>0.18331891331431105</v>
      </c>
      <c r="AK67" s="6">
        <f t="shared" ca="1" si="189"/>
        <v>0.24245469242895337</v>
      </c>
      <c r="AL67" s="6">
        <f t="shared" ref="AL67:BQ67" ca="1" si="190">IF(ISTEXT(AI59), "n/a", AVERAGE(AI59:AL59))</f>
        <v>0.45066558317236488</v>
      </c>
      <c r="AM67" s="6">
        <f t="shared" ca="1" si="190"/>
        <v>0.28317224534835861</v>
      </c>
      <c r="AN67" s="6">
        <f t="shared" ca="1" si="190"/>
        <v>-2.6142163500603166E-2</v>
      </c>
      <c r="AO67" s="6">
        <f t="shared" ca="1" si="190"/>
        <v>9.7086037515545648E-3</v>
      </c>
      <c r="AP67" s="6">
        <f t="shared" ca="1" si="190"/>
        <v>6.0023811376551675E-2</v>
      </c>
      <c r="AQ67" s="6">
        <f t="shared" ca="1" si="190"/>
        <v>0.74633243196349419</v>
      </c>
      <c r="AR67" s="6">
        <f t="shared" ca="1" si="190"/>
        <v>0.64824320557361548</v>
      </c>
      <c r="AS67" s="6">
        <f t="shared" ca="1" si="190"/>
        <v>0.53072288272907497</v>
      </c>
      <c r="AT67" s="6">
        <f t="shared" ca="1" si="190"/>
        <v>0.59472115199637487</v>
      </c>
      <c r="AU67" s="6">
        <f t="shared" ca="1" si="190"/>
        <v>0.4749160369608475</v>
      </c>
      <c r="AV67" s="6">
        <f t="shared" ca="1" si="190"/>
        <v>0.41708718598817052</v>
      </c>
      <c r="AW67" s="6">
        <f t="shared" ca="1" si="190"/>
        <v>0.31476881752476971</v>
      </c>
      <c r="AX67" s="6">
        <f t="shared" ca="1" si="190"/>
        <v>0.33941281338620094</v>
      </c>
      <c r="AY67" s="6">
        <f t="shared" ca="1" si="190"/>
        <v>0.11631238898160565</v>
      </c>
      <c r="AZ67" s="6">
        <f t="shared" ca="1" si="190"/>
        <v>0.25386896889056626</v>
      </c>
      <c r="BA67" s="6">
        <f t="shared" ca="1" si="190"/>
        <v>0.68854112425068159</v>
      </c>
      <c r="BB67" s="6">
        <f t="shared" ca="1" si="190"/>
        <v>1.0984157876998706</v>
      </c>
      <c r="BC67" s="6">
        <f t="shared" ca="1" si="190"/>
        <v>1.5332963154474206</v>
      </c>
      <c r="BD67" s="6">
        <f t="shared" ca="1" si="190"/>
        <v>1.8411672002478843</v>
      </c>
      <c r="BE67" s="6">
        <f t="shared" ca="1" si="190"/>
        <v>2.0826526458947505</v>
      </c>
      <c r="BF67" s="6">
        <f t="shared" ca="1" si="190"/>
        <v>1.1446100406185453</v>
      </c>
      <c r="BG67" s="6">
        <f t="shared" ca="1" si="190"/>
        <v>0.8054512176956562</v>
      </c>
      <c r="BH67" s="6">
        <f t="shared" ca="1" si="190"/>
        <v>0.72577569207710813</v>
      </c>
      <c r="BI67" s="6">
        <f t="shared" ca="1" si="190"/>
        <v>0.24227651918783005</v>
      </c>
      <c r="BJ67" s="6">
        <f t="shared" ca="1" si="190"/>
        <v>0.88969316875468685</v>
      </c>
      <c r="BK67" s="6">
        <f t="shared" ca="1" si="190"/>
        <v>0.84964254706519304</v>
      </c>
      <c r="BL67" s="6">
        <f t="shared" ca="1" si="190"/>
        <v>0.93922864277100893</v>
      </c>
      <c r="BM67" s="6">
        <f t="shared" ca="1" si="190"/>
        <v>1.3502328662287566</v>
      </c>
      <c r="BN67" s="6">
        <f t="shared" ca="1" si="190"/>
        <v>0.93287066155693854</v>
      </c>
      <c r="BO67" s="6">
        <f t="shared" ca="1" si="190"/>
        <v>0.94291146381131485</v>
      </c>
      <c r="BP67" s="6">
        <f t="shared" ca="1" si="190"/>
        <v>0.9067572061452559</v>
      </c>
      <c r="BQ67" s="6">
        <f t="shared" ca="1" si="190"/>
        <v>0.94520722545406577</v>
      </c>
      <c r="BR67" s="6">
        <f t="shared" ref="BR67:CW67" ca="1" si="191">IF(ISTEXT(BO59), "n/a", AVERAGE(BO59:BR59))</f>
        <v>0.89779386585889709</v>
      </c>
      <c r="BS67" s="6">
        <f t="shared" ca="1" si="191"/>
        <v>0.92639945735333529</v>
      </c>
      <c r="BT67" s="6">
        <f t="shared" ca="1" si="191"/>
        <v>0.57140882847017971</v>
      </c>
      <c r="BU67" s="6">
        <f t="shared" ca="1" si="191"/>
        <v>1.3352574049563568E-2</v>
      </c>
      <c r="BV67" s="6">
        <f t="shared" ca="1" si="191"/>
        <v>0.38473066435906245</v>
      </c>
      <c r="BW67" s="6">
        <f t="shared" ca="1" si="191"/>
        <v>6.2313065442806848E-2</v>
      </c>
      <c r="BX67" s="6">
        <f t="shared" ca="1" si="191"/>
        <v>3.5687673539887659E-2</v>
      </c>
      <c r="BY67" s="6">
        <f t="shared" ca="1" si="191"/>
        <v>7.9530210284613878E-2</v>
      </c>
      <c r="BZ67" s="6">
        <f t="shared" ca="1" si="191"/>
        <v>0.22723231538033148</v>
      </c>
      <c r="CA67" s="6">
        <f t="shared" ca="1" si="191"/>
        <v>0.23116133323060592</v>
      </c>
      <c r="CB67" s="6">
        <f t="shared" ca="1" si="191"/>
        <v>0.51228493284273102</v>
      </c>
      <c r="CC67" s="6">
        <f t="shared" ca="1" si="191"/>
        <v>0.70858277728785923</v>
      </c>
      <c r="CD67" s="6">
        <f t="shared" ca="1" si="191"/>
        <v>0.46214484638438336</v>
      </c>
      <c r="CE67" s="6">
        <f t="shared" ca="1" si="191"/>
        <v>1.0472938036094646</v>
      </c>
      <c r="CF67" s="6">
        <f t="shared" ca="1" si="191"/>
        <v>0.79472319297187533</v>
      </c>
      <c r="CG67" s="6">
        <f t="shared" ca="1" si="191"/>
        <v>0.69554470071569308</v>
      </c>
      <c r="CH67" s="6">
        <f t="shared" ca="1" si="191"/>
        <v>0.7293127819260441</v>
      </c>
      <c r="CI67" s="6">
        <f t="shared" ca="1" si="191"/>
        <v>0.55982197486443452</v>
      </c>
      <c r="CJ67" s="6">
        <f t="shared" ca="1" si="191"/>
        <v>0.81294275939582983</v>
      </c>
      <c r="CK67" s="6">
        <f t="shared" ca="1" si="191"/>
        <v>0.84219209922761062</v>
      </c>
      <c r="CL67" s="6">
        <f t="shared" ca="1" si="191"/>
        <v>0.6817009321159011</v>
      </c>
      <c r="CM67" s="6">
        <f t="shared" ca="1" si="191"/>
        <v>0.9400877793423319</v>
      </c>
      <c r="CN67" s="6">
        <f t="shared" ca="1" si="191"/>
        <v>0.79732881983299375</v>
      </c>
      <c r="CO67" s="6">
        <f t="shared" ca="1" si="191"/>
        <v>1.0307946819844034</v>
      </c>
      <c r="CP67" s="6">
        <f t="shared" ca="1" si="191"/>
        <v>1.1512842846245079</v>
      </c>
      <c r="CQ67" s="6">
        <f t="shared" ca="1" si="191"/>
        <v>0.48694553821801767</v>
      </c>
      <c r="CR67" s="6">
        <f t="shared" ca="1" si="191"/>
        <v>0.3634968057300369</v>
      </c>
      <c r="CS67" s="6">
        <f t="shared" ca="1" si="191"/>
        <v>5.0623943383913142E-2</v>
      </c>
      <c r="CT67" s="6">
        <f t="shared" ca="1" si="191"/>
        <v>-3.3503726273421672E-2</v>
      </c>
      <c r="CU67" s="6">
        <f t="shared" ca="1" si="191"/>
        <v>-0.14864687580522482</v>
      </c>
      <c r="CV67" s="6">
        <f t="shared" ca="1" si="191"/>
        <v>-0.16150257544905156</v>
      </c>
      <c r="CW67" s="6">
        <f t="shared" ca="1" si="191"/>
        <v>3.7410502779387012E-2</v>
      </c>
      <c r="CX67" s="6">
        <f t="shared" ref="CX67:EC67" ca="1" si="192">IF(ISTEXT(CU59), "n/a", AVERAGE(CU59:CX59))</f>
        <v>-0.20022294424864184</v>
      </c>
      <c r="CY67" s="6">
        <f t="shared" ca="1" si="192"/>
        <v>0.10212252680652138</v>
      </c>
      <c r="CZ67" s="6">
        <f t="shared" ca="1" si="192"/>
        <v>0.13277707885999374</v>
      </c>
      <c r="DA67" s="6">
        <f t="shared" ca="1" si="192"/>
        <v>-0.15024292519608989</v>
      </c>
      <c r="DB67" s="6">
        <f t="shared" ca="1" si="192"/>
        <v>-0.22549058914908912</v>
      </c>
      <c r="DC67" s="6">
        <f t="shared" ca="1" si="192"/>
        <v>-0.18396319816613732</v>
      </c>
      <c r="DD67" s="6">
        <f t="shared" ca="1" si="192"/>
        <v>-4.7975966350897015E-2</v>
      </c>
      <c r="DE67" s="6">
        <f t="shared" ca="1" si="192"/>
        <v>-9.0051306049142008E-2</v>
      </c>
      <c r="DF67" s="6">
        <f t="shared" ca="1" si="192"/>
        <v>0.26454467909766971</v>
      </c>
      <c r="DG67" s="6">
        <f t="shared" ca="1" si="192"/>
        <v>3.8058095799050617E-3</v>
      </c>
      <c r="DH67" s="6">
        <f t="shared" ca="1" si="192"/>
        <v>-0.13944363033783358</v>
      </c>
      <c r="DI67" s="6">
        <f t="shared" ca="1" si="192"/>
        <v>-8.276632744709865E-2</v>
      </c>
      <c r="DJ67" s="6">
        <f t="shared" ca="1" si="192"/>
        <v>-0.21599734692579811</v>
      </c>
      <c r="DK67" s="6">
        <f t="shared" ca="1" si="192"/>
        <v>-0.24993215103259625</v>
      </c>
      <c r="DL67" s="6">
        <f t="shared" ca="1" si="192"/>
        <v>-9.3544837149102472E-2</v>
      </c>
      <c r="DM67" s="6">
        <f t="shared" ca="1" si="192"/>
        <v>-6.0344716623919464E-2</v>
      </c>
      <c r="DN67" s="6">
        <f t="shared" ca="1" si="192"/>
        <v>-2.367836448556522E-2</v>
      </c>
      <c r="DO67" s="6">
        <f t="shared" ca="1" si="192"/>
        <v>0.24411309685858218</v>
      </c>
      <c r="DP67" s="6">
        <f t="shared" ca="1" si="192"/>
        <v>6.8465675346554927E-2</v>
      </c>
      <c r="DQ67" s="6">
        <f t="shared" ca="1" si="192"/>
        <v>0.2378221507198969</v>
      </c>
      <c r="DR67" s="6">
        <f t="shared" ca="1" si="192"/>
        <v>0.48144862956868084</v>
      </c>
      <c r="DS67" s="6">
        <f t="shared" ca="1" si="192"/>
        <v>0.23592420424043442</v>
      </c>
      <c r="DT67" s="6">
        <f t="shared" ca="1" si="192"/>
        <v>0.32242415391036527</v>
      </c>
      <c r="DU67" s="6">
        <f t="shared" ca="1" si="192"/>
        <v>6.3376964250652756E-2</v>
      </c>
      <c r="DV67" s="6">
        <f t="shared" ca="1" si="192"/>
        <v>-7.1131823642298794E-2</v>
      </c>
      <c r="DW67" s="6">
        <f t="shared" ca="1" si="192"/>
        <v>0.43903623383632001</v>
      </c>
      <c r="DX67" s="6">
        <f t="shared" ca="1" si="192"/>
        <v>0.67589209604975131</v>
      </c>
      <c r="DY67" s="6">
        <f t="shared" ca="1" si="192"/>
        <v>1.0204973084826399</v>
      </c>
      <c r="DZ67" s="6">
        <f t="shared" ca="1" si="192"/>
        <v>1.5085618724906644</v>
      </c>
      <c r="EA67" s="6">
        <f t="shared" ca="1" si="192"/>
        <v>1.8115402554653017</v>
      </c>
      <c r="EB67" s="6">
        <f t="shared" ca="1" si="192"/>
        <v>2.0074196542743605</v>
      </c>
      <c r="EC67" s="6">
        <f t="shared" ca="1" si="192"/>
        <v>2.1946753515306301</v>
      </c>
      <c r="ED67" s="6">
        <f t="shared" ref="ED67:FI67" ca="1" si="193">IF(ISTEXT(EA59), "n/a", AVERAGE(EA59:ED59))</f>
        <v>2.021473273610392</v>
      </c>
      <c r="EE67" s="6">
        <f t="shared" ca="1" si="193"/>
        <v>1.7350318247519747</v>
      </c>
      <c r="EF67" s="6">
        <f t="shared" ca="1" si="193"/>
        <v>1.6367024552339957</v>
      </c>
      <c r="EG67" s="6">
        <f t="shared" ca="1" si="193"/>
        <v>1.475860778726598</v>
      </c>
      <c r="EH67" s="6">
        <f t="shared" ca="1" si="193"/>
        <v>1.33208293733429</v>
      </c>
      <c r="EI67" s="6">
        <f t="shared" ca="1" si="193"/>
        <v>1.1839893302893763</v>
      </c>
      <c r="EJ67" s="6">
        <f t="shared" ca="1" si="193"/>
        <v>0.84800984940132174</v>
      </c>
      <c r="EK67" s="6">
        <f t="shared" ca="1" si="193"/>
        <v>0.59778140590644713</v>
      </c>
      <c r="EL67" s="6">
        <f t="shared" ca="1" si="193"/>
        <v>0.31476663274117173</v>
      </c>
      <c r="EM67" s="6">
        <f t="shared" ca="1" si="193"/>
        <v>0.13091702667925967</v>
      </c>
      <c r="EN67" s="6">
        <f t="shared" ca="1" si="193"/>
        <v>-0.1072474785458517</v>
      </c>
      <c r="EO67" s="6">
        <f t="shared" ca="1" si="193"/>
        <v>-0.18217028484193939</v>
      </c>
      <c r="EP67" s="6">
        <f t="shared" ca="1" si="193"/>
        <v>-0.28998244548318686</v>
      </c>
      <c r="EQ67" s="6">
        <f t="shared" ca="1" si="193"/>
        <v>-0.16548165111635757</v>
      </c>
      <c r="ER67" s="6">
        <f t="shared" ca="1" si="193"/>
        <v>-0.20249579195005274</v>
      </c>
      <c r="ES67" s="6">
        <f t="shared" ca="1" si="193"/>
        <v>-0.26787776647216061</v>
      </c>
      <c r="ET67" s="6">
        <f t="shared" ca="1" si="193"/>
        <v>-9.6628096948911793E-2</v>
      </c>
      <c r="EU67" s="6">
        <f t="shared" ca="1" si="193"/>
        <v>-0.24470016075779996</v>
      </c>
      <c r="EV67" s="6">
        <f t="shared" ca="1" si="193"/>
        <v>1.7370235915854376E-3</v>
      </c>
      <c r="EW67" s="6">
        <f t="shared" ca="1" si="193"/>
        <v>0.1687573810789213</v>
      </c>
      <c r="EX67" s="6">
        <f t="shared" ca="1" si="193"/>
        <v>0.28000376693982459</v>
      </c>
      <c r="EY67" s="6">
        <f t="shared" ca="1" si="193"/>
        <v>0.37050471188528961</v>
      </c>
      <c r="EZ67" s="6">
        <f t="shared" ca="1" si="193"/>
        <v>0.98495331565528232</v>
      </c>
      <c r="FA67" s="6">
        <f t="shared" ca="1" si="193"/>
        <v>1.3066162044029044</v>
      </c>
      <c r="FB67" s="6">
        <f t="shared" ca="1" si="193"/>
        <v>1.4716229037551076</v>
      </c>
      <c r="FC67" s="6">
        <f t="shared" ca="1" si="193"/>
        <v>2.2721691500137648</v>
      </c>
      <c r="FD67" s="6">
        <f t="shared" ca="1" si="193"/>
        <v>2.2555574188782392</v>
      </c>
      <c r="FE67" s="6">
        <f t="shared" ca="1" si="193"/>
        <v>2.5552058062178826</v>
      </c>
      <c r="FF67" s="6">
        <f t="shared" ca="1" si="193"/>
        <v>2.8392071818398361</v>
      </c>
      <c r="FG67" s="6">
        <f t="shared" ca="1" si="193"/>
        <v>2.4613975781407138</v>
      </c>
      <c r="FH67" s="6">
        <f t="shared" ca="1" si="193"/>
        <v>2.1884534875653987</v>
      </c>
      <c r="FI67" s="6">
        <f t="shared" ca="1" si="193"/>
        <v>1.6878176343171458</v>
      </c>
      <c r="FJ67" s="6">
        <f t="shared" ref="FJ67:FX67" ca="1" si="194">IF(ISTEXT(FG59), "n/a", AVERAGE(FG59:FJ59))</f>
        <v>1.2040086527600062</v>
      </c>
      <c r="FK67" s="6">
        <f t="shared" ca="1" si="194"/>
        <v>0.42019461539003733</v>
      </c>
      <c r="FL67" s="6">
        <f t="shared" ca="1" si="194"/>
        <v>-0.24073720413497135</v>
      </c>
      <c r="FM67" s="6">
        <f t="shared" ca="1" si="194"/>
        <v>-0.86164470777109869</v>
      </c>
      <c r="FN67" s="6">
        <f t="shared" ca="1" si="194"/>
        <v>-1.1608228675529579</v>
      </c>
      <c r="FO67" s="6">
        <f t="shared" ca="1" si="194"/>
        <v>-1.1150123937500598</v>
      </c>
      <c r="FP67" s="6">
        <f t="shared" ca="1" si="194"/>
        <v>-1.1113948925017574</v>
      </c>
      <c r="FQ67" s="6">
        <f t="shared" ca="1" si="194"/>
        <v>-0.81503677042706357</v>
      </c>
      <c r="FR67" s="6">
        <f t="shared" ca="1" si="194"/>
        <v>-0.97890806031559274</v>
      </c>
      <c r="FS67" s="6">
        <f t="shared" ca="1" si="194"/>
        <v>-1.1018128925035884</v>
      </c>
      <c r="FT67" s="6">
        <f t="shared" ca="1" si="194"/>
        <v>-1.1093986979877744</v>
      </c>
      <c r="FU67" s="6">
        <f t="shared" ca="1" si="194"/>
        <v>-1.1760593840460545</v>
      </c>
      <c r="FV67" s="6">
        <f t="shared" ca="1" si="194"/>
        <v>-1.1225259662572473</v>
      </c>
      <c r="FW67" s="6">
        <f t="shared" ca="1" si="194"/>
        <v>-0.96862682192273586</v>
      </c>
      <c r="FX67" s="6">
        <f t="shared" ca="1" si="194"/>
        <v>-0.82636945516503701</v>
      </c>
      <c r="FY67" s="6">
        <f t="shared" ref="FY67" ca="1" si="195">IF(ISTEXT(FV59), "n/a", AVERAGE(FV59:FY59))</f>
        <v>-0.57007166753901994</v>
      </c>
      <c r="FZ67" s="6">
        <f t="shared" ref="FZ67" ca="1" si="196">IF(ISTEXT(FW59), "n/a", AVERAGE(FW59:FZ59))</f>
        <v>-0.36495641397507594</v>
      </c>
      <c r="GA67" s="6">
        <f t="shared" ref="GA67" ca="1" si="197">IF(ISTEXT(FX59), "n/a", AVERAGE(FX59:GA59))</f>
        <v>-3.2049870380987056E-2</v>
      </c>
      <c r="GB67" s="6">
        <f t="shared" ref="GB67" ca="1" si="198">IF(ISTEXT(FY59), "n/a", AVERAGE(FY59:GB59))</f>
        <v>0.24480804999347702</v>
      </c>
      <c r="GC67" s="6">
        <f t="shared" ref="GC67" ca="1" si="199">IF(ISTEXT(FZ59), "n/a", AVERAGE(FZ59:GC59))</f>
        <v>0.26189530952592777</v>
      </c>
      <c r="GD67" s="6">
        <f t="shared" ref="GD67" ca="1" si="200">IF(ISTEXT(GA59), "n/a", AVERAGE(GA59:GD59))</f>
        <v>0.3559135739684034</v>
      </c>
      <c r="GE67" s="6">
        <f t="shared" ref="GE67" ca="1" si="201">IF(ISTEXT(GB59), "n/a", AVERAGE(GB59:GE59))</f>
        <v>0.42634478827705019</v>
      </c>
      <c r="GF67" s="6">
        <f t="shared" ref="GF67" ca="1" si="202">IF(ISTEXT(GC59), "n/a", AVERAGE(GC59:GF59))</f>
        <v>0.23100288162485383</v>
      </c>
      <c r="GG67" s="6">
        <f t="shared" ref="GG67" ca="1" si="203">IF(ISTEXT(GD59), "n/a", AVERAGE(GD59:GG59))</f>
        <v>0.18802773075361642</v>
      </c>
      <c r="GH67" s="6">
        <f t="shared" ref="GH67" ca="1" si="204">IF(ISTEXT(GE59), "n/a", AVERAGE(GE59:GH59))</f>
        <v>0.1662160750590721</v>
      </c>
      <c r="GI67" s="6">
        <f t="shared" ref="GI67" ca="1" si="205">IF(ISTEXT(GF59), "n/a", AVERAGE(GF59:GI59))</f>
        <v>-1.5091432943505364E-2</v>
      </c>
      <c r="GJ67" s="6">
        <f t="shared" ref="GJ67" ca="1" si="206">IF(ISTEXT(GG59), "n/a", AVERAGE(GG59:GJ59))</f>
        <v>3.3262338155140736E-2</v>
      </c>
      <c r="GK67" s="6">
        <f t="shared" ref="GK67" ca="1" si="207">IF(ISTEXT(GH59), "n/a", AVERAGE(GH59:GK59))</f>
        <v>-2.2017746830263182E-2</v>
      </c>
      <c r="GL67" s="6">
        <f t="shared" ref="GL67" ca="1" si="208">IF(ISTEXT(GI59), "n/a", AVERAGE(GI59:GL59))</f>
        <v>8.7025679252403579E-2</v>
      </c>
      <c r="GM67" s="6">
        <f t="shared" ref="GM67" ca="1" si="209">IF(ISTEXT(GJ59), "n/a", AVERAGE(GJ59:GM59))</f>
        <v>0.20397775784678757</v>
      </c>
      <c r="GN67" s="6">
        <f t="shared" ref="GN67" ca="1" si="210">IF(ISTEXT(GK59), "n/a", AVERAGE(GK59:GN59))</f>
        <v>0.34411971661690366</v>
      </c>
      <c r="GO67" s="6">
        <f t="shared" ref="GO67" ca="1" si="211">IF(ISTEXT(GL59), "n/a", AVERAGE(GL59:GO59))</f>
        <v>0.50204251755151708</v>
      </c>
      <c r="GP67" s="6">
        <f t="shared" ref="GP67" ca="1" si="212">IF(ISTEXT(GM59), "n/a", AVERAGE(GM59:GP59))</f>
        <v>0.52780309170576056</v>
      </c>
      <c r="GQ67" s="6">
        <f t="shared" ref="GQ67" ca="1" si="213">IF(ISTEXT(GN59), "n/a", AVERAGE(GN59:GQ59))</f>
        <v>0.64206771717741662</v>
      </c>
      <c r="GR67" s="6" t="str">
        <f t="shared" ref="GR67" ca="1" si="214">IF(ISTEXT(GO59), "n/a", AVERAGE(GO59:GR59))</f>
        <v>n/a</v>
      </c>
      <c r="GS67" s="6" t="str">
        <f t="shared" ref="GS67" ca="1" si="215">IF(ISTEXT(GP59), "n/a", AVERAGE(GP59:GS59))</f>
        <v>n/a</v>
      </c>
      <c r="GT67" s="6" t="str">
        <f t="shared" ref="GT67" ca="1" si="216">IF(ISTEXT(GQ59), "n/a", AVERAGE(GQ59:GT59))</f>
        <v>n/a</v>
      </c>
      <c r="GU67" s="6" t="str">
        <f t="shared" ref="GU67" ca="1" si="217">IF(ISTEXT(GR59), "n/a", AVERAGE(GR59:GU59))</f>
        <v>n/a</v>
      </c>
      <c r="GV67" s="6" t="str">
        <f t="shared" ref="GV67" ca="1" si="218">IF(ISTEXT(GS59), "n/a", AVERAGE(GS59:GV59))</f>
        <v>n/a</v>
      </c>
    </row>
    <row r="68" spans="1:204" s="6" customFormat="1" x14ac:dyDescent="0.25">
      <c r="A68" s="40" t="s">
        <v>249</v>
      </c>
      <c r="B68" s="6" t="s">
        <v>248</v>
      </c>
      <c r="C68" s="6" t="e">
        <f>IF(ISTEXT(#REF!), "n/a", AVERAGE(#REF!))</f>
        <v>#REF!</v>
      </c>
      <c r="D68" s="6" t="str">
        <f t="shared" ref="D68:F68" si="219">IF(ISTEXT(A63), "n/a", AVERAGE(A63:D63))</f>
        <v>n/a</v>
      </c>
      <c r="E68" s="6" t="str">
        <f t="shared" si="219"/>
        <v>n/a</v>
      </c>
      <c r="F68" s="6" t="str">
        <f t="shared" si="219"/>
        <v>n/a</v>
      </c>
      <c r="G68" s="6">
        <f>IF(ISTEXT(D63), "n/a", AVERAGE(D63:G63))</f>
        <v>0.5186565044417395</v>
      </c>
      <c r="H68" s="6">
        <f t="shared" ref="H68:BS68" si="220">IF(ISTEXT(E63), "n/a", AVERAGE(E63:H63))</f>
        <v>0.68020512627586271</v>
      </c>
      <c r="I68" s="6">
        <f t="shared" si="220"/>
        <v>0.66223390878980992</v>
      </c>
      <c r="J68" s="6">
        <f t="shared" si="220"/>
        <v>0.64990240794941367</v>
      </c>
      <c r="K68" s="6">
        <f t="shared" si="220"/>
        <v>0.64263903101586684</v>
      </c>
      <c r="L68" s="6">
        <f t="shared" si="220"/>
        <v>0.64425384982507317</v>
      </c>
      <c r="M68" s="6">
        <f t="shared" si="220"/>
        <v>0.6495930302713907</v>
      </c>
      <c r="N68" s="6">
        <f t="shared" si="220"/>
        <v>0.65604060409157905</v>
      </c>
      <c r="O68" s="6">
        <f t="shared" si="220"/>
        <v>0.66478015918736522</v>
      </c>
      <c r="P68" s="6">
        <f t="shared" si="220"/>
        <v>0.68287766885313306</v>
      </c>
      <c r="Q68" s="6">
        <f t="shared" si="220"/>
        <v>0.70300839376870694</v>
      </c>
      <c r="R68" s="6">
        <f t="shared" si="220"/>
        <v>0.7266598837209548</v>
      </c>
      <c r="S68" s="6">
        <f t="shared" si="220"/>
        <v>0.75035613681316637</v>
      </c>
      <c r="T68" s="6">
        <f t="shared" si="220"/>
        <v>0.77730798857453653</v>
      </c>
      <c r="U68" s="6">
        <f t="shared" si="220"/>
        <v>0.80271229516760323</v>
      </c>
      <c r="V68" s="6">
        <f t="shared" si="220"/>
        <v>0.82585811481936822</v>
      </c>
      <c r="W68" s="6">
        <f t="shared" si="220"/>
        <v>0.83629494488520306</v>
      </c>
      <c r="X68" s="6">
        <f t="shared" si="220"/>
        <v>0.8297031949572975</v>
      </c>
      <c r="Y68" s="6">
        <f t="shared" si="220"/>
        <v>0.81371976897347209</v>
      </c>
      <c r="Z68" s="6">
        <f t="shared" si="220"/>
        <v>0.79069453106618115</v>
      </c>
      <c r="AA68" s="6">
        <f t="shared" si="220"/>
        <v>0.76542947697850272</v>
      </c>
      <c r="AB68" s="6">
        <f t="shared" si="220"/>
        <v>0.73884738899782365</v>
      </c>
      <c r="AC68" s="6">
        <f t="shared" si="220"/>
        <v>0.71544066005807783</v>
      </c>
      <c r="AD68" s="6">
        <f t="shared" si="220"/>
        <v>0.69522192880663702</v>
      </c>
      <c r="AE68" s="6">
        <f t="shared" si="220"/>
        <v>0.68712609534700797</v>
      </c>
      <c r="AF68" s="6">
        <f t="shared" si="220"/>
        <v>0.68602090490892409</v>
      </c>
      <c r="AG68" s="6">
        <f t="shared" si="220"/>
        <v>0.68998508290431781</v>
      </c>
      <c r="AH68" s="6">
        <f t="shared" si="220"/>
        <v>0.69500685918803495</v>
      </c>
      <c r="AI68" s="6">
        <f t="shared" si="220"/>
        <v>0.69794940736476141</v>
      </c>
      <c r="AJ68" s="6">
        <f t="shared" si="220"/>
        <v>0.70685201692296995</v>
      </c>
      <c r="AK68" s="6">
        <f t="shared" si="220"/>
        <v>0.71201308533598007</v>
      </c>
      <c r="AL68" s="6">
        <f t="shared" si="220"/>
        <v>0.71505366954327443</v>
      </c>
      <c r="AM68" s="6">
        <f t="shared" si="220"/>
        <v>0.70927863665921931</v>
      </c>
      <c r="AN68" s="6">
        <f t="shared" si="220"/>
        <v>0.68650916530887374</v>
      </c>
      <c r="AO68" s="6">
        <f t="shared" si="220"/>
        <v>0.65948156193953522</v>
      </c>
      <c r="AP68" s="6">
        <f t="shared" si="220"/>
        <v>0.62603749528451036</v>
      </c>
      <c r="AQ68" s="6">
        <f t="shared" si="220"/>
        <v>0.58461442477790204</v>
      </c>
      <c r="AR68" s="6">
        <f t="shared" si="220"/>
        <v>0.53530197723306605</v>
      </c>
      <c r="AS68" s="6">
        <f t="shared" si="220"/>
        <v>0.49174637545286776</v>
      </c>
      <c r="AT68" s="6">
        <f t="shared" si="220"/>
        <v>0.45635996581340127</v>
      </c>
      <c r="AU68" s="6">
        <f t="shared" si="220"/>
        <v>0.44025803518129364</v>
      </c>
      <c r="AV68" s="6">
        <f t="shared" si="220"/>
        <v>0.45777955162623463</v>
      </c>
      <c r="AW68" s="6">
        <f t="shared" si="220"/>
        <v>0.48765020759908251</v>
      </c>
      <c r="AX68" s="6">
        <f t="shared" si="220"/>
        <v>0.52557598483499524</v>
      </c>
      <c r="AY68" s="6">
        <f t="shared" si="220"/>
        <v>0.58281315856929483</v>
      </c>
      <c r="AZ68" s="6">
        <f t="shared" si="220"/>
        <v>0.63147662423479656</v>
      </c>
      <c r="BA68" s="6">
        <f t="shared" si="220"/>
        <v>0.67433974634060612</v>
      </c>
      <c r="BB68" s="6">
        <f t="shared" si="220"/>
        <v>0.71399718669470014</v>
      </c>
      <c r="BC68" s="6">
        <f t="shared" si="220"/>
        <v>0.72369540641327323</v>
      </c>
      <c r="BD68" s="6">
        <f t="shared" si="220"/>
        <v>0.72388250204166726</v>
      </c>
      <c r="BE68" s="6">
        <f t="shared" si="220"/>
        <v>0.71862711982905636</v>
      </c>
      <c r="BF68" s="6">
        <f t="shared" si="220"/>
        <v>0.71164613314757164</v>
      </c>
      <c r="BG68" s="6">
        <f t="shared" si="220"/>
        <v>0.70997511215906028</v>
      </c>
      <c r="BH68" s="6">
        <f t="shared" si="220"/>
        <v>0.71668978108012471</v>
      </c>
      <c r="BI68" s="6">
        <f t="shared" si="220"/>
        <v>0.72814669054763248</v>
      </c>
      <c r="BJ68" s="6">
        <f t="shared" si="220"/>
        <v>0.74104520232329274</v>
      </c>
      <c r="BK68" s="6">
        <f t="shared" si="220"/>
        <v>0.76115891737956343</v>
      </c>
      <c r="BL68" s="6">
        <f t="shared" si="220"/>
        <v>0.7757671588422459</v>
      </c>
      <c r="BM68" s="6">
        <f t="shared" si="220"/>
        <v>0.78825638389132868</v>
      </c>
      <c r="BN68" s="6">
        <f t="shared" si="220"/>
        <v>0.79795321797626984</v>
      </c>
      <c r="BO68" s="6">
        <f t="shared" si="220"/>
        <v>0.79548150413377661</v>
      </c>
      <c r="BP68" s="6">
        <f t="shared" si="220"/>
        <v>0.78820211635104598</v>
      </c>
      <c r="BQ68" s="6">
        <f t="shared" si="220"/>
        <v>0.77885379873772576</v>
      </c>
      <c r="BR68" s="6">
        <f t="shared" si="220"/>
        <v>0.76858277284502852</v>
      </c>
      <c r="BS68" s="6">
        <f t="shared" si="220"/>
        <v>0.75894383470554649</v>
      </c>
      <c r="BT68" s="6">
        <f t="shared" ref="BT68:EE68" si="221">IF(ISTEXT(BQ63), "n/a", AVERAGE(BQ63:BT63))</f>
        <v>0.75085668853231891</v>
      </c>
      <c r="BU68" s="6">
        <f t="shared" si="221"/>
        <v>0.7401613327244676</v>
      </c>
      <c r="BV68" s="6">
        <f t="shared" si="221"/>
        <v>0.72625009199340362</v>
      </c>
      <c r="BW68" s="6">
        <f t="shared" si="221"/>
        <v>0.71515468734510534</v>
      </c>
      <c r="BX68" s="6">
        <f t="shared" si="221"/>
        <v>0.70271278732129283</v>
      </c>
      <c r="BY68" s="6">
        <f t="shared" si="221"/>
        <v>0.68905840078303848</v>
      </c>
      <c r="BZ68" s="6">
        <f t="shared" si="221"/>
        <v>0.67564542878876632</v>
      </c>
      <c r="CA68" s="6">
        <f t="shared" si="221"/>
        <v>0.66386372067920185</v>
      </c>
      <c r="CB68" s="6">
        <f t="shared" si="221"/>
        <v>0.65274610055141302</v>
      </c>
      <c r="CC68" s="6">
        <f t="shared" si="221"/>
        <v>0.6442228117671327</v>
      </c>
      <c r="CD68" s="6">
        <f t="shared" si="221"/>
        <v>0.63661911591456966</v>
      </c>
      <c r="CE68" s="6">
        <f t="shared" si="221"/>
        <v>0.62727375897976234</v>
      </c>
      <c r="CF68" s="6">
        <f t="shared" si="221"/>
        <v>0.61788083883281897</v>
      </c>
      <c r="CG68" s="6">
        <f t="shared" si="221"/>
        <v>0.60655055632581367</v>
      </c>
      <c r="CH68" s="6">
        <f t="shared" si="221"/>
        <v>0.5940772040483393</v>
      </c>
      <c r="CI68" s="6">
        <f t="shared" si="221"/>
        <v>0.58243804797451681</v>
      </c>
      <c r="CJ68" s="6">
        <f t="shared" si="221"/>
        <v>0.570521638389623</v>
      </c>
      <c r="CK68" s="6">
        <f t="shared" si="221"/>
        <v>0.55850113229370191</v>
      </c>
      <c r="CL68" s="6">
        <f t="shared" si="221"/>
        <v>0.54751828178970596</v>
      </c>
      <c r="CM68" s="6">
        <f t="shared" si="221"/>
        <v>0.53625982434699848</v>
      </c>
      <c r="CN68" s="6">
        <f t="shared" si="221"/>
        <v>0.52758605501210443</v>
      </c>
      <c r="CO68" s="6">
        <f t="shared" si="221"/>
        <v>0.52092344492916276</v>
      </c>
      <c r="CP68" s="6">
        <f t="shared" si="221"/>
        <v>0.51766159420248081</v>
      </c>
      <c r="CQ68" s="6">
        <f t="shared" si="221"/>
        <v>0.51726866827470608</v>
      </c>
      <c r="CR68" s="6">
        <f t="shared" si="221"/>
        <v>0.51771592357345109</v>
      </c>
      <c r="CS68" s="6">
        <f t="shared" si="221"/>
        <v>0.52027209878706993</v>
      </c>
      <c r="CT68" s="6">
        <f t="shared" si="221"/>
        <v>0.52253294671982531</v>
      </c>
      <c r="CU68" s="6">
        <f t="shared" si="221"/>
        <v>0.52437579747025143</v>
      </c>
      <c r="CV68" s="6">
        <f t="shared" si="221"/>
        <v>0.52435919870575809</v>
      </c>
      <c r="CW68" s="6">
        <f t="shared" si="221"/>
        <v>0.52391036152043147</v>
      </c>
      <c r="CX68" s="6">
        <f t="shared" si="221"/>
        <v>0.52557691773169535</v>
      </c>
      <c r="CY68" s="6">
        <f t="shared" si="221"/>
        <v>0.52536735962355641</v>
      </c>
      <c r="CZ68" s="6">
        <f t="shared" si="221"/>
        <v>0.52636042313890608</v>
      </c>
      <c r="DA68" s="6">
        <f t="shared" si="221"/>
        <v>0.53002264935041166</v>
      </c>
      <c r="DB68" s="6">
        <f t="shared" si="221"/>
        <v>0.53280407058163826</v>
      </c>
      <c r="DC68" s="6">
        <f t="shared" si="221"/>
        <v>0.53996096713771391</v>
      </c>
      <c r="DD68" s="6">
        <f t="shared" si="221"/>
        <v>0.55354949323018943</v>
      </c>
      <c r="DE68" s="6">
        <f t="shared" si="221"/>
        <v>0.56855550627541873</v>
      </c>
      <c r="DF68" s="6">
        <f t="shared" si="221"/>
        <v>0.58738776465108622</v>
      </c>
      <c r="DG68" s="6">
        <f t="shared" si="221"/>
        <v>0.6114681151555188</v>
      </c>
      <c r="DH68" s="6">
        <f t="shared" si="221"/>
        <v>0.63642111841763171</v>
      </c>
      <c r="DI68" s="6">
        <f t="shared" si="221"/>
        <v>0.66224093381220306</v>
      </c>
      <c r="DJ68" s="6">
        <f t="shared" si="221"/>
        <v>0.68575095150725007</v>
      </c>
      <c r="DK68" s="6">
        <f t="shared" si="221"/>
        <v>0.70487566022304038</v>
      </c>
      <c r="DL68" s="6">
        <f t="shared" si="221"/>
        <v>0.71814039962674359</v>
      </c>
      <c r="DM68" s="6">
        <f t="shared" si="221"/>
        <v>0.73068267431752798</v>
      </c>
      <c r="DN68" s="6">
        <f t="shared" si="221"/>
        <v>0.74103677545919155</v>
      </c>
      <c r="DO68" s="6">
        <f t="shared" si="221"/>
        <v>0.7459459424182483</v>
      </c>
      <c r="DP68" s="6">
        <f t="shared" si="221"/>
        <v>0.75351722880939054</v>
      </c>
      <c r="DQ68" s="6">
        <f t="shared" si="221"/>
        <v>0.75688154626038029</v>
      </c>
      <c r="DR68" s="6">
        <f t="shared" si="221"/>
        <v>0.75904528637181157</v>
      </c>
      <c r="DS68" s="6">
        <f t="shared" si="221"/>
        <v>0.76066285218796637</v>
      </c>
      <c r="DT68" s="6">
        <f t="shared" si="221"/>
        <v>0.75622594208938732</v>
      </c>
      <c r="DU68" s="6">
        <f t="shared" si="221"/>
        <v>0.74517928404475298</v>
      </c>
      <c r="DV68" s="6">
        <f t="shared" si="221"/>
        <v>0.72747349718158194</v>
      </c>
      <c r="DW68" s="6">
        <f t="shared" si="221"/>
        <v>0.70194133434509676</v>
      </c>
      <c r="DX68" s="6">
        <f t="shared" si="221"/>
        <v>0.67171911999257761</v>
      </c>
      <c r="DY68" s="6">
        <f t="shared" si="221"/>
        <v>0.64110997698540606</v>
      </c>
      <c r="DZ68" s="6">
        <f t="shared" si="221"/>
        <v>0.61017077714428947</v>
      </c>
      <c r="EA68" s="6">
        <f t="shared" si="221"/>
        <v>0.58217164504049856</v>
      </c>
      <c r="EB68" s="6">
        <f t="shared" si="221"/>
        <v>0.5565542077406096</v>
      </c>
      <c r="EC68" s="6">
        <f t="shared" si="221"/>
        <v>0.53386636213749317</v>
      </c>
      <c r="ED68" s="6">
        <f t="shared" si="221"/>
        <v>0.51520708499647505</v>
      </c>
      <c r="EE68" s="6">
        <f t="shared" si="221"/>
        <v>0.50563374376101167</v>
      </c>
      <c r="EF68" s="6">
        <f t="shared" ref="EF68:FX68" si="222">IF(ISTEXT(EC63), "n/a", AVERAGE(EC63:EF63))</f>
        <v>0.49946305360510546</v>
      </c>
      <c r="EG68" s="6">
        <f t="shared" si="222"/>
        <v>0.49579742936904725</v>
      </c>
      <c r="EH68" s="6">
        <f t="shared" si="222"/>
        <v>0.49313070692379846</v>
      </c>
      <c r="EI68" s="6">
        <f t="shared" si="222"/>
        <v>0.48848098964680503</v>
      </c>
      <c r="EJ68" s="6">
        <f t="shared" si="222"/>
        <v>0.4885895370671256</v>
      </c>
      <c r="EK68" s="6">
        <f t="shared" si="222"/>
        <v>0.48918858015854005</v>
      </c>
      <c r="EL68" s="6">
        <f t="shared" si="222"/>
        <v>0.4900714167790059</v>
      </c>
      <c r="EM68" s="6">
        <f t="shared" si="222"/>
        <v>0.4887903512393425</v>
      </c>
      <c r="EN68" s="6">
        <f t="shared" si="222"/>
        <v>0.47968197257792106</v>
      </c>
      <c r="EO68" s="6">
        <f t="shared" si="222"/>
        <v>0.46742349865937055</v>
      </c>
      <c r="EP68" s="6">
        <f t="shared" si="222"/>
        <v>0.45289881915379887</v>
      </c>
      <c r="EQ68" s="6">
        <f t="shared" si="222"/>
        <v>0.43307817911950258</v>
      </c>
      <c r="ER68" s="6">
        <f t="shared" si="222"/>
        <v>0.41319859416224702</v>
      </c>
      <c r="ES68" s="6">
        <f t="shared" si="222"/>
        <v>0.39407121490248875</v>
      </c>
      <c r="ET68" s="6">
        <f t="shared" si="222"/>
        <v>0.3766706234437226</v>
      </c>
      <c r="EU68" s="6">
        <f t="shared" si="222"/>
        <v>0.36686873095479539</v>
      </c>
      <c r="EV68" s="6">
        <f t="shared" si="222"/>
        <v>0.36325108347181012</v>
      </c>
      <c r="EW68" s="6">
        <f t="shared" si="222"/>
        <v>0.36202549728607991</v>
      </c>
      <c r="EX68" s="6">
        <f t="shared" si="222"/>
        <v>0.36199544048762244</v>
      </c>
      <c r="EY68" s="6">
        <f t="shared" si="222"/>
        <v>0.36165576973724484</v>
      </c>
      <c r="EZ68" s="6">
        <f t="shared" si="222"/>
        <v>0.36093050464059212</v>
      </c>
      <c r="FA68" s="6">
        <f t="shared" si="222"/>
        <v>0.35788700116367439</v>
      </c>
      <c r="FB68" s="6">
        <f t="shared" si="222"/>
        <v>0.35222606629842979</v>
      </c>
      <c r="FC68" s="6">
        <f t="shared" si="222"/>
        <v>0.33942078630938699</v>
      </c>
      <c r="FD68" s="6">
        <f t="shared" si="222"/>
        <v>0.31468086979341114</v>
      </c>
      <c r="FE68" s="6">
        <f t="shared" si="222"/>
        <v>0.2881666268236911</v>
      </c>
      <c r="FF68" s="6">
        <f t="shared" si="222"/>
        <v>0.26065132847469352</v>
      </c>
      <c r="FG68" s="6">
        <f t="shared" si="222"/>
        <v>0.23464674019481113</v>
      </c>
      <c r="FH68" s="6">
        <f t="shared" si="222"/>
        <v>0.21849691033611973</v>
      </c>
      <c r="FI68" s="6">
        <f t="shared" si="222"/>
        <v>0.20692688894393366</v>
      </c>
      <c r="FJ68" s="6">
        <f t="shared" si="222"/>
        <v>0.20078517708911253</v>
      </c>
      <c r="FK68" s="6">
        <f t="shared" si="222"/>
        <v>0.20717964657731847</v>
      </c>
      <c r="FL68" s="6">
        <f t="shared" si="222"/>
        <v>0.21668326311103997</v>
      </c>
      <c r="FM68" s="6">
        <f t="shared" si="222"/>
        <v>0.22822525474640459</v>
      </c>
      <c r="FN68" s="6">
        <f t="shared" si="222"/>
        <v>0.24043277213270065</v>
      </c>
      <c r="FO68" s="6">
        <f t="shared" si="222"/>
        <v>0.24633349903378865</v>
      </c>
      <c r="FP68" s="6">
        <f t="shared" si="222"/>
        <v>0.25312614760515989</v>
      </c>
      <c r="FQ68" s="6">
        <f t="shared" si="222"/>
        <v>0.2593241161244727</v>
      </c>
      <c r="FR68" s="6">
        <f t="shared" si="222"/>
        <v>0.26569031603089655</v>
      </c>
      <c r="FS68" s="6">
        <f t="shared" si="222"/>
        <v>0.27300146963305294</v>
      </c>
      <c r="FT68" s="6">
        <f t="shared" si="222"/>
        <v>0.27712274401954046</v>
      </c>
      <c r="FU68" s="6">
        <f t="shared" si="222"/>
        <v>0.28085568484920032</v>
      </c>
      <c r="FV68" s="6">
        <f t="shared" si="222"/>
        <v>0.28316264724930917</v>
      </c>
      <c r="FW68" s="6">
        <f t="shared" si="222"/>
        <v>0.28295193531907459</v>
      </c>
      <c r="FX68" s="6">
        <f t="shared" si="222"/>
        <v>0.28414587059123819</v>
      </c>
      <c r="FY68" s="6">
        <f t="shared" ref="FY68" si="223">IF(ISTEXT(FV63), "n/a", AVERAGE(FV63:FY63))</f>
        <v>0.28466525960710426</v>
      </c>
      <c r="FZ68" s="6">
        <f t="shared" ref="FZ68" si="224">IF(ISTEXT(FW63), "n/a", AVERAGE(FW63:FZ63))</f>
        <v>0.28596710351591487</v>
      </c>
      <c r="GA68" s="6">
        <f t="shared" ref="GA68" si="225">IF(ISTEXT(FX63), "n/a", AVERAGE(FX63:GA63))</f>
        <v>0.28968202767314188</v>
      </c>
      <c r="GB68" s="6">
        <f t="shared" ref="GB68" si="226">IF(ISTEXT(FY63), "n/a", AVERAGE(FY63:GB63))</f>
        <v>0.2944560499362342</v>
      </c>
      <c r="GC68" s="6">
        <f t="shared" ref="GC68" si="227">IF(ISTEXT(FZ63), "n/a", AVERAGE(FZ63:GC63))</f>
        <v>0.29975237359028922</v>
      </c>
      <c r="GD68" s="6">
        <f t="shared" ref="GD68" si="228">IF(ISTEXT(GA63), "n/a", AVERAGE(GA63:GD63))</f>
        <v>0.3041903031707387</v>
      </c>
      <c r="GE68" s="6">
        <f t="shared" ref="GE68" si="229">IF(ISTEXT(GB63), "n/a", AVERAGE(GB63:GE63))</f>
        <v>0.3062008224782754</v>
      </c>
      <c r="GF68" s="6">
        <f t="shared" ref="GF68" si="230">IF(ISTEXT(GC63), "n/a", AVERAGE(GC63:GF63))</f>
        <v>0.30268626970192442</v>
      </c>
      <c r="GG68" s="6">
        <f t="shared" ref="GG68" si="231">IF(ISTEXT(GD63), "n/a", AVERAGE(GD63:GG63))</f>
        <v>0.29734862999599287</v>
      </c>
      <c r="GH68" s="6">
        <f t="shared" ref="GH68" si="232">IF(ISTEXT(GE63), "n/a", AVERAGE(GE63:GH63))</f>
        <v>0.29171134673524357</v>
      </c>
      <c r="GI68" s="6">
        <f t="shared" ref="GI68" si="233">IF(ISTEXT(GF63), "n/a", AVERAGE(GF63:GI63))</f>
        <v>0.28599315892893951</v>
      </c>
      <c r="GJ68" s="6">
        <f t="shared" ref="GJ68" si="234">IF(ISTEXT(GG63), "n/a", AVERAGE(GG63:GJ63))</f>
        <v>0.28573776687157243</v>
      </c>
      <c r="GK68" s="6">
        <f t="shared" ref="GK68" si="235">IF(ISTEXT(GH63), "n/a", AVERAGE(GH63:GK63))</f>
        <v>0.28826331691220552</v>
      </c>
      <c r="GL68" s="6">
        <f t="shared" ref="GL68" si="236">IF(ISTEXT(GI63), "n/a", AVERAGE(GI63:GL63))</f>
        <v>0.2929106260306451</v>
      </c>
      <c r="GM68" s="6">
        <f t="shared" ref="GM68" si="237">IF(ISTEXT(GJ63), "n/a", AVERAGE(GJ63:GM63))</f>
        <v>0.30419433545291613</v>
      </c>
      <c r="GN68" s="6">
        <f>IF(ISTEXT(GK63), "n/a", AVERAGE(GK63:GN63))</f>
        <v>0.31662059365085704</v>
      </c>
      <c r="GO68" s="6">
        <f t="shared" ref="GO68" si="238">IF(ISTEXT(GL63), "n/a", AVERAGE(GL63:GO63))</f>
        <v>0.3233447541813177</v>
      </c>
      <c r="GP68" s="6">
        <f t="shared" ref="GP68" si="239">IF(ISTEXT(GM63), "n/a", AVERAGE(GM63:GP63))</f>
        <v>0.33295468156479563</v>
      </c>
      <c r="GQ68" s="6">
        <f t="shared" ref="GQ68" si="240">IF(ISTEXT(GN63), "n/a", AVERAGE(GN63:GQ63))</f>
        <v>0.33929623146263016</v>
      </c>
      <c r="GR68" s="6" t="str">
        <f t="shared" ref="GR68" si="241">IF(ISTEXT(GO63), "n/a", AVERAGE(GO63:GR63))</f>
        <v>n/a</v>
      </c>
      <c r="GS68" s="6" t="str">
        <f t="shared" ref="GS68" si="242">IF(ISTEXT(GP63), "n/a", AVERAGE(GP63:GS63))</f>
        <v>n/a</v>
      </c>
      <c r="GT68" s="6" t="str">
        <f t="shared" ref="GT68" si="243">IF(ISTEXT(GQ63), "n/a", AVERAGE(GQ63:GT63))</f>
        <v>n/a</v>
      </c>
      <c r="GU68" s="6" t="str">
        <f t="shared" ref="GU68" si="244">IF(ISTEXT(GR63), "n/a", AVERAGE(GR63:GU63))</f>
        <v>n/a</v>
      </c>
      <c r="GV68" s="6" t="str">
        <f t="shared" ref="GV68" si="245">IF(ISTEXT(GS63), "n/a", AVERAGE(GS63:GV63))</f>
        <v>n/a</v>
      </c>
    </row>
    <row r="69" spans="1:204" s="6" customFormat="1" x14ac:dyDescent="0.25">
      <c r="A69" s="41" t="s">
        <v>336</v>
      </c>
      <c r="B69" s="6" t="s">
        <v>337</v>
      </c>
      <c r="C69" s="6" t="str">
        <f>IFERROR(C67-C68, "n/a")</f>
        <v>n/a</v>
      </c>
      <c r="D69" s="6" t="str">
        <f t="shared" ref="D69:E69" si="246">IFERROR(D67-D68, "n/a")</f>
        <v>n/a</v>
      </c>
      <c r="E69" s="6" t="str">
        <f t="shared" si="246"/>
        <v>n/a</v>
      </c>
      <c r="F69" s="6" t="str">
        <f t="shared" ref="F69:AK69" ca="1" si="247">IFERROR(F67-F68, "n/a")</f>
        <v>n/a</v>
      </c>
      <c r="G69" s="6" t="str">
        <f t="shared" ca="1" si="247"/>
        <v>n/a</v>
      </c>
      <c r="H69" s="6" t="str">
        <f t="shared" ca="1" si="247"/>
        <v>n/a</v>
      </c>
      <c r="I69" s="6" t="str">
        <f t="shared" ca="1" si="247"/>
        <v>n/a</v>
      </c>
      <c r="J69" s="6" t="str">
        <f t="shared" ca="1" si="247"/>
        <v>n/a</v>
      </c>
      <c r="K69" s="6" t="str">
        <f t="shared" ca="1" si="247"/>
        <v>n/a</v>
      </c>
      <c r="L69" s="6" t="str">
        <f t="shared" ca="1" si="247"/>
        <v>n/a</v>
      </c>
      <c r="M69" s="6" t="str">
        <f t="shared" ca="1" si="247"/>
        <v>n/a</v>
      </c>
      <c r="N69" s="6" t="str">
        <f t="shared" ca="1" si="247"/>
        <v>n/a</v>
      </c>
      <c r="O69" s="6" t="str">
        <f t="shared" ca="1" si="247"/>
        <v>n/a</v>
      </c>
      <c r="P69" s="6" t="str">
        <f t="shared" ca="1" si="247"/>
        <v>n/a</v>
      </c>
      <c r="Q69" s="6" t="str">
        <f t="shared" ca="1" si="247"/>
        <v>n/a</v>
      </c>
      <c r="R69" s="6">
        <f t="shared" ca="1" si="247"/>
        <v>-0.93860656323734548</v>
      </c>
      <c r="S69" s="6">
        <f t="shared" ca="1" si="247"/>
        <v>-0.82987243278493761</v>
      </c>
      <c r="T69" s="6">
        <f t="shared" ca="1" si="247"/>
        <v>-0.47799626744306811</v>
      </c>
      <c r="U69" s="6">
        <f t="shared" ca="1" si="247"/>
        <v>-9.6733504068488796E-2</v>
      </c>
      <c r="V69" s="6">
        <f t="shared" ca="1" si="247"/>
        <v>5.663027250497743E-2</v>
      </c>
      <c r="W69" s="6">
        <f t="shared" ca="1" si="247"/>
        <v>0.31723410859026657</v>
      </c>
      <c r="X69" s="6">
        <f t="shared" ca="1" si="247"/>
        <v>0.65080464088957291</v>
      </c>
      <c r="Y69" s="6">
        <f t="shared" ca="1" si="247"/>
        <v>1.3488931863478315</v>
      </c>
      <c r="Z69" s="6">
        <f t="shared" ca="1" si="247"/>
        <v>1.5570375661000004</v>
      </c>
      <c r="AA69" s="6">
        <f t="shared" ca="1" si="247"/>
        <v>1.1993586490900849</v>
      </c>
      <c r="AB69" s="6">
        <f t="shared" ca="1" si="247"/>
        <v>0.38468990426306859</v>
      </c>
      <c r="AC69" s="6">
        <f t="shared" ca="1" si="247"/>
        <v>-0.49588445631003281</v>
      </c>
      <c r="AD69" s="6">
        <f t="shared" ca="1" si="247"/>
        <v>-0.85860935116326531</v>
      </c>
      <c r="AE69" s="6">
        <f t="shared" ca="1" si="247"/>
        <v>-0.95992951011126948</v>
      </c>
      <c r="AF69" s="6">
        <f t="shared" ca="1" si="247"/>
        <v>-0.63394055970847318</v>
      </c>
      <c r="AG69" s="6">
        <f t="shared" ca="1" si="247"/>
        <v>-0.58612405813656776</v>
      </c>
      <c r="AH69" s="6">
        <f t="shared" ca="1" si="247"/>
        <v>-0.71331719460394338</v>
      </c>
      <c r="AI69" s="6">
        <f t="shared" ca="1" si="247"/>
        <v>-0.96803871034268052</v>
      </c>
      <c r="AJ69" s="6">
        <f t="shared" ca="1" si="247"/>
        <v>-0.5235331036086589</v>
      </c>
      <c r="AK69" s="6">
        <f t="shared" ca="1" si="247"/>
        <v>-0.46955839290702672</v>
      </c>
      <c r="AL69" s="6">
        <f t="shared" ref="AL69:BQ69" ca="1" si="248">IFERROR(AL67-AL68, "n/a")</f>
        <v>-0.26438808637090955</v>
      </c>
      <c r="AM69" s="6">
        <f t="shared" ca="1" si="248"/>
        <v>-0.4261063913108607</v>
      </c>
      <c r="AN69" s="6">
        <f t="shared" ca="1" si="248"/>
        <v>-0.7126513288094769</v>
      </c>
      <c r="AO69" s="6">
        <f t="shared" ca="1" si="248"/>
        <v>-0.64977295818798064</v>
      </c>
      <c r="AP69" s="6">
        <f t="shared" ca="1" si="248"/>
        <v>-0.5660136839079587</v>
      </c>
      <c r="AQ69" s="6">
        <f t="shared" ca="1" si="248"/>
        <v>0.16171800718559215</v>
      </c>
      <c r="AR69" s="6">
        <f t="shared" ca="1" si="248"/>
        <v>0.11294122834054943</v>
      </c>
      <c r="AS69" s="6">
        <f t="shared" ca="1" si="248"/>
        <v>3.8976507276207217E-2</v>
      </c>
      <c r="AT69" s="6">
        <f t="shared" ca="1" si="248"/>
        <v>0.13836118618297361</v>
      </c>
      <c r="AU69" s="6">
        <f t="shared" ca="1" si="248"/>
        <v>3.465800177955386E-2</v>
      </c>
      <c r="AV69" s="6">
        <f t="shared" ca="1" si="248"/>
        <v>-4.069236563806411E-2</v>
      </c>
      <c r="AW69" s="6">
        <f t="shared" ca="1" si="248"/>
        <v>-0.1728813900743128</v>
      </c>
      <c r="AX69" s="6">
        <f t="shared" ca="1" si="248"/>
        <v>-0.1861631714487943</v>
      </c>
      <c r="AY69" s="6">
        <f t="shared" ca="1" si="248"/>
        <v>-0.46650076958768916</v>
      </c>
      <c r="AZ69" s="6">
        <f t="shared" ca="1" si="248"/>
        <v>-0.3776076553442303</v>
      </c>
      <c r="BA69" s="6">
        <f t="shared" ca="1" si="248"/>
        <v>1.4201377910075474E-2</v>
      </c>
      <c r="BB69" s="6">
        <f t="shared" ca="1" si="248"/>
        <v>0.38441860100517045</v>
      </c>
      <c r="BC69" s="6">
        <f t="shared" ca="1" si="248"/>
        <v>0.80960090903414739</v>
      </c>
      <c r="BD69" s="6">
        <f t="shared" ca="1" si="248"/>
        <v>1.117284698206217</v>
      </c>
      <c r="BE69" s="6">
        <f t="shared" ca="1" si="248"/>
        <v>1.3640255260656942</v>
      </c>
      <c r="BF69" s="6">
        <f t="shared" ca="1" si="248"/>
        <v>0.43296390747097369</v>
      </c>
      <c r="BG69" s="6">
        <f t="shared" ca="1" si="248"/>
        <v>9.5476105536595912E-2</v>
      </c>
      <c r="BH69" s="6">
        <f t="shared" ca="1" si="248"/>
        <v>9.0859109969834151E-3</v>
      </c>
      <c r="BI69" s="6">
        <f t="shared" ca="1" si="248"/>
        <v>-0.48587017135980243</v>
      </c>
      <c r="BJ69" s="6">
        <f t="shared" ca="1" si="248"/>
        <v>0.14864796643139411</v>
      </c>
      <c r="BK69" s="6">
        <f t="shared" ca="1" si="248"/>
        <v>8.8483629685629617E-2</v>
      </c>
      <c r="BL69" s="6">
        <f t="shared" ca="1" si="248"/>
        <v>0.16346148392876303</v>
      </c>
      <c r="BM69" s="6">
        <f t="shared" ca="1" si="248"/>
        <v>0.56197648233742792</v>
      </c>
      <c r="BN69" s="6">
        <f t="shared" ca="1" si="248"/>
        <v>0.13491744358066871</v>
      </c>
      <c r="BO69" s="6">
        <f t="shared" ca="1" si="248"/>
        <v>0.14742995967753825</v>
      </c>
      <c r="BP69" s="6">
        <f t="shared" ca="1" si="248"/>
        <v>0.11855508979420992</v>
      </c>
      <c r="BQ69" s="6">
        <f t="shared" ca="1" si="248"/>
        <v>0.16635342671634001</v>
      </c>
      <c r="BR69" s="6">
        <f t="shared" ref="BR69:CW69" ca="1" si="249">IFERROR(BR67-BR68, "n/a")</f>
        <v>0.12921109301386857</v>
      </c>
      <c r="BS69" s="6">
        <f t="shared" ca="1" si="249"/>
        <v>0.16745562264778879</v>
      </c>
      <c r="BT69" s="6">
        <f t="shared" ca="1" si="249"/>
        <v>-0.1794478600621392</v>
      </c>
      <c r="BU69" s="6">
        <f t="shared" ca="1" si="249"/>
        <v>-0.72680875867490402</v>
      </c>
      <c r="BV69" s="6">
        <f t="shared" ca="1" si="249"/>
        <v>-0.34151942763434118</v>
      </c>
      <c r="BW69" s="6">
        <f t="shared" ca="1" si="249"/>
        <v>-0.65284162190229855</v>
      </c>
      <c r="BX69" s="6">
        <f t="shared" ca="1" si="249"/>
        <v>-0.66702511378140517</v>
      </c>
      <c r="BY69" s="6">
        <f t="shared" ca="1" si="249"/>
        <v>-0.60952819049842466</v>
      </c>
      <c r="BZ69" s="6">
        <f t="shared" ca="1" si="249"/>
        <v>-0.44841311340843482</v>
      </c>
      <c r="CA69" s="6">
        <f t="shared" ca="1" si="249"/>
        <v>-0.4327023874485959</v>
      </c>
      <c r="CB69" s="6">
        <f t="shared" ca="1" si="249"/>
        <v>-0.140461167708682</v>
      </c>
      <c r="CC69" s="6">
        <f t="shared" ca="1" si="249"/>
        <v>6.4359965520726536E-2</v>
      </c>
      <c r="CD69" s="6">
        <f t="shared" ca="1" si="249"/>
        <v>-0.1744742695301863</v>
      </c>
      <c r="CE69" s="6">
        <f t="shared" ca="1" si="249"/>
        <v>0.42002004462970222</v>
      </c>
      <c r="CF69" s="6">
        <f t="shared" ca="1" si="249"/>
        <v>0.17684235413905636</v>
      </c>
      <c r="CG69" s="6">
        <f t="shared" ca="1" si="249"/>
        <v>8.8994144389879404E-2</v>
      </c>
      <c r="CH69" s="6">
        <f t="shared" ca="1" si="249"/>
        <v>0.13523557787770479</v>
      </c>
      <c r="CI69" s="6">
        <f t="shared" ca="1" si="249"/>
        <v>-2.2616073110082291E-2</v>
      </c>
      <c r="CJ69" s="6">
        <f t="shared" ca="1" si="249"/>
        <v>0.24242112100620683</v>
      </c>
      <c r="CK69" s="6">
        <f t="shared" ca="1" si="249"/>
        <v>0.28369096693390872</v>
      </c>
      <c r="CL69" s="6">
        <f t="shared" ca="1" si="249"/>
        <v>0.13418265032619514</v>
      </c>
      <c r="CM69" s="6">
        <f t="shared" ca="1" si="249"/>
        <v>0.40382795499533342</v>
      </c>
      <c r="CN69" s="6">
        <f t="shared" ca="1" si="249"/>
        <v>0.26974276482088932</v>
      </c>
      <c r="CO69" s="6">
        <f t="shared" ca="1" si="249"/>
        <v>0.50987123705524062</v>
      </c>
      <c r="CP69" s="6">
        <f t="shared" ca="1" si="249"/>
        <v>0.63362269042202712</v>
      </c>
      <c r="CQ69" s="6">
        <f t="shared" ca="1" si="249"/>
        <v>-3.0323130056688408E-2</v>
      </c>
      <c r="CR69" s="6">
        <f t="shared" ca="1" si="249"/>
        <v>-0.15421911784341419</v>
      </c>
      <c r="CS69" s="6">
        <f t="shared" ca="1" si="249"/>
        <v>-0.4696481554031568</v>
      </c>
      <c r="CT69" s="6">
        <f t="shared" ca="1" si="249"/>
        <v>-0.55603667299324699</v>
      </c>
      <c r="CU69" s="6">
        <f t="shared" ca="1" si="249"/>
        <v>-0.67302267327547627</v>
      </c>
      <c r="CV69" s="6">
        <f t="shared" ca="1" si="249"/>
        <v>-0.68586177415480964</v>
      </c>
      <c r="CW69" s="6">
        <f t="shared" ca="1" si="249"/>
        <v>-0.48649985874104446</v>
      </c>
      <c r="CX69" s="6">
        <f t="shared" ref="CX69:EC69" ca="1" si="250">IFERROR(CX67-CX68, "n/a")</f>
        <v>-0.72579986198033719</v>
      </c>
      <c r="CY69" s="6">
        <f t="shared" ca="1" si="250"/>
        <v>-0.42324483281703501</v>
      </c>
      <c r="CZ69" s="6">
        <f t="shared" ca="1" si="250"/>
        <v>-0.39358334427891234</v>
      </c>
      <c r="DA69" s="6">
        <f t="shared" ca="1" si="250"/>
        <v>-0.68026557454650161</v>
      </c>
      <c r="DB69" s="6">
        <f t="shared" ca="1" si="250"/>
        <v>-0.75829465973072741</v>
      </c>
      <c r="DC69" s="6">
        <f t="shared" ca="1" si="250"/>
        <v>-0.72392416530385129</v>
      </c>
      <c r="DD69" s="6">
        <f t="shared" ca="1" si="250"/>
        <v>-0.60152545958108639</v>
      </c>
      <c r="DE69" s="6">
        <f t="shared" ca="1" si="250"/>
        <v>-0.65860681232456075</v>
      </c>
      <c r="DF69" s="6">
        <f t="shared" ca="1" si="250"/>
        <v>-0.32284308555341651</v>
      </c>
      <c r="DG69" s="6">
        <f t="shared" ca="1" si="250"/>
        <v>-0.60766230557561374</v>
      </c>
      <c r="DH69" s="6">
        <f t="shared" ca="1" si="250"/>
        <v>-0.77586474875546529</v>
      </c>
      <c r="DI69" s="6">
        <f t="shared" ca="1" si="250"/>
        <v>-0.74500726125930172</v>
      </c>
      <c r="DJ69" s="6">
        <f t="shared" ca="1" si="250"/>
        <v>-0.90174829843304816</v>
      </c>
      <c r="DK69" s="6">
        <f t="shared" ca="1" si="250"/>
        <v>-0.95480781125563663</v>
      </c>
      <c r="DL69" s="6">
        <f t="shared" ca="1" si="250"/>
        <v>-0.81168523677584603</v>
      </c>
      <c r="DM69" s="6">
        <f t="shared" ca="1" si="250"/>
        <v>-0.79102739094144747</v>
      </c>
      <c r="DN69" s="6">
        <f t="shared" ca="1" si="250"/>
        <v>-0.76471513994475682</v>
      </c>
      <c r="DO69" s="6">
        <f t="shared" ca="1" si="250"/>
        <v>-0.50183284555966612</v>
      </c>
      <c r="DP69" s="6">
        <f t="shared" ca="1" si="250"/>
        <v>-0.68505155346283564</v>
      </c>
      <c r="DQ69" s="6">
        <f t="shared" ca="1" si="250"/>
        <v>-0.51905939554048341</v>
      </c>
      <c r="DR69" s="6">
        <f t="shared" ca="1" si="250"/>
        <v>-0.27759665680313073</v>
      </c>
      <c r="DS69" s="6">
        <f t="shared" ca="1" si="250"/>
        <v>-0.524738647947532</v>
      </c>
      <c r="DT69" s="6">
        <f t="shared" ca="1" si="250"/>
        <v>-0.43380178817902204</v>
      </c>
      <c r="DU69" s="6">
        <f t="shared" ca="1" si="250"/>
        <v>-0.68180231979410022</v>
      </c>
      <c r="DV69" s="6">
        <f t="shared" ca="1" si="250"/>
        <v>-0.79860532082388069</v>
      </c>
      <c r="DW69" s="6">
        <f t="shared" ca="1" si="250"/>
        <v>-0.26290510050877675</v>
      </c>
      <c r="DX69" s="6">
        <f t="shared" ca="1" si="250"/>
        <v>4.1729760571737051E-3</v>
      </c>
      <c r="DY69" s="6">
        <f t="shared" ca="1" si="250"/>
        <v>0.3793873314972338</v>
      </c>
      <c r="DZ69" s="6">
        <f t="shared" ca="1" si="250"/>
        <v>0.89839109534637496</v>
      </c>
      <c r="EA69" s="6">
        <f t="shared" ca="1" si="250"/>
        <v>1.2293686104248032</v>
      </c>
      <c r="EB69" s="6">
        <f t="shared" ca="1" si="250"/>
        <v>1.4508654465337509</v>
      </c>
      <c r="EC69" s="6">
        <f t="shared" ca="1" si="250"/>
        <v>1.660808989393137</v>
      </c>
      <c r="ED69" s="6">
        <f t="shared" ref="ED69:FI69" ca="1" si="251">IFERROR(ED67-ED68, "n/a")</f>
        <v>1.506266188613917</v>
      </c>
      <c r="EE69" s="6">
        <f t="shared" ca="1" si="251"/>
        <v>1.229398080990963</v>
      </c>
      <c r="EF69" s="6">
        <f t="shared" ca="1" si="251"/>
        <v>1.1372394016288903</v>
      </c>
      <c r="EG69" s="6">
        <f t="shared" ca="1" si="251"/>
        <v>0.98006334935755079</v>
      </c>
      <c r="EH69" s="6">
        <f t="shared" ca="1" si="251"/>
        <v>0.8389522304104915</v>
      </c>
      <c r="EI69" s="6">
        <f t="shared" ca="1" si="251"/>
        <v>0.69550834064257128</v>
      </c>
      <c r="EJ69" s="6">
        <f t="shared" ca="1" si="251"/>
        <v>0.35942031233419613</v>
      </c>
      <c r="EK69" s="6">
        <f t="shared" ca="1" si="251"/>
        <v>0.10859282574790707</v>
      </c>
      <c r="EL69" s="6">
        <f t="shared" ca="1" si="251"/>
        <v>-0.17530478403783417</v>
      </c>
      <c r="EM69" s="6">
        <f t="shared" ca="1" si="251"/>
        <v>-0.35787332456008281</v>
      </c>
      <c r="EN69" s="6">
        <f t="shared" ca="1" si="251"/>
        <v>-0.58692945112377282</v>
      </c>
      <c r="EO69" s="6">
        <f t="shared" ca="1" si="251"/>
        <v>-0.64959378350130992</v>
      </c>
      <c r="EP69" s="6">
        <f t="shared" ca="1" si="251"/>
        <v>-0.74288126463698578</v>
      </c>
      <c r="EQ69" s="6">
        <f t="shared" ca="1" si="251"/>
        <v>-0.59855983023586012</v>
      </c>
      <c r="ER69" s="6">
        <f t="shared" ca="1" si="251"/>
        <v>-0.61569438611229976</v>
      </c>
      <c r="ES69" s="6">
        <f t="shared" ca="1" si="251"/>
        <v>-0.6619489813746493</v>
      </c>
      <c r="ET69" s="6">
        <f t="shared" ca="1" si="251"/>
        <v>-0.47329872039263438</v>
      </c>
      <c r="EU69" s="6">
        <f t="shared" ca="1" si="251"/>
        <v>-0.61156889171259532</v>
      </c>
      <c r="EV69" s="6">
        <f t="shared" ca="1" si="251"/>
        <v>-0.36151405988022467</v>
      </c>
      <c r="EW69" s="6">
        <f t="shared" ca="1" si="251"/>
        <v>-0.19326811620715861</v>
      </c>
      <c r="EX69" s="6">
        <f t="shared" ca="1" si="251"/>
        <v>-8.199167354779785E-2</v>
      </c>
      <c r="EY69" s="6">
        <f t="shared" ca="1" si="251"/>
        <v>8.8489421480447694E-3</v>
      </c>
      <c r="EZ69" s="6">
        <f t="shared" ca="1" si="251"/>
        <v>0.62402281101469015</v>
      </c>
      <c r="FA69" s="6">
        <f t="shared" ca="1" si="251"/>
        <v>0.94872920323923005</v>
      </c>
      <c r="FB69" s="6">
        <f t="shared" ca="1" si="251"/>
        <v>1.1193968374566778</v>
      </c>
      <c r="FC69" s="6">
        <f t="shared" ca="1" si="251"/>
        <v>1.9327483637043779</v>
      </c>
      <c r="FD69" s="6">
        <f t="shared" ca="1" si="251"/>
        <v>1.9408765490848281</v>
      </c>
      <c r="FE69" s="6">
        <f t="shared" ca="1" si="251"/>
        <v>2.2670391793941915</v>
      </c>
      <c r="FF69" s="6">
        <f t="shared" ca="1" si="251"/>
        <v>2.5785558533651427</v>
      </c>
      <c r="FG69" s="6">
        <f t="shared" ca="1" si="251"/>
        <v>2.2267508379459029</v>
      </c>
      <c r="FH69" s="6">
        <f t="shared" ca="1" si="251"/>
        <v>1.9699565772292789</v>
      </c>
      <c r="FI69" s="6">
        <f t="shared" ca="1" si="251"/>
        <v>1.4808907453732121</v>
      </c>
      <c r="FJ69" s="6">
        <f t="shared" ref="FJ69:FX69" ca="1" si="252">IFERROR(FJ67-FJ68, "n/a")</f>
        <v>1.0032234756708938</v>
      </c>
      <c r="FK69" s="6">
        <f t="shared" ca="1" si="252"/>
        <v>0.21301496881271886</v>
      </c>
      <c r="FL69" s="6">
        <f t="shared" ca="1" si="252"/>
        <v>-0.45742046724601132</v>
      </c>
      <c r="FM69" s="6">
        <f t="shared" ca="1" si="252"/>
        <v>-1.0898699625175032</v>
      </c>
      <c r="FN69" s="6">
        <f t="shared" ca="1" si="252"/>
        <v>-1.4012556396856586</v>
      </c>
      <c r="FO69" s="6">
        <f t="shared" ca="1" si="252"/>
        <v>-1.3613458927838484</v>
      </c>
      <c r="FP69" s="6">
        <f t="shared" ca="1" si="252"/>
        <v>-1.3645210401069172</v>
      </c>
      <c r="FQ69" s="6">
        <f t="shared" ca="1" si="252"/>
        <v>-1.0743608865515362</v>
      </c>
      <c r="FR69" s="6">
        <f t="shared" ca="1" si="252"/>
        <v>-1.2445983763464894</v>
      </c>
      <c r="FS69" s="6">
        <f t="shared" ca="1" si="252"/>
        <v>-1.3748143621366413</v>
      </c>
      <c r="FT69" s="6">
        <f t="shared" ca="1" si="252"/>
        <v>-1.3865214420073149</v>
      </c>
      <c r="FU69" s="6">
        <f t="shared" ca="1" si="252"/>
        <v>-1.4569150688952548</v>
      </c>
      <c r="FV69" s="6">
        <f t="shared" ca="1" si="252"/>
        <v>-1.4056886135065565</v>
      </c>
      <c r="FW69" s="6">
        <f t="shared" ca="1" si="252"/>
        <v>-1.2515787572418104</v>
      </c>
      <c r="FX69" s="6">
        <f t="shared" ca="1" si="252"/>
        <v>-1.1105153257562752</v>
      </c>
      <c r="FY69" s="6">
        <f t="shared" ref="FY69:GV69" ca="1" si="253">IFERROR(FY67-FY68, "n/a")</f>
        <v>-0.85473692714612426</v>
      </c>
      <c r="FZ69" s="6">
        <f t="shared" ca="1" si="253"/>
        <v>-0.65092351749099087</v>
      </c>
      <c r="GA69" s="6">
        <f t="shared" ca="1" si="253"/>
        <v>-0.32173189805412894</v>
      </c>
      <c r="GB69" s="6">
        <f t="shared" ca="1" si="253"/>
        <v>-4.9647999942757176E-2</v>
      </c>
      <c r="GC69" s="6">
        <f t="shared" ca="1" si="253"/>
        <v>-3.7857064064361456E-2</v>
      </c>
      <c r="GD69" s="6">
        <f t="shared" ca="1" si="253"/>
        <v>5.17232707976647E-2</v>
      </c>
      <c r="GE69" s="6">
        <f t="shared" ca="1" si="253"/>
        <v>0.12014396579877479</v>
      </c>
      <c r="GF69" s="6">
        <f t="shared" ca="1" si="253"/>
        <v>-7.1683388077070587E-2</v>
      </c>
      <c r="GG69" s="6">
        <f t="shared" ca="1" si="253"/>
        <v>-0.10932089924237645</v>
      </c>
      <c r="GH69" s="6">
        <f t="shared" ca="1" si="253"/>
        <v>-0.12549527167617147</v>
      </c>
      <c r="GI69" s="6">
        <f t="shared" ca="1" si="253"/>
        <v>-0.30108459187244485</v>
      </c>
      <c r="GJ69" s="6">
        <f t="shared" ca="1" si="253"/>
        <v>-0.25247542871643169</v>
      </c>
      <c r="GK69" s="6">
        <f t="shared" ca="1" si="253"/>
        <v>-0.31028106374246872</v>
      </c>
      <c r="GL69" s="6">
        <f t="shared" ca="1" si="253"/>
        <v>-0.20588494677824154</v>
      </c>
      <c r="GM69" s="6">
        <f t="shared" ca="1" si="253"/>
        <v>-0.10021657760612857</v>
      </c>
      <c r="GN69" s="6">
        <f ca="1">IFERROR(GN67-GN68, "n/a")</f>
        <v>2.7499122966046619E-2</v>
      </c>
      <c r="GO69" s="6">
        <f t="shared" ca="1" si="253"/>
        <v>0.17869776337019938</v>
      </c>
      <c r="GP69" s="6">
        <f t="shared" ca="1" si="253"/>
        <v>0.19484841014096493</v>
      </c>
      <c r="GQ69" s="6">
        <f t="shared" ca="1" si="253"/>
        <v>0.30277148571478646</v>
      </c>
      <c r="GR69" s="6" t="str">
        <f t="shared" ca="1" si="253"/>
        <v>n/a</v>
      </c>
      <c r="GS69" s="6" t="str">
        <f t="shared" ca="1" si="253"/>
        <v>n/a</v>
      </c>
      <c r="GT69" s="6" t="str">
        <f t="shared" ca="1" si="253"/>
        <v>n/a</v>
      </c>
      <c r="GU69" s="6" t="str">
        <f t="shared" ca="1" si="253"/>
        <v>n/a</v>
      </c>
      <c r="GV69" s="6" t="str">
        <f t="shared" ca="1" si="253"/>
        <v>n/a</v>
      </c>
    </row>
    <row r="70" spans="1:204" s="6" customFormat="1" x14ac:dyDescent="0.25">
      <c r="A70" s="41" t="s">
        <v>335</v>
      </c>
      <c r="B70" s="6" t="s">
        <v>338</v>
      </c>
      <c r="C70" s="6" t="str">
        <f t="shared" ref="C70:AH70" ca="1" si="254">IFERROR(C59-C64, "n/a")</f>
        <v>n/a</v>
      </c>
      <c r="D70" s="6" t="str">
        <f t="shared" ca="1" si="254"/>
        <v>n/a</v>
      </c>
      <c r="E70" s="6" t="str">
        <f t="shared" ca="1" si="254"/>
        <v>n/a</v>
      </c>
      <c r="F70" s="6" t="str">
        <f t="shared" ca="1" si="254"/>
        <v>n/a</v>
      </c>
      <c r="G70" s="6" t="str">
        <f t="shared" ca="1" si="254"/>
        <v>n/a</v>
      </c>
      <c r="H70" s="6" t="str">
        <f t="shared" ca="1" si="254"/>
        <v>n/a</v>
      </c>
      <c r="I70" s="6" t="str">
        <f t="shared" ca="1" si="254"/>
        <v>n/a</v>
      </c>
      <c r="J70" s="6" t="str">
        <f t="shared" ca="1" si="254"/>
        <v>n/a</v>
      </c>
      <c r="K70" s="6" t="str">
        <f t="shared" ca="1" si="254"/>
        <v>n/a</v>
      </c>
      <c r="L70" s="6" t="str">
        <f t="shared" ca="1" si="254"/>
        <v>n/a</v>
      </c>
      <c r="M70" s="6" t="str">
        <f t="shared" ca="1" si="254"/>
        <v>n/a</v>
      </c>
      <c r="N70" s="6" t="str">
        <f t="shared" ca="1" si="254"/>
        <v>n/a</v>
      </c>
      <c r="O70" s="6">
        <f t="shared" ca="1" si="254"/>
        <v>-1.4158651134044424</v>
      </c>
      <c r="P70" s="6">
        <f t="shared" ca="1" si="254"/>
        <v>-1.7216406576545324</v>
      </c>
      <c r="Q70" s="6">
        <f t="shared" ca="1" si="254"/>
        <v>-0.53354534672154275</v>
      </c>
      <c r="R70" s="6">
        <f t="shared" ca="1" si="254"/>
        <v>-0.76522620673846464</v>
      </c>
      <c r="S70" s="6">
        <f t="shared" ca="1" si="254"/>
        <v>2.0888819086640029</v>
      </c>
      <c r="T70" s="6">
        <f t="shared" ca="1" si="254"/>
        <v>0.5481566342538432</v>
      </c>
      <c r="U70" s="6">
        <f t="shared" ca="1" si="254"/>
        <v>1.4623403804200685</v>
      </c>
      <c r="V70" s="6">
        <f t="shared" ca="1" si="254"/>
        <v>1.1018125550793703</v>
      </c>
      <c r="W70" s="6">
        <f t="shared" ca="1" si="254"/>
        <v>3.5258819859447055</v>
      </c>
      <c r="X70" s="6">
        <f t="shared" ca="1" si="254"/>
        <v>1.4029581512442717</v>
      </c>
      <c r="Y70" s="6">
        <f t="shared" ca="1" si="254"/>
        <v>1.787622591272219</v>
      </c>
      <c r="Z70" s="6">
        <f t="shared" ca="1" si="254"/>
        <v>0.2590242318455187</v>
      </c>
      <c r="AA70" s="6">
        <f t="shared" ca="1" si="254"/>
        <v>-1.1668128419209285</v>
      </c>
      <c r="AB70" s="6">
        <f t="shared" ca="1" si="254"/>
        <v>-1.9551102917457579</v>
      </c>
      <c r="AC70" s="6">
        <f t="shared" ca="1" si="254"/>
        <v>-0.72100280721920851</v>
      </c>
      <c r="AD70" s="6">
        <f t="shared" ca="1" si="254"/>
        <v>-0.65907459734647267</v>
      </c>
      <c r="AE70" s="6">
        <f t="shared" ca="1" si="254"/>
        <v>-0.53778253283901534</v>
      </c>
      <c r="AF70" s="6">
        <f t="shared" ca="1" si="254"/>
        <v>-1.6975436982693841</v>
      </c>
      <c r="AG70" s="6">
        <f t="shared" ca="1" si="254"/>
        <v>-1.5896521846902805</v>
      </c>
      <c r="AH70" s="6">
        <f t="shared" ca="1" si="254"/>
        <v>-0.52407073015498307</v>
      </c>
      <c r="AI70" s="6">
        <f t="shared" ref="AI70:BN70" ca="1" si="255">IFERROR(AI59-AI64, "n/a")</f>
        <v>-0.78739143273260925</v>
      </c>
      <c r="AJ70" s="6">
        <f t="shared" ca="1" si="255"/>
        <v>-1.5527995107817834</v>
      </c>
      <c r="AK70" s="6">
        <f t="shared" ca="1" si="255"/>
        <v>-0.6245784556105457</v>
      </c>
      <c r="AL70" s="6">
        <f t="shared" ca="1" si="255"/>
        <v>-0.79819500578383851</v>
      </c>
      <c r="AM70" s="6">
        <f t="shared" ca="1" si="255"/>
        <v>-1.3375764222373976</v>
      </c>
      <c r="AN70" s="6">
        <f t="shared" ca="1" si="255"/>
        <v>0.4897351343935486</v>
      </c>
      <c r="AO70" s="6">
        <f t="shared" ca="1" si="255"/>
        <v>-0.25264644262260399</v>
      </c>
      <c r="AP70" s="6">
        <f t="shared" ca="1" si="255"/>
        <v>0.31203832762345796</v>
      </c>
      <c r="AQ70" s="6">
        <f t="shared" ca="1" si="255"/>
        <v>1.2983724740968896</v>
      </c>
      <c r="AR70" s="6">
        <f t="shared" ca="1" si="255"/>
        <v>1.8105575203127739</v>
      </c>
      <c r="AS70" s="6">
        <f t="shared" ca="1" si="255"/>
        <v>-2.3896578521004241E-2</v>
      </c>
      <c r="AT70" s="6">
        <f t="shared" ca="1" si="255"/>
        <v>-0.82113557801949932</v>
      </c>
      <c r="AU70" s="6">
        <f t="shared" ca="1" si="255"/>
        <v>-0.57309085738309506</v>
      </c>
      <c r="AV70" s="6">
        <f t="shared" ca="1" si="255"/>
        <v>0.54443219021550882</v>
      </c>
      <c r="AW70" s="6">
        <f t="shared" ca="1" si="255"/>
        <v>-1.5329197333287075</v>
      </c>
      <c r="AX70" s="6">
        <f t="shared" ca="1" si="255"/>
        <v>1.7318564390679536</v>
      </c>
      <c r="AY70" s="6">
        <f t="shared" ca="1" si="255"/>
        <v>1.4342207267564104</v>
      </c>
      <c r="AZ70" s="6">
        <f t="shared" ca="1" si="255"/>
        <v>0.11512781265878819</v>
      </c>
      <c r="BA70" s="6">
        <f t="shared" ca="1" si="255"/>
        <v>1.5260670026261187</v>
      </c>
      <c r="BB70" s="6">
        <f t="shared" ca="1" si="255"/>
        <v>2.4728592560977449</v>
      </c>
      <c r="BC70" s="6">
        <f t="shared" ca="1" si="255"/>
        <v>0.7554607856129667</v>
      </c>
      <c r="BD70" s="6">
        <f t="shared" ca="1" si="255"/>
        <v>-0.29596789541483326</v>
      </c>
      <c r="BE70" s="6">
        <f t="shared" ca="1" si="255"/>
        <v>0.41906282625056757</v>
      </c>
      <c r="BF70" s="6">
        <f t="shared" ca="1" si="255"/>
        <v>-3.0709425554513929</v>
      </c>
      <c r="BG70" s="6">
        <f t="shared" ca="1" si="255"/>
        <v>-1.0814271355638398</v>
      </c>
      <c r="BH70" s="6">
        <f t="shared" ca="1" si="255"/>
        <v>-2.6918504804126275E-2</v>
      </c>
      <c r="BI70" s="6">
        <f t="shared" ca="1" si="255"/>
        <v>-0.56221709917248019</v>
      </c>
      <c r="BJ70" s="6">
        <f t="shared" ca="1" si="255"/>
        <v>0.66398174689429923</v>
      </c>
      <c r="BK70" s="6">
        <f t="shared" ca="1" si="255"/>
        <v>-0.4137220316861101</v>
      </c>
      <c r="BL70" s="6">
        <f t="shared" ca="1" si="255"/>
        <v>1.0336093939785695</v>
      </c>
      <c r="BM70" s="6">
        <f t="shared" ca="1" si="255"/>
        <v>0.57005004434012618</v>
      </c>
      <c r="BN70" s="6">
        <f t="shared" ca="1" si="255"/>
        <v>-0.96011742427662461</v>
      </c>
      <c r="BO70" s="6">
        <f t="shared" ref="BO70:CT70" ca="1" si="256">IFERROR(BO59-BO64, "n/a")</f>
        <v>-0.35678376154106073</v>
      </c>
      <c r="BP70" s="6">
        <f t="shared" ca="1" si="256"/>
        <v>1.2468317304971328</v>
      </c>
      <c r="BQ70" s="6">
        <f t="shared" ca="1" si="256"/>
        <v>1.2087031456626631</v>
      </c>
      <c r="BR70" s="6">
        <f t="shared" ca="1" si="256"/>
        <v>-0.9820797158011112</v>
      </c>
      <c r="BS70" s="6">
        <f t="shared" ca="1" si="256"/>
        <v>-8.6956880862526176E-2</v>
      </c>
      <c r="BT70" s="6">
        <f t="shared" ca="1" si="256"/>
        <v>-0.72903106567357012</v>
      </c>
      <c r="BU70" s="6">
        <f t="shared" ca="1" si="256"/>
        <v>-0.94723536839082012</v>
      </c>
      <c r="BV70" s="6">
        <f t="shared" ca="1" si="256"/>
        <v>-0.52509381835383684</v>
      </c>
      <c r="BW70" s="6">
        <f t="shared" ca="1" si="256"/>
        <v>-1.1706005991485569</v>
      </c>
      <c r="BX70" s="6">
        <f t="shared" ca="1" si="256"/>
        <v>-1.0149380879075718</v>
      </c>
      <c r="BY70" s="6">
        <f t="shared" ca="1" si="256"/>
        <v>-0.50961789297372861</v>
      </c>
      <c r="BZ70" s="6">
        <f t="shared" ca="1" si="256"/>
        <v>0.4514563496556816</v>
      </c>
      <c r="CA70" s="6">
        <f t="shared" ca="1" si="256"/>
        <v>-1.5649399596209799</v>
      </c>
      <c r="CB70" s="6">
        <f t="shared" ca="1" si="256"/>
        <v>0.59984483061495364</v>
      </c>
      <c r="CC70" s="6">
        <f t="shared" ca="1" si="256"/>
        <v>0.15192800333835788</v>
      </c>
      <c r="CD70" s="6">
        <f t="shared" ca="1" si="256"/>
        <v>0.41408391720229787</v>
      </c>
      <c r="CE70" s="6">
        <f t="shared" ca="1" si="256"/>
        <v>0.71137119303354779</v>
      </c>
      <c r="CF70" s="6">
        <f t="shared" ca="1" si="256"/>
        <v>-8.616123064279646E-2</v>
      </c>
      <c r="CG70" s="6">
        <f t="shared" ca="1" si="256"/>
        <v>0.31198029419043405</v>
      </c>
      <c r="CH70" s="6">
        <f t="shared" ca="1" si="256"/>
        <v>1.453137835986908</v>
      </c>
      <c r="CI70" s="6">
        <f t="shared" ca="1" si="256"/>
        <v>1.3383889363126598</v>
      </c>
      <c r="CJ70" s="6">
        <f t="shared" ca="1" si="256"/>
        <v>0.55726078384078825</v>
      </c>
      <c r="CK70" s="6">
        <f t="shared" ca="1" si="256"/>
        <v>5.2596290791501688E-2</v>
      </c>
      <c r="CL70" s="6">
        <f t="shared" ca="1" si="256"/>
        <v>-0.22689670875449797</v>
      </c>
      <c r="CM70" s="6">
        <f t="shared" ca="1" si="256"/>
        <v>0.96227080193226189</v>
      </c>
      <c r="CN70" s="6">
        <f t="shared" ca="1" si="256"/>
        <v>-0.26211574151536499</v>
      </c>
      <c r="CO70" s="6">
        <f t="shared" ca="1" si="256"/>
        <v>0.58933566652195613</v>
      </c>
      <c r="CP70" s="6">
        <f t="shared" ca="1" si="256"/>
        <v>-0.32291306868535563</v>
      </c>
      <c r="CQ70" s="6">
        <f t="shared" ca="1" si="256"/>
        <v>-0.81460086951712163</v>
      </c>
      <c r="CR70" s="6">
        <f t="shared" ca="1" si="256"/>
        <v>-0.30829211143496649</v>
      </c>
      <c r="CS70" s="6">
        <f t="shared" ca="1" si="256"/>
        <v>-0.21796103229585054</v>
      </c>
      <c r="CT70" s="6">
        <f t="shared" ca="1" si="256"/>
        <v>-0.88891103971578977</v>
      </c>
      <c r="CU70" s="6">
        <f t="shared" ref="CU70:DZ70" ca="1" si="257">IFERROR(CU59-CU64, "n/a")</f>
        <v>-1.9142595986292523</v>
      </c>
      <c r="CV70" s="6">
        <f t="shared" ca="1" si="257"/>
        <v>-0.95533525684225817</v>
      </c>
      <c r="CW70" s="6">
        <f t="shared" ca="1" si="257"/>
        <v>0.50909280219682596</v>
      </c>
      <c r="CX70" s="6">
        <f t="shared" ca="1" si="257"/>
        <v>-1.6414282854300923</v>
      </c>
      <c r="CY70" s="6">
        <f t="shared" ca="1" si="257"/>
        <v>-0.20029584945115936</v>
      </c>
      <c r="CZ70" s="6">
        <f t="shared" ca="1" si="257"/>
        <v>4.9590165997337454E-3</v>
      </c>
      <c r="DA70" s="6">
        <f t="shared" ca="1" si="257"/>
        <v>-0.83129630595207149</v>
      </c>
      <c r="DB70" s="6">
        <f t="shared" ca="1" si="257"/>
        <v>-1.5570263275054432</v>
      </c>
      <c r="DC70" s="6">
        <f t="shared" ca="1" si="257"/>
        <v>-0.32811637457759485</v>
      </c>
      <c r="DD70" s="6">
        <f t="shared" ca="1" si="257"/>
        <v>-0.50050537738271528</v>
      </c>
      <c r="DE70" s="6">
        <f t="shared" ca="1" si="257"/>
        <v>-1.0126182336505225</v>
      </c>
      <c r="DF70" s="6">
        <f t="shared" ca="1" si="257"/>
        <v>-0.39520554872095504</v>
      </c>
      <c r="DG70" s="6">
        <f t="shared" ca="1" si="257"/>
        <v>-1.2839764126403184</v>
      </c>
      <c r="DH70" s="6">
        <f t="shared" ca="1" si="257"/>
        <v>-1.0298766273596844</v>
      </c>
      <c r="DI70" s="6">
        <f t="shared" ca="1" si="257"/>
        <v>-1.0352073168494673</v>
      </c>
      <c r="DJ70" s="6">
        <f t="shared" ca="1" si="257"/>
        <v>-0.77680873777535564</v>
      </c>
      <c r="DK70" s="6">
        <f t="shared" ca="1" si="257"/>
        <v>-1.6702469603018439</v>
      </c>
      <c r="DL70" s="6">
        <f t="shared" ca="1" si="257"/>
        <v>0.16710428042647574</v>
      </c>
      <c r="DM70" s="6">
        <f t="shared" ca="1" si="257"/>
        <v>-0.89216809824926901</v>
      </c>
      <c r="DN70" s="6">
        <f t="shared" ca="1" si="257"/>
        <v>-1.1866587895936487</v>
      </c>
      <c r="DO70" s="6">
        <f t="shared" ca="1" si="257"/>
        <v>-0.55070305205534753</v>
      </c>
      <c r="DP70" s="6">
        <f t="shared" ca="1" si="257"/>
        <v>-0.42343097723701917</v>
      </c>
      <c r="DQ70" s="6">
        <f t="shared" ca="1" si="257"/>
        <v>-0.25281894099297941</v>
      </c>
      <c r="DR70" s="6">
        <f t="shared" ca="1" si="257"/>
        <v>-0.27991926597601391</v>
      </c>
      <c r="DS70" s="6">
        <f t="shared" ca="1" si="257"/>
        <v>-1.1140893166376185</v>
      </c>
      <c r="DT70" s="6">
        <f t="shared" ca="1" si="257"/>
        <v>-0.87305300793496132</v>
      </c>
      <c r="DU70" s="6">
        <f t="shared" ca="1" si="257"/>
        <v>-0.43341027136488169</v>
      </c>
      <c r="DV70" s="6">
        <f t="shared" ca="1" si="257"/>
        <v>-1.5290526495947143E-2</v>
      </c>
      <c r="DW70" s="6">
        <f t="shared" ca="1" si="257"/>
        <v>1.3910330845320078</v>
      </c>
      <c r="DX70" s="6">
        <f t="shared" ca="1" si="257"/>
        <v>0.99251882470926422</v>
      </c>
      <c r="DY70" s="6">
        <f t="shared" ca="1" si="257"/>
        <v>1.3434709625853556</v>
      </c>
      <c r="DZ70" s="6">
        <f t="shared" ca="1" si="257"/>
        <v>2.181837563033477</v>
      </c>
      <c r="EA70" s="6">
        <f t="shared" ref="EA70:FF70" ca="1" si="258">IFERROR(EA59-EA64, "n/a")</f>
        <v>1.7384932211749182</v>
      </c>
      <c r="EB70" s="6">
        <f t="shared" ca="1" si="258"/>
        <v>1.7428732175044968</v>
      </c>
      <c r="EC70" s="6">
        <f t="shared" ca="1" si="258"/>
        <v>1.4487473271298024</v>
      </c>
      <c r="ED70" s="6">
        <f t="shared" ca="1" si="258"/>
        <v>1.5724926139651121</v>
      </c>
      <c r="EE70" s="6">
        <f t="shared" ca="1" si="258"/>
        <v>0.82138616548397192</v>
      </c>
      <c r="EF70" s="6">
        <f t="shared" ca="1" si="258"/>
        <v>1.1353347260409201</v>
      </c>
      <c r="EG70" s="6">
        <f t="shared" ca="1" si="258"/>
        <v>-0.20905277275262502</v>
      </c>
      <c r="EH70" s="6">
        <f t="shared" ca="1" si="258"/>
        <v>0.21885446192931135</v>
      </c>
      <c r="EI70" s="6">
        <f t="shared" ca="1" si="258"/>
        <v>0.25062308999082605</v>
      </c>
      <c r="EJ70" s="6">
        <f t="shared" ca="1" si="258"/>
        <v>-0.1237905246133375</v>
      </c>
      <c r="EK70" s="6">
        <f t="shared" ca="1" si="258"/>
        <v>-0.59036188377380006</v>
      </c>
      <c r="EL70" s="6">
        <f t="shared" ca="1" si="258"/>
        <v>-0.79570806838594144</v>
      </c>
      <c r="EM70" s="6">
        <f t="shared" ca="1" si="258"/>
        <v>-0.93199685055176651</v>
      </c>
      <c r="EN70" s="6">
        <f t="shared" ca="1" si="258"/>
        <v>-0.83832694731366875</v>
      </c>
      <c r="EO70" s="6">
        <f t="shared" ca="1" si="258"/>
        <v>-0.84125399797704337</v>
      </c>
      <c r="EP70" s="6">
        <f t="shared" ca="1" si="258"/>
        <v>-0.93151142418861621</v>
      </c>
      <c r="EQ70" s="6">
        <f t="shared" ca="1" si="258"/>
        <v>-0.60459199174665301</v>
      </c>
      <c r="ER70" s="6">
        <f t="shared" ca="1" si="258"/>
        <v>-0.81079024424360902</v>
      </c>
      <c r="ES70" s="6">
        <f t="shared" ca="1" si="258"/>
        <v>-0.53401868583865741</v>
      </c>
      <c r="ET70" s="6">
        <f t="shared" ca="1" si="258"/>
        <v>-0.4170622168134242</v>
      </c>
      <c r="EU70" s="6">
        <f t="shared" ca="1" si="258"/>
        <v>-0.34742644447955029</v>
      </c>
      <c r="EV70" s="6">
        <f t="shared" ca="1" si="258"/>
        <v>-8.9517635090748948E-2</v>
      </c>
      <c r="EW70" s="6">
        <f t="shared" ca="1" si="258"/>
        <v>-0.16975991382605266</v>
      </c>
      <c r="EX70" s="6">
        <f t="shared" ca="1" si="258"/>
        <v>0.20778805835849123</v>
      </c>
      <c r="EY70" s="6">
        <f t="shared" ca="1" si="258"/>
        <v>0.63950455910803594</v>
      </c>
      <c r="EZ70" s="6">
        <f t="shared" ca="1" si="258"/>
        <v>2.397593072492533</v>
      </c>
      <c r="FA70" s="6">
        <f t="shared" ca="1" si="258"/>
        <v>1.969770933447585</v>
      </c>
      <c r="FB70" s="6">
        <f t="shared" ca="1" si="258"/>
        <v>3.0521493852301753</v>
      </c>
      <c r="FC70" s="6">
        <f t="shared" ca="1" si="258"/>
        <v>4.3128831872108782</v>
      </c>
      <c r="FD70" s="6">
        <f t="shared" ca="1" si="258"/>
        <v>2.8648064932135058</v>
      </c>
      <c r="FE70" s="6">
        <f t="shared" ca="1" si="258"/>
        <v>2.4242584437695545</v>
      </c>
      <c r="FF70" s="6">
        <f t="shared" ca="1" si="258"/>
        <v>1.5212179869787419</v>
      </c>
      <c r="FG70" s="6">
        <f t="shared" ref="FG70:FX70" ca="1" si="259">IFERROR(FG59-FG64, "n/a")</f>
        <v>1.5561908673278659</v>
      </c>
      <c r="FH70" s="6">
        <f t="shared" ca="1" si="259"/>
        <v>0.85665838579897247</v>
      </c>
      <c r="FI70" s="6">
        <f t="shared" ca="1" si="259"/>
        <v>0.10244201293342592</v>
      </c>
      <c r="FJ70" s="6">
        <f t="shared" ca="1" si="259"/>
        <v>0.11984815404864257</v>
      </c>
      <c r="FK70" s="6">
        <f t="shared" ca="1" si="259"/>
        <v>-1.0510309487114284</v>
      </c>
      <c r="FL70" s="6">
        <f t="shared" ca="1" si="259"/>
        <v>-1.5877421347843406</v>
      </c>
      <c r="FM70" s="6">
        <f t="shared" ca="1" si="259"/>
        <v>-1.7262262181522738</v>
      </c>
      <c r="FN70" s="6">
        <f t="shared" ca="1" si="259"/>
        <v>-1.6030177922161064</v>
      </c>
      <c r="FO70" s="6">
        <f t="shared" ca="1" si="259"/>
        <v>-1.6945051656550498</v>
      </c>
      <c r="FP70" s="6">
        <f t="shared" ca="1" si="259"/>
        <v>-1.3167018403738437</v>
      </c>
      <c r="FQ70" s="6">
        <f t="shared" ca="1" si="259"/>
        <v>-0.66856418673179652</v>
      </c>
      <c r="FR70" s="6">
        <f t="shared" ca="1" si="259"/>
        <v>-1.396849435900207</v>
      </c>
      <c r="FS70" s="6">
        <f t="shared" ca="1" si="259"/>
        <v>-2.2458344724700625</v>
      </c>
      <c r="FT70" s="6">
        <f t="shared" ca="1" si="259"/>
        <v>-1.1001965249393832</v>
      </c>
      <c r="FU70" s="6">
        <f t="shared" ca="1" si="259"/>
        <v>-1.4270076453209368</v>
      </c>
      <c r="FV70" s="6">
        <f t="shared" ca="1" si="259"/>
        <v>-1.6957369013576997</v>
      </c>
      <c r="FW70" s="6">
        <f t="shared" ca="1" si="259"/>
        <v>-0.75830421076388588</v>
      </c>
      <c r="FX70" s="6">
        <f t="shared" ca="1" si="259"/>
        <v>-1.3759227720721001</v>
      </c>
      <c r="FY70" s="6">
        <f t="shared" ref="FY70:GV70" ca="1" si="260">IFERROR(FY59-FY64, "n/a")</f>
        <v>-0.69550653488669467</v>
      </c>
      <c r="FZ70" s="6">
        <f t="shared" ca="1" si="260"/>
        <v>-0.61634575923831236</v>
      </c>
      <c r="GA70" s="6">
        <f t="shared" ca="1" si="260"/>
        <v>-0.20623035584923644</v>
      </c>
      <c r="GB70" s="6">
        <f t="shared" ca="1" si="260"/>
        <v>7.6861642097115435E-2</v>
      </c>
      <c r="GC70" s="6">
        <f t="shared" ca="1" si="260"/>
        <v>9.1988106833328864E-2</v>
      </c>
      <c r="GD70" s="6">
        <f t="shared" ca="1" si="260"/>
        <v>3.0575735743922694E-2</v>
      </c>
      <c r="GE70" s="6">
        <f t="shared" ca="1" si="260"/>
        <v>0.39640021096199723</v>
      </c>
      <c r="GF70" s="6">
        <f t="shared" ca="1" si="260"/>
        <v>-0.51625101256541728</v>
      </c>
      <c r="GG70" s="6">
        <f t="shared" ca="1" si="260"/>
        <v>-0.2470520817604982</v>
      </c>
      <c r="GH70" s="6">
        <f t="shared" ca="1" si="260"/>
        <v>-0.29504173268793682</v>
      </c>
      <c r="GI70" s="6">
        <f ca="1">IFERROR(GI59-GI64, "n/a")</f>
        <v>-0.36659811624485222</v>
      </c>
      <c r="GJ70" s="6">
        <f t="shared" ca="1" si="260"/>
        <v>-0.441231582684879</v>
      </c>
      <c r="GK70" s="6">
        <f t="shared" ca="1" si="260"/>
        <v>-0.61930485727363893</v>
      </c>
      <c r="GL70" s="6">
        <f t="shared" ca="1" si="260"/>
        <v>5.5741663259919805E-2</v>
      </c>
      <c r="GM70" s="6">
        <f t="shared" ca="1" si="260"/>
        <v>3.1225862148192229E-2</v>
      </c>
      <c r="GN70" s="6">
        <f ca="1">IFERROR(GN59-GN64, "n/a")</f>
        <v>-5.8141072138252592E-2</v>
      </c>
      <c r="GO70" s="6" t="str">
        <f t="shared" ca="1" si="260"/>
        <v>n/a</v>
      </c>
      <c r="GP70" s="6" t="str">
        <f t="shared" ca="1" si="260"/>
        <v>n/a</v>
      </c>
      <c r="GQ70" s="6" t="str">
        <f t="shared" ca="1" si="260"/>
        <v>n/a</v>
      </c>
      <c r="GR70" s="6" t="str">
        <f t="shared" ca="1" si="260"/>
        <v>n/a</v>
      </c>
      <c r="GS70" s="6" t="str">
        <f t="shared" ca="1" si="260"/>
        <v>n/a</v>
      </c>
      <c r="GT70" s="6" t="str">
        <f t="shared" ca="1" si="260"/>
        <v>n/a</v>
      </c>
      <c r="GU70" s="6" t="str">
        <f t="shared" ca="1" si="260"/>
        <v>n/a</v>
      </c>
      <c r="GV70" s="6" t="str">
        <f t="shared" ca="1" si="260"/>
        <v>n/a</v>
      </c>
    </row>
    <row r="71" spans="1:204" s="8" customFormat="1" x14ac:dyDescent="0.25">
      <c r="A71" s="42"/>
    </row>
    <row r="72" spans="1:204" s="8" customFormat="1" x14ac:dyDescent="0.25">
      <c r="A72" s="42"/>
      <c r="B72" s="6" t="s">
        <v>698</v>
      </c>
      <c r="C72">
        <v>133.6</v>
      </c>
      <c r="D72">
        <v>131.80000000000001</v>
      </c>
      <c r="E72">
        <v>132.4</v>
      </c>
      <c r="F72">
        <v>133.5</v>
      </c>
      <c r="G72">
        <v>133.30000000000001</v>
      </c>
      <c r="H72">
        <v>134.30000000000001</v>
      </c>
      <c r="I72">
        <v>135.6</v>
      </c>
      <c r="J72">
        <v>134.69999999999999</v>
      </c>
      <c r="K72">
        <v>141.4</v>
      </c>
      <c r="L72">
        <v>144.19999999999999</v>
      </c>
      <c r="M72">
        <v>138.80000000000001</v>
      </c>
      <c r="N72">
        <v>142.19999999999999</v>
      </c>
      <c r="O72">
        <v>146.4</v>
      </c>
      <c r="P72">
        <v>146.5</v>
      </c>
      <c r="Q72">
        <v>144.19999999999999</v>
      </c>
      <c r="R72">
        <v>147.6</v>
      </c>
      <c r="S72">
        <v>152.69999999999999</v>
      </c>
      <c r="T72">
        <v>154.9</v>
      </c>
      <c r="U72">
        <v>160.4</v>
      </c>
      <c r="V72">
        <v>167.4</v>
      </c>
      <c r="W72">
        <v>168.6</v>
      </c>
      <c r="X72">
        <v>169.4</v>
      </c>
      <c r="Y72">
        <v>176.1</v>
      </c>
      <c r="Z72">
        <v>180.8</v>
      </c>
      <c r="AA72">
        <v>181.6</v>
      </c>
      <c r="AB72">
        <v>182.5</v>
      </c>
      <c r="AC72">
        <v>184.9</v>
      </c>
      <c r="AD72">
        <v>190.2</v>
      </c>
      <c r="AE72">
        <v>194.2</v>
      </c>
      <c r="AF72">
        <v>198.9</v>
      </c>
      <c r="AG72">
        <v>201.9</v>
      </c>
      <c r="AH72">
        <v>206.3</v>
      </c>
      <c r="AI72">
        <v>208.8</v>
      </c>
      <c r="AJ72">
        <v>217</v>
      </c>
      <c r="AK72">
        <v>222.1</v>
      </c>
      <c r="AL72">
        <v>227.8</v>
      </c>
      <c r="AM72">
        <v>231.7</v>
      </c>
      <c r="AN72">
        <v>237.6</v>
      </c>
      <c r="AO72">
        <v>243.7</v>
      </c>
      <c r="AP72">
        <v>249.3</v>
      </c>
      <c r="AQ72">
        <v>261.10000000000002</v>
      </c>
      <c r="AR72">
        <v>276.5</v>
      </c>
      <c r="AS72">
        <v>276.10000000000002</v>
      </c>
      <c r="AT72">
        <v>285.8</v>
      </c>
      <c r="AU72">
        <v>297.2</v>
      </c>
      <c r="AV72">
        <v>311.89999999999998</v>
      </c>
      <c r="AW72">
        <v>317.39999999999998</v>
      </c>
      <c r="AX72">
        <v>329.3</v>
      </c>
      <c r="AY72">
        <v>334.9</v>
      </c>
      <c r="AZ72">
        <v>342.9</v>
      </c>
      <c r="BA72">
        <v>351.5</v>
      </c>
      <c r="BB72">
        <v>364.1</v>
      </c>
      <c r="BC72">
        <v>370.5</v>
      </c>
      <c r="BD72">
        <v>380.3</v>
      </c>
      <c r="BE72">
        <v>394.4</v>
      </c>
      <c r="BF72">
        <v>384.2</v>
      </c>
      <c r="BG72">
        <v>392.4</v>
      </c>
      <c r="BH72">
        <v>408.3</v>
      </c>
      <c r="BI72">
        <v>414</v>
      </c>
      <c r="BJ72">
        <v>432.5</v>
      </c>
      <c r="BK72">
        <v>434.8</v>
      </c>
      <c r="BL72">
        <v>447.3</v>
      </c>
      <c r="BM72">
        <v>463.1</v>
      </c>
      <c r="BN72">
        <v>466.4</v>
      </c>
      <c r="BO72">
        <v>464</v>
      </c>
      <c r="BP72">
        <v>477.8</v>
      </c>
      <c r="BQ72">
        <v>495.1</v>
      </c>
      <c r="BR72">
        <v>489.8</v>
      </c>
      <c r="BS72">
        <v>492.1</v>
      </c>
      <c r="BT72">
        <v>501.2</v>
      </c>
      <c r="BU72">
        <v>504.1</v>
      </c>
      <c r="BV72">
        <v>513.70000000000005</v>
      </c>
      <c r="BW72">
        <v>505.8</v>
      </c>
      <c r="BX72">
        <v>506.9</v>
      </c>
      <c r="BY72">
        <v>507.4</v>
      </c>
      <c r="BZ72">
        <v>525.6</v>
      </c>
      <c r="CA72">
        <v>519.9</v>
      </c>
      <c r="CB72">
        <v>534.29999999999995</v>
      </c>
      <c r="CC72">
        <v>541.4</v>
      </c>
      <c r="CD72">
        <v>540.79999999999995</v>
      </c>
      <c r="CE72">
        <v>553.70000000000005</v>
      </c>
      <c r="CF72">
        <v>563.9</v>
      </c>
      <c r="CG72">
        <v>562.20000000000005</v>
      </c>
      <c r="CH72">
        <v>569.70000000000005</v>
      </c>
      <c r="CI72">
        <v>581.4</v>
      </c>
      <c r="CJ72">
        <v>586.6</v>
      </c>
      <c r="CK72">
        <v>586.29999999999995</v>
      </c>
      <c r="CL72">
        <v>577.4</v>
      </c>
      <c r="CM72">
        <v>580.29999999999995</v>
      </c>
      <c r="CN72">
        <v>580.9</v>
      </c>
      <c r="CO72">
        <v>594.20000000000005</v>
      </c>
      <c r="CP72">
        <v>598.4</v>
      </c>
      <c r="CQ72">
        <v>580.29999999999995</v>
      </c>
      <c r="CR72">
        <v>576.70000000000005</v>
      </c>
      <c r="CS72">
        <v>578.70000000000005</v>
      </c>
      <c r="CT72">
        <v>584.9</v>
      </c>
      <c r="CU72">
        <v>567</v>
      </c>
      <c r="CV72">
        <v>569.4</v>
      </c>
      <c r="CW72">
        <v>586.5</v>
      </c>
      <c r="CX72">
        <v>575.79999999999995</v>
      </c>
      <c r="CY72">
        <v>579.1</v>
      </c>
      <c r="CZ72">
        <v>581</v>
      </c>
      <c r="DA72">
        <v>579.29999999999995</v>
      </c>
      <c r="DB72">
        <v>567.29999999999995</v>
      </c>
      <c r="DC72">
        <v>579.79999999999995</v>
      </c>
      <c r="DD72">
        <v>582.1</v>
      </c>
      <c r="DE72">
        <v>577.79999999999995</v>
      </c>
      <c r="DF72">
        <v>576.9</v>
      </c>
      <c r="DG72">
        <v>570.70000000000005</v>
      </c>
      <c r="DH72">
        <v>587.20000000000005</v>
      </c>
      <c r="DI72">
        <v>586</v>
      </c>
      <c r="DJ72">
        <v>589.20000000000005</v>
      </c>
      <c r="DK72">
        <v>572.20000000000005</v>
      </c>
      <c r="DL72">
        <v>587.1</v>
      </c>
      <c r="DM72">
        <v>588.6</v>
      </c>
      <c r="DN72">
        <v>594.20000000000005</v>
      </c>
      <c r="DO72">
        <v>595.5</v>
      </c>
      <c r="DP72">
        <v>599.79999999999995</v>
      </c>
      <c r="DQ72">
        <v>614.9</v>
      </c>
      <c r="DR72">
        <v>635.20000000000005</v>
      </c>
      <c r="DS72">
        <v>620.4</v>
      </c>
      <c r="DT72">
        <v>642</v>
      </c>
      <c r="DU72">
        <v>634.1</v>
      </c>
      <c r="DV72">
        <v>638.4</v>
      </c>
      <c r="DW72">
        <v>653.1</v>
      </c>
      <c r="DX72">
        <v>666.1</v>
      </c>
      <c r="DY72">
        <v>674.3</v>
      </c>
      <c r="DZ72">
        <v>686.8</v>
      </c>
      <c r="EA72">
        <v>713.9</v>
      </c>
      <c r="EB72">
        <v>734.7</v>
      </c>
      <c r="EC72">
        <v>748.2</v>
      </c>
      <c r="ED72">
        <v>775.1</v>
      </c>
      <c r="EE72">
        <v>792.3</v>
      </c>
      <c r="EF72">
        <v>825.5</v>
      </c>
      <c r="EG72">
        <v>832.7</v>
      </c>
      <c r="EH72">
        <v>854.6</v>
      </c>
      <c r="EI72">
        <v>871.3</v>
      </c>
      <c r="EJ72">
        <v>884.2</v>
      </c>
      <c r="EK72">
        <v>902.2</v>
      </c>
      <c r="EL72">
        <v>909.3</v>
      </c>
      <c r="EM72">
        <v>931.5</v>
      </c>
      <c r="EN72">
        <v>939</v>
      </c>
      <c r="EO72">
        <v>956.1</v>
      </c>
      <c r="EP72">
        <v>963.3</v>
      </c>
      <c r="EQ72">
        <v>996.6</v>
      </c>
      <c r="ER72">
        <v>996.6</v>
      </c>
      <c r="ES72">
        <v>994.9</v>
      </c>
      <c r="ET72">
        <v>1014.6</v>
      </c>
      <c r="EU72">
        <v>1017.2</v>
      </c>
      <c r="EV72">
        <v>1042</v>
      </c>
      <c r="EW72">
        <v>1058.3</v>
      </c>
      <c r="EX72">
        <v>1084.5999999999999</v>
      </c>
      <c r="EY72">
        <v>1110.3</v>
      </c>
      <c r="EZ72">
        <v>1145.5</v>
      </c>
      <c r="FA72">
        <v>1168.7</v>
      </c>
      <c r="FB72">
        <v>1177.9000000000001</v>
      </c>
      <c r="FC72">
        <v>1183</v>
      </c>
      <c r="FD72">
        <v>1210.8</v>
      </c>
      <c r="FE72">
        <v>1225.5</v>
      </c>
      <c r="FF72">
        <v>1253.4000000000001</v>
      </c>
      <c r="FG72">
        <v>1275.7</v>
      </c>
      <c r="FH72">
        <v>1302.5999999999999</v>
      </c>
      <c r="FI72">
        <v>1302.3</v>
      </c>
      <c r="FJ72">
        <v>1311.1</v>
      </c>
      <c r="FK72">
        <v>1304.7</v>
      </c>
      <c r="FL72">
        <v>1311.8</v>
      </c>
      <c r="FM72">
        <v>1288</v>
      </c>
      <c r="FN72">
        <v>1291.2</v>
      </c>
      <c r="FO72">
        <v>1295.5999999999999</v>
      </c>
      <c r="FP72">
        <v>1288.2</v>
      </c>
      <c r="FQ72">
        <v>1293.3</v>
      </c>
      <c r="FR72">
        <v>1269.0999999999999</v>
      </c>
      <c r="FS72">
        <v>1240</v>
      </c>
      <c r="FT72">
        <v>1232.3</v>
      </c>
      <c r="FU72">
        <v>1218.4000000000001</v>
      </c>
      <c r="FV72">
        <v>1215.5999999999999</v>
      </c>
      <c r="FW72">
        <v>1213.2</v>
      </c>
      <c r="FX72">
        <v>1207.2</v>
      </c>
      <c r="FY72">
        <v>1226.8</v>
      </c>
      <c r="FZ72">
        <v>1209.5</v>
      </c>
      <c r="GA72">
        <v>1214.5</v>
      </c>
      <c r="GB72">
        <v>1221</v>
      </c>
      <c r="GC72">
        <v>1221.4000000000001</v>
      </c>
      <c r="GD72">
        <v>1226.5999999999999</v>
      </c>
      <c r="GE72">
        <v>1223.5</v>
      </c>
      <c r="GF72">
        <v>1225.4000000000001</v>
      </c>
      <c r="GG72">
        <v>1235.9000000000001</v>
      </c>
      <c r="GH72">
        <v>1244.0999999999999</v>
      </c>
      <c r="GI72">
        <v>1252.4000000000001</v>
      </c>
      <c r="GJ72">
        <v>1264</v>
      </c>
      <c r="GK72">
        <v>1263.8</v>
      </c>
      <c r="GL72">
        <v>1280.5999999999999</v>
      </c>
      <c r="GM72">
        <v>1294.8</v>
      </c>
      <c r="GN72">
        <v>1312.5</v>
      </c>
    </row>
    <row r="73" spans="1:204" s="8" customFormat="1" x14ac:dyDescent="0.25">
      <c r="A73" s="42"/>
      <c r="B73" s="6" t="s">
        <v>699</v>
      </c>
      <c r="C73">
        <v>114.3</v>
      </c>
      <c r="D73">
        <v>117.4</v>
      </c>
      <c r="E73">
        <v>122.2</v>
      </c>
      <c r="F73">
        <v>125.2</v>
      </c>
      <c r="G73">
        <v>128.6</v>
      </c>
      <c r="H73">
        <v>131.9</v>
      </c>
      <c r="I73">
        <v>134.19999999999999</v>
      </c>
      <c r="J73">
        <v>137.4</v>
      </c>
      <c r="K73">
        <v>140.80000000000001</v>
      </c>
      <c r="L73">
        <v>142.19999999999999</v>
      </c>
      <c r="M73">
        <v>145.6</v>
      </c>
      <c r="N73">
        <v>149.6</v>
      </c>
      <c r="O73">
        <v>153.19999999999999</v>
      </c>
      <c r="P73">
        <v>156.19999999999999</v>
      </c>
      <c r="Q73">
        <v>159.9</v>
      </c>
      <c r="R73">
        <v>165</v>
      </c>
      <c r="S73">
        <v>171.9</v>
      </c>
      <c r="T73">
        <v>180.1</v>
      </c>
      <c r="U73">
        <v>186.3</v>
      </c>
      <c r="V73">
        <v>191.9</v>
      </c>
      <c r="W73">
        <v>201.5</v>
      </c>
      <c r="X73">
        <v>204</v>
      </c>
      <c r="Y73">
        <v>209.3</v>
      </c>
      <c r="Z73">
        <v>214.8</v>
      </c>
      <c r="AA73">
        <v>219.7</v>
      </c>
      <c r="AB73">
        <v>218.5</v>
      </c>
      <c r="AC73">
        <v>218.6</v>
      </c>
      <c r="AD73">
        <v>220.6</v>
      </c>
      <c r="AE73">
        <v>227</v>
      </c>
      <c r="AF73">
        <v>232.4</v>
      </c>
      <c r="AG73">
        <v>236.1</v>
      </c>
      <c r="AH73">
        <v>240.5</v>
      </c>
      <c r="AI73">
        <v>243.8</v>
      </c>
      <c r="AJ73">
        <v>255.3</v>
      </c>
      <c r="AK73">
        <v>262.2</v>
      </c>
      <c r="AL73">
        <v>268.39999999999998</v>
      </c>
      <c r="AM73">
        <v>270.10000000000002</v>
      </c>
      <c r="AN73">
        <v>278.89999999999998</v>
      </c>
      <c r="AO73">
        <v>289.39999999999998</v>
      </c>
      <c r="AP73">
        <v>298.39999999999998</v>
      </c>
      <c r="AQ73">
        <v>307.7</v>
      </c>
      <c r="AR73">
        <v>312</v>
      </c>
      <c r="AS73">
        <v>316.10000000000002</v>
      </c>
      <c r="AT73">
        <v>323.10000000000002</v>
      </c>
      <c r="AU73">
        <v>336.1</v>
      </c>
      <c r="AV73">
        <v>336.8</v>
      </c>
      <c r="AW73">
        <v>340.3</v>
      </c>
      <c r="AX73">
        <v>348.4</v>
      </c>
      <c r="AY73">
        <v>353.2</v>
      </c>
      <c r="AZ73">
        <v>360.2</v>
      </c>
      <c r="BA73">
        <v>365.8</v>
      </c>
      <c r="BB73">
        <v>373.3</v>
      </c>
      <c r="BC73">
        <v>377.4</v>
      </c>
      <c r="BD73">
        <v>380.7</v>
      </c>
      <c r="BE73">
        <v>387.8</v>
      </c>
      <c r="BF73">
        <v>390.9</v>
      </c>
      <c r="BG73">
        <v>401.6</v>
      </c>
      <c r="BH73">
        <v>410.8</v>
      </c>
      <c r="BI73">
        <v>421.7</v>
      </c>
      <c r="BJ73">
        <v>430.2</v>
      </c>
      <c r="BK73">
        <v>440.8</v>
      </c>
      <c r="BL73">
        <v>453.2</v>
      </c>
      <c r="BM73">
        <v>464.3</v>
      </c>
      <c r="BN73">
        <v>472.1</v>
      </c>
      <c r="BO73">
        <v>482.8</v>
      </c>
      <c r="BP73">
        <v>489.7</v>
      </c>
      <c r="BQ73">
        <v>498.5</v>
      </c>
      <c r="BR73">
        <v>506.6</v>
      </c>
      <c r="BS73">
        <v>516.5</v>
      </c>
      <c r="BT73">
        <v>524</v>
      </c>
      <c r="BU73">
        <v>532.1</v>
      </c>
      <c r="BV73">
        <v>542.29999999999995</v>
      </c>
      <c r="BW73">
        <v>551.1</v>
      </c>
      <c r="BX73">
        <v>563.5</v>
      </c>
      <c r="BY73">
        <v>570.79999999999995</v>
      </c>
      <c r="BZ73">
        <v>584.29999999999995</v>
      </c>
      <c r="CA73">
        <v>596.70000000000005</v>
      </c>
      <c r="CB73">
        <v>611.5</v>
      </c>
      <c r="CC73">
        <v>623.20000000000005</v>
      </c>
      <c r="CD73">
        <v>639.70000000000005</v>
      </c>
      <c r="CE73">
        <v>658.8</v>
      </c>
      <c r="CF73">
        <v>666.8</v>
      </c>
      <c r="CG73">
        <v>680.3</v>
      </c>
      <c r="CH73">
        <v>698.8</v>
      </c>
      <c r="CI73">
        <v>702.8</v>
      </c>
      <c r="CJ73">
        <v>709.9</v>
      </c>
      <c r="CK73">
        <v>719.9</v>
      </c>
      <c r="CL73">
        <v>731.4</v>
      </c>
      <c r="CM73">
        <v>746.1</v>
      </c>
      <c r="CN73">
        <v>753.9</v>
      </c>
      <c r="CO73">
        <v>759.8</v>
      </c>
      <c r="CP73">
        <v>764.4</v>
      </c>
      <c r="CQ73">
        <v>771.5</v>
      </c>
      <c r="CR73">
        <v>782.3</v>
      </c>
      <c r="CS73">
        <v>788.7</v>
      </c>
      <c r="CT73">
        <v>796.5</v>
      </c>
      <c r="CU73">
        <v>806.3</v>
      </c>
      <c r="CV73">
        <v>820</v>
      </c>
      <c r="CW73">
        <v>836.9</v>
      </c>
      <c r="CX73">
        <v>847.1</v>
      </c>
      <c r="CY73">
        <v>858.5</v>
      </c>
      <c r="CZ73">
        <v>871.9</v>
      </c>
      <c r="DA73">
        <v>876.3</v>
      </c>
      <c r="DB73">
        <v>884.3</v>
      </c>
      <c r="DC73">
        <v>891.5</v>
      </c>
      <c r="DD73">
        <v>905.5</v>
      </c>
      <c r="DE73">
        <v>919</v>
      </c>
      <c r="DF73">
        <v>938.8</v>
      </c>
      <c r="DG73">
        <v>945.3</v>
      </c>
      <c r="DH73">
        <v>955.4</v>
      </c>
      <c r="DI73">
        <v>969.2</v>
      </c>
      <c r="DJ73">
        <v>985.6</v>
      </c>
      <c r="DK73">
        <v>995.9</v>
      </c>
      <c r="DL73">
        <v>1016.6</v>
      </c>
      <c r="DM73">
        <v>1038.5999999999999</v>
      </c>
      <c r="DN73">
        <v>1053.2</v>
      </c>
      <c r="DO73">
        <v>1073.9000000000001</v>
      </c>
      <c r="DP73">
        <v>1095.4000000000001</v>
      </c>
      <c r="DQ73">
        <v>1119.5999999999999</v>
      </c>
      <c r="DR73">
        <v>1147.0999999999999</v>
      </c>
      <c r="DS73">
        <v>1170.4000000000001</v>
      </c>
      <c r="DT73">
        <v>1181.0999999999999</v>
      </c>
      <c r="DU73">
        <v>1198.3</v>
      </c>
      <c r="DV73">
        <v>1222.9000000000001</v>
      </c>
      <c r="DW73">
        <v>1252.3</v>
      </c>
      <c r="DX73">
        <v>1280.9000000000001</v>
      </c>
      <c r="DY73">
        <v>1278.4000000000001</v>
      </c>
      <c r="DZ73">
        <v>1305.2</v>
      </c>
      <c r="EA73">
        <v>1325</v>
      </c>
      <c r="EB73">
        <v>1338.8</v>
      </c>
      <c r="EC73">
        <v>1352.2</v>
      </c>
      <c r="ED73">
        <v>1366.9</v>
      </c>
      <c r="EE73">
        <v>1380</v>
      </c>
      <c r="EF73">
        <v>1374</v>
      </c>
      <c r="EG73">
        <v>1388.5</v>
      </c>
      <c r="EH73">
        <v>1397.3</v>
      </c>
      <c r="EI73">
        <v>1416</v>
      </c>
      <c r="EJ73">
        <v>1437.2</v>
      </c>
      <c r="EK73">
        <v>1455</v>
      </c>
      <c r="EL73">
        <v>1480.3</v>
      </c>
      <c r="EM73">
        <v>1495.4</v>
      </c>
      <c r="EN73">
        <v>1513.9</v>
      </c>
      <c r="EO73">
        <v>1539</v>
      </c>
      <c r="EP73">
        <v>1565.8</v>
      </c>
      <c r="EQ73">
        <v>1584.1</v>
      </c>
      <c r="ER73">
        <v>1614.3</v>
      </c>
      <c r="ES73">
        <v>1635.7</v>
      </c>
      <c r="ET73">
        <v>1660.1</v>
      </c>
      <c r="EU73">
        <v>1702</v>
      </c>
      <c r="EV73">
        <v>1728.3</v>
      </c>
      <c r="EW73">
        <v>1750.7</v>
      </c>
      <c r="EX73">
        <v>1780.3</v>
      </c>
      <c r="EY73">
        <v>1799</v>
      </c>
      <c r="EZ73">
        <v>1825.6</v>
      </c>
      <c r="FA73">
        <v>1858.9</v>
      </c>
      <c r="FB73">
        <v>1842.2</v>
      </c>
      <c r="FC73">
        <v>1836.7</v>
      </c>
      <c r="FD73">
        <v>1856.7</v>
      </c>
      <c r="FE73">
        <v>1863.5</v>
      </c>
      <c r="FF73">
        <v>1864.4</v>
      </c>
      <c r="FG73">
        <v>1856.2</v>
      </c>
      <c r="FH73">
        <v>1862.1</v>
      </c>
      <c r="FI73">
        <v>1855.6</v>
      </c>
      <c r="FJ73">
        <v>1853</v>
      </c>
      <c r="FK73">
        <v>1851.2</v>
      </c>
      <c r="FL73">
        <v>1856.7</v>
      </c>
      <c r="FM73">
        <v>1849.5</v>
      </c>
      <c r="FN73">
        <v>1840.3</v>
      </c>
      <c r="FO73">
        <v>1849</v>
      </c>
      <c r="FP73">
        <v>1842.9</v>
      </c>
      <c r="FQ73">
        <v>1846.3</v>
      </c>
      <c r="FR73">
        <v>1863.7</v>
      </c>
      <c r="FS73">
        <v>1885</v>
      </c>
      <c r="FT73">
        <v>1899.6</v>
      </c>
      <c r="FU73">
        <v>1915.7</v>
      </c>
      <c r="FV73">
        <v>1923</v>
      </c>
      <c r="FW73">
        <v>1925.9</v>
      </c>
      <c r="FX73">
        <v>1943.8</v>
      </c>
      <c r="FY73">
        <v>1963.2</v>
      </c>
      <c r="FZ73">
        <v>1978.6</v>
      </c>
      <c r="GA73">
        <v>1974</v>
      </c>
      <c r="GB73">
        <v>2016.6</v>
      </c>
      <c r="GC73">
        <v>2035.5</v>
      </c>
      <c r="GD73">
        <v>2027.2</v>
      </c>
      <c r="GE73">
        <v>2039.2</v>
      </c>
      <c r="GF73">
        <v>2052.9</v>
      </c>
      <c r="GG73">
        <v>2064.6999999999998</v>
      </c>
      <c r="GH73">
        <v>2078.3000000000002</v>
      </c>
      <c r="GI73">
        <v>2093.9</v>
      </c>
      <c r="GJ73">
        <v>2096</v>
      </c>
      <c r="GK73">
        <v>2108.5</v>
      </c>
      <c r="GL73">
        <v>2138.5</v>
      </c>
      <c r="GM73">
        <v>2162</v>
      </c>
      <c r="GN73">
        <v>2189.3000000000002</v>
      </c>
    </row>
    <row r="74" spans="1:204" s="8" customFormat="1" x14ac:dyDescent="0.25">
      <c r="A74" s="42"/>
      <c r="B74" s="6" t="s">
        <v>700</v>
      </c>
      <c r="C74" s="8">
        <f>C72/C24</f>
        <v>0.12709284627092846</v>
      </c>
      <c r="D74" s="8">
        <f t="shared" ref="D74:BO74" si="261">D72/D24</f>
        <v>0.1234776091437137</v>
      </c>
      <c r="E74" s="8">
        <f t="shared" si="261"/>
        <v>0.12190406039959489</v>
      </c>
      <c r="F74" s="8">
        <f t="shared" si="261"/>
        <v>0.12263457652030131</v>
      </c>
      <c r="G74" s="8">
        <f t="shared" si="261"/>
        <v>0.11742424242424243</v>
      </c>
      <c r="H74" s="8">
        <f t="shared" si="261"/>
        <v>0.11614632880740294</v>
      </c>
      <c r="I74" s="8">
        <f t="shared" si="261"/>
        <v>0.11513967903540799</v>
      </c>
      <c r="J74" s="8">
        <f t="shared" si="261"/>
        <v>0.11316474838276064</v>
      </c>
      <c r="K74" s="8">
        <f t="shared" si="261"/>
        <v>0.11490329920364051</v>
      </c>
      <c r="L74" s="8">
        <f t="shared" si="261"/>
        <v>0.11386607706885658</v>
      </c>
      <c r="M74" s="8">
        <f t="shared" si="261"/>
        <v>0.10754687742135442</v>
      </c>
      <c r="N74" s="8">
        <f t="shared" si="261"/>
        <v>0.10700579426593422</v>
      </c>
      <c r="O74" s="8">
        <f t="shared" si="261"/>
        <v>0.10627949183303086</v>
      </c>
      <c r="P74" s="8">
        <f t="shared" si="261"/>
        <v>0.10361411698139895</v>
      </c>
      <c r="Q74" s="8">
        <f t="shared" si="261"/>
        <v>0.10057190682103501</v>
      </c>
      <c r="R74" s="8">
        <f t="shared" si="261"/>
        <v>9.9979678927047344E-2</v>
      </c>
      <c r="S74" s="8">
        <f t="shared" si="261"/>
        <v>0.10240075107296136</v>
      </c>
      <c r="T74" s="8">
        <f t="shared" si="261"/>
        <v>0.1012352133847461</v>
      </c>
      <c r="U74" s="8">
        <f t="shared" si="261"/>
        <v>0.10282051282051283</v>
      </c>
      <c r="V74" s="8">
        <f t="shared" si="261"/>
        <v>0.10464462086641245</v>
      </c>
      <c r="W74" s="8">
        <f t="shared" si="261"/>
        <v>0.1043252273992946</v>
      </c>
      <c r="X74" s="8">
        <f t="shared" si="261"/>
        <v>0.10254858042254374</v>
      </c>
      <c r="Y74" s="8">
        <f t="shared" si="261"/>
        <v>0.10299450228096853</v>
      </c>
      <c r="Z74" s="8">
        <f t="shared" si="261"/>
        <v>0.10262231808377796</v>
      </c>
      <c r="AA74" s="8">
        <f t="shared" si="261"/>
        <v>9.9752815160670139E-2</v>
      </c>
      <c r="AB74" s="8">
        <f t="shared" si="261"/>
        <v>9.8526156670085838E-2</v>
      </c>
      <c r="AC74" s="8">
        <f t="shared" si="261"/>
        <v>9.8006996713664807E-2</v>
      </c>
      <c r="AD74" s="8">
        <f t="shared" si="261"/>
        <v>9.8330145272191485E-2</v>
      </c>
      <c r="AE74" s="8">
        <f t="shared" si="261"/>
        <v>9.7656642864326668E-2</v>
      </c>
      <c r="AF74" s="8">
        <f t="shared" si="261"/>
        <v>9.6745950678534948E-2</v>
      </c>
      <c r="AG74" s="8">
        <f t="shared" si="261"/>
        <v>9.5303280623082368E-2</v>
      </c>
      <c r="AH74" s="8">
        <f t="shared" si="261"/>
        <v>9.5319502841565401E-2</v>
      </c>
      <c r="AI74" s="8">
        <f t="shared" si="261"/>
        <v>9.4788451062284368E-2</v>
      </c>
      <c r="AJ74" s="8">
        <f t="shared" si="261"/>
        <v>9.3069137073254427E-2</v>
      </c>
      <c r="AK74" s="8">
        <f t="shared" si="261"/>
        <v>9.2730992442904267E-2</v>
      </c>
      <c r="AL74" s="8">
        <f t="shared" si="261"/>
        <v>9.196980096087852E-2</v>
      </c>
      <c r="AM74" s="8">
        <f t="shared" si="261"/>
        <v>9.1704266603340454E-2</v>
      </c>
      <c r="AN74" s="8">
        <f t="shared" si="261"/>
        <v>9.1694967582587217E-2</v>
      </c>
      <c r="AO74" s="8">
        <f t="shared" si="261"/>
        <v>9.1355525566051879E-2</v>
      </c>
      <c r="AP74" s="8">
        <f t="shared" si="261"/>
        <v>9.1523183670472491E-2</v>
      </c>
      <c r="AQ74" s="8">
        <f t="shared" si="261"/>
        <v>9.359093841852463E-2</v>
      </c>
      <c r="AR74" s="8">
        <f t="shared" si="261"/>
        <v>9.8841781654393362E-2</v>
      </c>
      <c r="AS74" s="8">
        <f t="shared" si="261"/>
        <v>9.6656747768247869E-2</v>
      </c>
      <c r="AT74" s="8">
        <f t="shared" si="261"/>
        <v>9.5726152197213296E-2</v>
      </c>
      <c r="AU74" s="8">
        <f t="shared" si="261"/>
        <v>9.5128352858331738E-2</v>
      </c>
      <c r="AV74" s="8">
        <f t="shared" si="261"/>
        <v>9.8624505928853745E-2</v>
      </c>
      <c r="AW74" s="8">
        <f t="shared" si="261"/>
        <v>9.7344047107894252E-2</v>
      </c>
      <c r="AX74" s="8">
        <f t="shared" si="261"/>
        <v>0.10037186052182394</v>
      </c>
      <c r="AY74" s="8">
        <f t="shared" si="261"/>
        <v>0.10228140365879729</v>
      </c>
      <c r="AZ74" s="8">
        <f t="shared" si="261"/>
        <v>0.10291116446578631</v>
      </c>
      <c r="BA74" s="8">
        <f t="shared" si="261"/>
        <v>0.10441731277663903</v>
      </c>
      <c r="BB74" s="8">
        <f t="shared" si="261"/>
        <v>0.10700640686533829</v>
      </c>
      <c r="BC74" s="8">
        <f t="shared" si="261"/>
        <v>0.10666781827604076</v>
      </c>
      <c r="BD74" s="8">
        <f t="shared" si="261"/>
        <v>0.10626466972169442</v>
      </c>
      <c r="BE74" s="8">
        <f t="shared" si="261"/>
        <v>0.10690664642740974</v>
      </c>
      <c r="BF74" s="8">
        <f t="shared" si="261"/>
        <v>0.10124647534719478</v>
      </c>
      <c r="BG74" s="8">
        <f t="shared" si="261"/>
        <v>0.10040684731711061</v>
      </c>
      <c r="BH74" s="8">
        <f t="shared" si="261"/>
        <v>0.1018306065442937</v>
      </c>
      <c r="BI74" s="8">
        <f t="shared" si="261"/>
        <v>0.10136375878363489</v>
      </c>
      <c r="BJ74" s="8">
        <f t="shared" si="261"/>
        <v>0.10425203683170225</v>
      </c>
      <c r="BK74" s="8">
        <f t="shared" si="261"/>
        <v>0.10278473831024539</v>
      </c>
      <c r="BL74" s="8">
        <f t="shared" si="261"/>
        <v>0.10414677873757248</v>
      </c>
      <c r="BM74" s="8">
        <f t="shared" si="261"/>
        <v>0.10556670010030091</v>
      </c>
      <c r="BN74" s="8">
        <f t="shared" si="261"/>
        <v>0.10494813348034471</v>
      </c>
      <c r="BO74" s="8">
        <f t="shared" si="261"/>
        <v>0.10293041105614588</v>
      </c>
      <c r="BP74" s="8">
        <f t="shared" ref="BP74:EA74" si="262">BP72/BP24</f>
        <v>0.10511957406551822</v>
      </c>
      <c r="BQ74" s="8">
        <f t="shared" si="262"/>
        <v>0.10745057186882828</v>
      </c>
      <c r="BR74" s="8">
        <f t="shared" si="262"/>
        <v>0.1051614565441429</v>
      </c>
      <c r="BS74" s="8">
        <f t="shared" si="262"/>
        <v>0.10420990216424549</v>
      </c>
      <c r="BT74" s="8">
        <f t="shared" si="262"/>
        <v>0.10428196912321584</v>
      </c>
      <c r="BU74" s="8">
        <f t="shared" si="262"/>
        <v>0.10320189984850346</v>
      </c>
      <c r="BV74" s="8">
        <f t="shared" si="262"/>
        <v>0.10257587859424921</v>
      </c>
      <c r="BW74" s="8">
        <f t="shared" si="262"/>
        <v>9.9696456025545013E-2</v>
      </c>
      <c r="BX74" s="8">
        <f t="shared" si="262"/>
        <v>9.7668593448940272E-2</v>
      </c>
      <c r="BY74" s="8">
        <f t="shared" si="262"/>
        <v>9.6047550541379562E-2</v>
      </c>
      <c r="BZ74" s="8">
        <f t="shared" si="262"/>
        <v>9.7342346513566075E-2</v>
      </c>
      <c r="CA74" s="8">
        <f t="shared" si="262"/>
        <v>9.433346034510913E-2</v>
      </c>
      <c r="CB74" s="8">
        <f t="shared" si="262"/>
        <v>9.5198218262806222E-2</v>
      </c>
      <c r="CC74" s="8">
        <f t="shared" si="262"/>
        <v>9.505917055869649E-2</v>
      </c>
      <c r="CD74" s="8">
        <f t="shared" si="262"/>
        <v>9.4097995545657009E-2</v>
      </c>
      <c r="CE74" s="8">
        <f t="shared" si="262"/>
        <v>9.4283719583837092E-2</v>
      </c>
      <c r="CF74" s="8">
        <f t="shared" si="262"/>
        <v>9.4614093959731541E-2</v>
      </c>
      <c r="CG74" s="8">
        <f t="shared" si="262"/>
        <v>9.3464780302904366E-2</v>
      </c>
      <c r="CH74" s="8">
        <f t="shared" si="262"/>
        <v>9.4875680716771868E-2</v>
      </c>
      <c r="CI74" s="8">
        <f t="shared" si="262"/>
        <v>9.633483563096501E-2</v>
      </c>
      <c r="CJ74" s="8">
        <f t="shared" si="262"/>
        <v>9.5741729096280342E-2</v>
      </c>
      <c r="CK74" s="8">
        <f t="shared" si="262"/>
        <v>9.4474612868399421E-2</v>
      </c>
      <c r="CL74" s="8">
        <f t="shared" si="262"/>
        <v>9.2170165216697256E-2</v>
      </c>
      <c r="CM74" s="8">
        <f t="shared" si="262"/>
        <v>9.1197686662161506E-2</v>
      </c>
      <c r="CN74" s="8">
        <f t="shared" si="262"/>
        <v>8.9772516535822452E-2</v>
      </c>
      <c r="CO74" s="8">
        <f t="shared" si="262"/>
        <v>9.0488228306886367E-2</v>
      </c>
      <c r="CP74" s="8">
        <f t="shared" si="262"/>
        <v>8.9570111363908508E-2</v>
      </c>
      <c r="CQ74" s="8">
        <f t="shared" si="262"/>
        <v>8.623226094063452E-2</v>
      </c>
      <c r="CR74" s="8">
        <f t="shared" si="262"/>
        <v>8.4697968834907267E-2</v>
      </c>
      <c r="CS74" s="8">
        <f t="shared" si="262"/>
        <v>8.4087705787477665E-2</v>
      </c>
      <c r="CT74" s="8">
        <f t="shared" si="262"/>
        <v>8.339392902462324E-2</v>
      </c>
      <c r="CU74" s="8">
        <f t="shared" si="262"/>
        <v>7.9682954593363969E-2</v>
      </c>
      <c r="CV74" s="8">
        <f t="shared" si="262"/>
        <v>7.8571527135740796E-2</v>
      </c>
      <c r="CW74" s="8">
        <f t="shared" si="262"/>
        <v>8.0001636862135281E-2</v>
      </c>
      <c r="CX74" s="8">
        <f t="shared" si="262"/>
        <v>7.7233645862674866E-2</v>
      </c>
      <c r="CY74" s="8">
        <f t="shared" si="262"/>
        <v>7.6984432952687337E-2</v>
      </c>
      <c r="CZ74" s="8">
        <f t="shared" si="262"/>
        <v>7.663896583564174E-2</v>
      </c>
      <c r="DA74" s="8">
        <f t="shared" si="262"/>
        <v>7.5399252905728145E-2</v>
      </c>
      <c r="DB74" s="8">
        <f t="shared" si="262"/>
        <v>7.2987160023672892E-2</v>
      </c>
      <c r="DC74" s="8">
        <f t="shared" si="262"/>
        <v>7.368621719514519E-2</v>
      </c>
      <c r="DD74" s="8">
        <f t="shared" si="262"/>
        <v>7.2465391893237724E-2</v>
      </c>
      <c r="DE74" s="8">
        <f t="shared" si="262"/>
        <v>7.1057874412770242E-2</v>
      </c>
      <c r="DF74" s="8">
        <f t="shared" si="262"/>
        <v>6.9844306157534078E-2</v>
      </c>
      <c r="DG74" s="8">
        <f t="shared" si="262"/>
        <v>6.8243509871213845E-2</v>
      </c>
      <c r="DH74" s="8">
        <f t="shared" si="262"/>
        <v>6.8929896229515911E-2</v>
      </c>
      <c r="DI74" s="8">
        <f t="shared" si="262"/>
        <v>6.764556494435979E-2</v>
      </c>
      <c r="DJ74" s="8">
        <f t="shared" si="262"/>
        <v>6.7215003593470157E-2</v>
      </c>
      <c r="DK74" s="8">
        <f t="shared" si="262"/>
        <v>6.4535047651271646E-2</v>
      </c>
      <c r="DL74" s="8">
        <f t="shared" si="262"/>
        <v>6.5453694103481716E-2</v>
      </c>
      <c r="DM74" s="8">
        <f t="shared" si="262"/>
        <v>6.4531690256657642E-2</v>
      </c>
      <c r="DN74" s="8">
        <f t="shared" si="262"/>
        <v>6.3933720680008618E-2</v>
      </c>
      <c r="DO74" s="8">
        <f t="shared" si="262"/>
        <v>6.3234685100825083E-2</v>
      </c>
      <c r="DP74" s="8">
        <f t="shared" si="262"/>
        <v>6.2976417966863346E-2</v>
      </c>
      <c r="DQ74" s="8">
        <f t="shared" si="262"/>
        <v>6.3510261415631236E-2</v>
      </c>
      <c r="DR74" s="8">
        <f t="shared" si="262"/>
        <v>6.4165504980099805E-2</v>
      </c>
      <c r="DS74" s="8">
        <f t="shared" si="262"/>
        <v>6.2022013616051343E-2</v>
      </c>
      <c r="DT74" s="8">
        <f t="shared" si="262"/>
        <v>6.2648203987236153E-2</v>
      </c>
      <c r="DU74" s="8">
        <f t="shared" si="262"/>
        <v>6.14449892439776E-2</v>
      </c>
      <c r="DV74" s="8">
        <f t="shared" si="262"/>
        <v>6.1155283073091288E-2</v>
      </c>
      <c r="DW74" s="8">
        <f t="shared" si="262"/>
        <v>6.2360950644043199E-2</v>
      </c>
      <c r="DX74" s="8">
        <f t="shared" si="262"/>
        <v>6.2852667534771381E-2</v>
      </c>
      <c r="DY74" s="8">
        <f t="shared" si="262"/>
        <v>6.3635419910723551E-2</v>
      </c>
      <c r="DZ74" s="8">
        <f t="shared" si="262"/>
        <v>6.4425954241437863E-2</v>
      </c>
      <c r="EA74" s="8">
        <f t="shared" si="262"/>
        <v>6.61692464547224E-2</v>
      </c>
      <c r="EB74" s="8">
        <f t="shared" ref="EB74:GM74" si="263">EB72/EB24</f>
        <v>6.7445745969962917E-2</v>
      </c>
      <c r="EC74" s="8">
        <f t="shared" si="263"/>
        <v>6.8067066347649682E-2</v>
      </c>
      <c r="ED74" s="8">
        <f t="shared" si="263"/>
        <v>7.0008580589802652E-2</v>
      </c>
      <c r="EE74" s="8">
        <f t="shared" si="263"/>
        <v>7.0845441945723606E-2</v>
      </c>
      <c r="EF74" s="8">
        <f t="shared" si="263"/>
        <v>7.2969795543141022E-2</v>
      </c>
      <c r="EG74" s="8">
        <f t="shared" si="263"/>
        <v>7.1987412792959476E-2</v>
      </c>
      <c r="EH74" s="8">
        <f t="shared" si="263"/>
        <v>7.261264476222036E-2</v>
      </c>
      <c r="EI74" s="8">
        <f t="shared" si="263"/>
        <v>7.309441116759785E-2</v>
      </c>
      <c r="EJ74" s="8">
        <f t="shared" si="263"/>
        <v>7.3020067718226112E-2</v>
      </c>
      <c r="EK74" s="8">
        <f t="shared" si="263"/>
        <v>7.3329919615062633E-2</v>
      </c>
      <c r="EL74" s="8">
        <f t="shared" si="263"/>
        <v>7.2613875934325681E-2</v>
      </c>
      <c r="EM74" s="8">
        <f t="shared" si="263"/>
        <v>7.2994130692014145E-2</v>
      </c>
      <c r="EN74" s="8">
        <f t="shared" si="263"/>
        <v>7.2734314484895424E-2</v>
      </c>
      <c r="EO74" s="8">
        <f t="shared" si="263"/>
        <v>7.2746501913580716E-2</v>
      </c>
      <c r="EP74" s="8">
        <f t="shared" si="263"/>
        <v>7.2253099615220182E-2</v>
      </c>
      <c r="EQ74" s="8">
        <f t="shared" si="263"/>
        <v>7.3258403840075273E-2</v>
      </c>
      <c r="ER74" s="8">
        <f t="shared" si="263"/>
        <v>7.2481054269880288E-2</v>
      </c>
      <c r="ES74" s="8">
        <f t="shared" si="263"/>
        <v>7.1743284658373888E-2</v>
      </c>
      <c r="ET74" s="8">
        <f t="shared" si="263"/>
        <v>7.2279371954520846E-2</v>
      </c>
      <c r="EU74" s="8">
        <f t="shared" si="263"/>
        <v>7.1590445223315452E-2</v>
      </c>
      <c r="EV74" s="8">
        <f t="shared" si="263"/>
        <v>7.2449660696406723E-2</v>
      </c>
      <c r="EW74" s="8">
        <f t="shared" si="263"/>
        <v>7.2810457516339869E-2</v>
      </c>
      <c r="EX74" s="8">
        <f t="shared" si="263"/>
        <v>7.3875285222899559E-2</v>
      </c>
      <c r="EY74" s="8">
        <f t="shared" si="263"/>
        <v>7.5783222988191928E-2</v>
      </c>
      <c r="EZ74" s="8">
        <f t="shared" si="263"/>
        <v>7.7369373750472786E-2</v>
      </c>
      <c r="FA74" s="8">
        <f t="shared" si="263"/>
        <v>7.8778850301984463E-2</v>
      </c>
      <c r="FB74" s="8">
        <f t="shared" si="263"/>
        <v>8.0902503520038471E-2</v>
      </c>
      <c r="FC74" s="8">
        <f t="shared" si="263"/>
        <v>8.2184167564000141E-2</v>
      </c>
      <c r="FD74" s="8">
        <f t="shared" si="263"/>
        <v>8.435925840770854E-2</v>
      </c>
      <c r="FE74" s="8">
        <f t="shared" si="263"/>
        <v>8.4984362322559168E-2</v>
      </c>
      <c r="FF74" s="8">
        <f t="shared" si="263"/>
        <v>8.5684987694831835E-2</v>
      </c>
      <c r="FG74" s="8">
        <f t="shared" si="263"/>
        <v>8.6656160419525327E-2</v>
      </c>
      <c r="FH74" s="8">
        <f t="shared" si="263"/>
        <v>8.7269949953437259E-2</v>
      </c>
      <c r="FI74" s="8">
        <f t="shared" si="263"/>
        <v>8.6359989124596317E-2</v>
      </c>
      <c r="FJ74" s="8">
        <f t="shared" si="263"/>
        <v>8.6025667943939954E-2</v>
      </c>
      <c r="FK74" s="8">
        <f t="shared" si="263"/>
        <v>8.5353726988446801E-2</v>
      </c>
      <c r="FL74" s="8">
        <f t="shared" si="263"/>
        <v>8.4653011706095682E-2</v>
      </c>
      <c r="FM74" s="8">
        <f t="shared" si="263"/>
        <v>8.2606994657482419E-2</v>
      </c>
      <c r="FN74" s="8">
        <f t="shared" si="263"/>
        <v>8.1739625866489418E-2</v>
      </c>
      <c r="FO74" s="8">
        <f t="shared" si="263"/>
        <v>8.0874917289853798E-2</v>
      </c>
      <c r="FP74" s="8">
        <f t="shared" si="263"/>
        <v>7.9753347820434251E-2</v>
      </c>
      <c r="FQ74" s="8">
        <f t="shared" si="263"/>
        <v>7.9552444455379762E-2</v>
      </c>
      <c r="FR74" s="8">
        <f t="shared" si="263"/>
        <v>7.7578565795988721E-2</v>
      </c>
      <c r="FS74" s="8">
        <f t="shared" si="263"/>
        <v>7.4835843955195061E-2</v>
      </c>
      <c r="FT74" s="8">
        <f t="shared" si="263"/>
        <v>7.4065837635759316E-2</v>
      </c>
      <c r="FU74" s="8">
        <f t="shared" si="263"/>
        <v>7.2314184477140678E-2</v>
      </c>
      <c r="FV74" s="8">
        <f t="shared" si="263"/>
        <v>7.1158045085493851E-2</v>
      </c>
      <c r="FW74" s="8">
        <f t="shared" si="263"/>
        <v>7.0935338451373744E-2</v>
      </c>
      <c r="FX74" s="8">
        <f t="shared" si="263"/>
        <v>6.9276589883965164E-2</v>
      </c>
      <c r="FY74" s="8">
        <f t="shared" si="263"/>
        <v>6.9233287057415993E-2</v>
      </c>
      <c r="FZ74" s="8">
        <f t="shared" si="263"/>
        <v>6.7802786108697485E-2</v>
      </c>
      <c r="GA74" s="8">
        <f t="shared" si="263"/>
        <v>6.7583359301963228E-2</v>
      </c>
      <c r="GB74" s="8">
        <f t="shared" si="263"/>
        <v>6.7009488894864799E-2</v>
      </c>
      <c r="GC74" s="8">
        <f t="shared" si="263"/>
        <v>6.6629934919344727E-2</v>
      </c>
      <c r="GD74" s="8">
        <f t="shared" si="263"/>
        <v>6.6828662337096278E-2</v>
      </c>
      <c r="GE74" s="8">
        <f t="shared" si="263"/>
        <v>6.6461695574471333E-2</v>
      </c>
      <c r="GF74" s="8">
        <f t="shared" si="263"/>
        <v>6.5737874650630079E-2</v>
      </c>
      <c r="GG74" s="8">
        <f t="shared" si="263"/>
        <v>6.5740760441711538E-2</v>
      </c>
      <c r="GH74" s="8">
        <f t="shared" si="263"/>
        <v>6.5550708143651992E-2</v>
      </c>
      <c r="GI74" s="8">
        <f t="shared" si="263"/>
        <v>6.5356475634830352E-2</v>
      </c>
      <c r="GJ74" s="8">
        <f t="shared" si="263"/>
        <v>6.5292291480492384E-2</v>
      </c>
      <c r="GK74" s="8">
        <f t="shared" si="263"/>
        <v>6.4518763943414631E-2</v>
      </c>
      <c r="GL74" s="8">
        <f t="shared" si="263"/>
        <v>6.4573059429804652E-2</v>
      </c>
      <c r="GM74" s="8">
        <f t="shared" si="263"/>
        <v>6.4607554513247845E-2</v>
      </c>
      <c r="GN74" s="8">
        <f>GN72/GN24</f>
        <v>6.4330351672589145E-2</v>
      </c>
    </row>
    <row r="75" spans="1:204" s="8" customFormat="1" x14ac:dyDescent="0.25">
      <c r="A75" s="42"/>
      <c r="B75" s="6" t="s">
        <v>697</v>
      </c>
      <c r="C75" s="8">
        <f>C73/C24</f>
        <v>0.10873287671232876</v>
      </c>
      <c r="D75" s="8">
        <f t="shared" ref="D75:BO75" si="264">D73/D24</f>
        <v>0.10998688401723815</v>
      </c>
      <c r="E75" s="8">
        <f t="shared" si="264"/>
        <v>0.11251265997606115</v>
      </c>
      <c r="F75" s="8">
        <f t="shared" si="264"/>
        <v>0.11501010472166086</v>
      </c>
      <c r="G75" s="8">
        <f t="shared" si="264"/>
        <v>0.11328400281888654</v>
      </c>
      <c r="H75" s="8">
        <f t="shared" si="264"/>
        <v>0.1140707428867941</v>
      </c>
      <c r="I75" s="8">
        <f t="shared" si="264"/>
        <v>0.1139509212872548</v>
      </c>
      <c r="J75" s="8">
        <f t="shared" si="264"/>
        <v>0.11543308409644629</v>
      </c>
      <c r="K75" s="8">
        <f t="shared" si="264"/>
        <v>0.11441573216317245</v>
      </c>
      <c r="L75" s="8">
        <f t="shared" si="264"/>
        <v>0.11228679722046744</v>
      </c>
      <c r="M75" s="8">
        <f t="shared" si="264"/>
        <v>0.1128157446149078</v>
      </c>
      <c r="N75" s="8">
        <f t="shared" si="264"/>
        <v>0.11257430957935133</v>
      </c>
      <c r="O75" s="8">
        <f t="shared" si="264"/>
        <v>0.11121597096188747</v>
      </c>
      <c r="P75" s="8">
        <f t="shared" si="264"/>
        <v>0.1104745738736827</v>
      </c>
      <c r="Q75" s="8">
        <f t="shared" si="264"/>
        <v>0.11152183010182731</v>
      </c>
      <c r="R75" s="8">
        <f t="shared" si="264"/>
        <v>0.11176590123958545</v>
      </c>
      <c r="S75" s="8">
        <f t="shared" si="264"/>
        <v>0.11527628755364806</v>
      </c>
      <c r="T75" s="8">
        <f t="shared" si="264"/>
        <v>0.1177047251813607</v>
      </c>
      <c r="U75" s="8">
        <f t="shared" si="264"/>
        <v>0.11942307692307692</v>
      </c>
      <c r="V75" s="8">
        <f t="shared" si="264"/>
        <v>0.11995999249859349</v>
      </c>
      <c r="W75" s="8">
        <f t="shared" si="264"/>
        <v>0.12468287853474415</v>
      </c>
      <c r="X75" s="8">
        <f t="shared" si="264"/>
        <v>0.12349415824202432</v>
      </c>
      <c r="Y75" s="8">
        <f t="shared" si="264"/>
        <v>0.12241197800912389</v>
      </c>
      <c r="Z75" s="8">
        <f t="shared" si="264"/>
        <v>0.12192076285616983</v>
      </c>
      <c r="AA75" s="8">
        <f t="shared" si="264"/>
        <v>0.12068113155726448</v>
      </c>
      <c r="AB75" s="8">
        <f t="shared" si="264"/>
        <v>0.11796145332829455</v>
      </c>
      <c r="AC75" s="8">
        <f t="shared" si="264"/>
        <v>0.1158698187215096</v>
      </c>
      <c r="AD75" s="8">
        <f t="shared" si="264"/>
        <v>0.1140464250633304</v>
      </c>
      <c r="AE75" s="8">
        <f t="shared" si="264"/>
        <v>0.11415065875490295</v>
      </c>
      <c r="AF75" s="8">
        <f t="shared" si="264"/>
        <v>0.11304051753489955</v>
      </c>
      <c r="AG75" s="8">
        <f t="shared" si="264"/>
        <v>0.1114467783809299</v>
      </c>
      <c r="AH75" s="8">
        <f t="shared" si="264"/>
        <v>0.11112137873677401</v>
      </c>
      <c r="AI75" s="8">
        <f t="shared" si="264"/>
        <v>0.11067731977483203</v>
      </c>
      <c r="AJ75" s="8">
        <f t="shared" si="264"/>
        <v>0.10949562532166754</v>
      </c>
      <c r="AK75" s="8">
        <f t="shared" si="264"/>
        <v>0.1094735084130099</v>
      </c>
      <c r="AL75" s="8">
        <f t="shared" si="264"/>
        <v>0.10836125802414306</v>
      </c>
      <c r="AM75" s="8">
        <f t="shared" si="264"/>
        <v>0.10690255679569383</v>
      </c>
      <c r="AN75" s="8">
        <f t="shared" si="264"/>
        <v>0.10763352886693424</v>
      </c>
      <c r="AO75" s="8">
        <f t="shared" si="264"/>
        <v>0.10848702953966112</v>
      </c>
      <c r="AP75" s="8">
        <f t="shared" si="264"/>
        <v>0.10954880869341752</v>
      </c>
      <c r="AQ75" s="8">
        <f t="shared" si="264"/>
        <v>0.11029464477740339</v>
      </c>
      <c r="AR75" s="8">
        <f t="shared" si="264"/>
        <v>0.1115321369843426</v>
      </c>
      <c r="AS75" s="8">
        <f t="shared" si="264"/>
        <v>0.11065989847715736</v>
      </c>
      <c r="AT75" s="8">
        <f t="shared" si="264"/>
        <v>0.1082194533762058</v>
      </c>
      <c r="AU75" s="8">
        <f t="shared" si="264"/>
        <v>0.10757954036233278</v>
      </c>
      <c r="AV75" s="8">
        <f t="shared" si="264"/>
        <v>0.10649802371541503</v>
      </c>
      <c r="AW75" s="8">
        <f t="shared" si="264"/>
        <v>0.10436729436300068</v>
      </c>
      <c r="AX75" s="8">
        <f t="shared" si="264"/>
        <v>0.10619361131431357</v>
      </c>
      <c r="AY75" s="8">
        <f t="shared" si="264"/>
        <v>0.10787038450966618</v>
      </c>
      <c r="AZ75" s="8">
        <f t="shared" si="264"/>
        <v>0.1081032412965186</v>
      </c>
      <c r="BA75" s="8">
        <f t="shared" si="264"/>
        <v>0.10866530018120785</v>
      </c>
      <c r="BB75" s="8">
        <f t="shared" si="264"/>
        <v>0.10971022159525069</v>
      </c>
      <c r="BC75" s="8">
        <f t="shared" si="264"/>
        <v>0.10865434444636378</v>
      </c>
      <c r="BD75" s="8">
        <f t="shared" si="264"/>
        <v>0.1063764390298424</v>
      </c>
      <c r="BE75" s="8">
        <f t="shared" si="264"/>
        <v>0.10511764068090644</v>
      </c>
      <c r="BF75" s="8">
        <f t="shared" si="264"/>
        <v>0.10301209581785122</v>
      </c>
      <c r="BG75" s="8">
        <f t="shared" si="264"/>
        <v>0.10276093242240476</v>
      </c>
      <c r="BH75" s="8">
        <f t="shared" si="264"/>
        <v>0.10245411013567439</v>
      </c>
      <c r="BI75" s="8">
        <f t="shared" si="264"/>
        <v>0.10324902676101168</v>
      </c>
      <c r="BJ75" s="8">
        <f t="shared" si="264"/>
        <v>0.10369763293641227</v>
      </c>
      <c r="BK75" s="8">
        <f t="shared" si="264"/>
        <v>0.10420311096402061</v>
      </c>
      <c r="BL75" s="8">
        <f t="shared" si="264"/>
        <v>0.10552050105939603</v>
      </c>
      <c r="BM75" s="8">
        <f t="shared" si="264"/>
        <v>0.1058402480167776</v>
      </c>
      <c r="BN75" s="8">
        <f t="shared" si="264"/>
        <v>0.10623073288179834</v>
      </c>
      <c r="BO75" s="8">
        <f t="shared" si="264"/>
        <v>0.10710086736617938</v>
      </c>
      <c r="BP75" s="8">
        <f t="shared" ref="BP75:EA75" si="265">BP73/BP24</f>
        <v>0.10773766308054473</v>
      </c>
      <c r="BQ75" s="8">
        <f t="shared" si="265"/>
        <v>0.10818846713110664</v>
      </c>
      <c r="BR75" s="8">
        <f t="shared" si="265"/>
        <v>0.10876846444520782</v>
      </c>
      <c r="BS75" s="8">
        <f t="shared" si="265"/>
        <v>0.10937698530346025</v>
      </c>
      <c r="BT75" s="8">
        <f t="shared" si="265"/>
        <v>0.10902584162123924</v>
      </c>
      <c r="BU75" s="8">
        <f t="shared" si="265"/>
        <v>0.10893420136756336</v>
      </c>
      <c r="BV75" s="8">
        <f t="shared" si="265"/>
        <v>0.1082867412140575</v>
      </c>
      <c r="BW75" s="8">
        <f t="shared" si="265"/>
        <v>0.10862537942996808</v>
      </c>
      <c r="BX75" s="8">
        <f t="shared" si="265"/>
        <v>0.10857418111753372</v>
      </c>
      <c r="BY75" s="8">
        <f t="shared" si="265"/>
        <v>0.10804876202014083</v>
      </c>
      <c r="BZ75" s="8">
        <f t="shared" si="265"/>
        <v>0.108213723492916</v>
      </c>
      <c r="CA75" s="8">
        <f t="shared" si="265"/>
        <v>0.10826846660497524</v>
      </c>
      <c r="CB75" s="8">
        <f t="shared" si="265"/>
        <v>0.1089532293986637</v>
      </c>
      <c r="CC75" s="8">
        <f t="shared" si="265"/>
        <v>0.10942163851529306</v>
      </c>
      <c r="CD75" s="8">
        <f t="shared" si="265"/>
        <v>0.11130637527839644</v>
      </c>
      <c r="CE75" s="8">
        <f t="shared" si="265"/>
        <v>0.11218008752362627</v>
      </c>
      <c r="CF75" s="8">
        <f t="shared" si="265"/>
        <v>0.11187919463087248</v>
      </c>
      <c r="CG75" s="8">
        <f t="shared" si="265"/>
        <v>0.11309870160097088</v>
      </c>
      <c r="CH75" s="8">
        <f t="shared" si="265"/>
        <v>0.1163755058537479</v>
      </c>
      <c r="CI75" s="8">
        <f t="shared" si="265"/>
        <v>0.11645015906680806</v>
      </c>
      <c r="CJ75" s="8">
        <f t="shared" si="265"/>
        <v>0.11586609867959327</v>
      </c>
      <c r="CK75" s="8">
        <f t="shared" si="265"/>
        <v>0.11600251373692777</v>
      </c>
      <c r="CL75" s="8">
        <f t="shared" si="265"/>
        <v>0.11675313273206162</v>
      </c>
      <c r="CM75" s="8">
        <f t="shared" si="265"/>
        <v>0.11725416856563624</v>
      </c>
      <c r="CN75" s="8">
        <f t="shared" si="265"/>
        <v>0.11650800519255733</v>
      </c>
      <c r="CO75" s="8">
        <f t="shared" si="265"/>
        <v>0.11570675844424815</v>
      </c>
      <c r="CP75" s="8">
        <f t="shared" si="265"/>
        <v>0.11441743503772003</v>
      </c>
      <c r="CQ75" s="8">
        <f t="shared" si="265"/>
        <v>0.11464447581543949</v>
      </c>
      <c r="CR75" s="8">
        <f t="shared" si="265"/>
        <v>0.11489374201412857</v>
      </c>
      <c r="CS75" s="8">
        <f t="shared" si="265"/>
        <v>0.11460164775286613</v>
      </c>
      <c r="CT75" s="8">
        <f t="shared" si="265"/>
        <v>0.11356345438213782</v>
      </c>
      <c r="CU75" s="8">
        <f t="shared" si="265"/>
        <v>0.11331281532386132</v>
      </c>
      <c r="CV75" s="8">
        <f t="shared" si="265"/>
        <v>0.1131518304378424</v>
      </c>
      <c r="CW75" s="8">
        <f t="shared" si="265"/>
        <v>0.11415749341845016</v>
      </c>
      <c r="CX75" s="8">
        <f t="shared" si="265"/>
        <v>0.11362386490147948</v>
      </c>
      <c r="CY75" s="8">
        <f t="shared" si="265"/>
        <v>0.11412732807784853</v>
      </c>
      <c r="CZ75" s="8">
        <f t="shared" si="265"/>
        <v>0.11501121224112913</v>
      </c>
      <c r="DA75" s="8">
        <f t="shared" si="265"/>
        <v>0.11405552446278194</v>
      </c>
      <c r="DB75" s="8">
        <f t="shared" si="265"/>
        <v>0.11377145356766075</v>
      </c>
      <c r="DC75" s="8">
        <f t="shared" si="265"/>
        <v>0.11329986655652284</v>
      </c>
      <c r="DD75" s="8">
        <f t="shared" si="265"/>
        <v>0.11272532616273279</v>
      </c>
      <c r="DE75" s="8">
        <f t="shared" si="265"/>
        <v>0.11301866837199007</v>
      </c>
      <c r="DF75" s="8">
        <f t="shared" si="265"/>
        <v>0.11365892636625585</v>
      </c>
      <c r="DG75" s="8">
        <f t="shared" si="265"/>
        <v>0.11303765530271322</v>
      </c>
      <c r="DH75" s="8">
        <f t="shared" si="265"/>
        <v>0.11215194628351412</v>
      </c>
      <c r="DI75" s="8">
        <f t="shared" si="265"/>
        <v>0.11188068522879439</v>
      </c>
      <c r="DJ75" s="8">
        <f t="shared" si="265"/>
        <v>0.11243568829213202</v>
      </c>
      <c r="DK75" s="8">
        <f t="shared" si="265"/>
        <v>0.11232166018158236</v>
      </c>
      <c r="DL75" s="8">
        <f t="shared" si="265"/>
        <v>0.11333712387259327</v>
      </c>
      <c r="DM75" s="8">
        <f t="shared" si="265"/>
        <v>0.11386784488712982</v>
      </c>
      <c r="DN75" s="8">
        <f t="shared" si="265"/>
        <v>0.11332042177749085</v>
      </c>
      <c r="DO75" s="8">
        <f t="shared" si="265"/>
        <v>0.11403480827838129</v>
      </c>
      <c r="DP75" s="8">
        <f t="shared" si="265"/>
        <v>0.11501228449633565</v>
      </c>
      <c r="DQ75" s="8">
        <f t="shared" si="265"/>
        <v>0.11563845939330089</v>
      </c>
      <c r="DR75" s="8">
        <f t="shared" si="265"/>
        <v>0.11587570963896801</v>
      </c>
      <c r="DS75" s="8">
        <f t="shared" si="265"/>
        <v>0.11700606824021036</v>
      </c>
      <c r="DT75" s="8">
        <f t="shared" si="265"/>
        <v>0.11525513041950874</v>
      </c>
      <c r="DU75" s="8">
        <f t="shared" si="265"/>
        <v>0.11611659140681022</v>
      </c>
      <c r="DV75" s="8">
        <f t="shared" si="265"/>
        <v>0.11714723632531852</v>
      </c>
      <c r="DW75" s="8">
        <f t="shared" si="265"/>
        <v>0.11957528478262945</v>
      </c>
      <c r="DX75" s="8">
        <f t="shared" si="265"/>
        <v>0.12086470776953709</v>
      </c>
      <c r="DY75" s="8">
        <f t="shared" si="265"/>
        <v>0.12064588582807208</v>
      </c>
      <c r="DZ75" s="8">
        <f t="shared" si="265"/>
        <v>0.12243557873605809</v>
      </c>
      <c r="EA75" s="8">
        <f t="shared" si="265"/>
        <v>0.1228102697191584</v>
      </c>
      <c r="EB75" s="8">
        <f t="shared" ref="EB75:GM75" si="266">EB73/EB24</f>
        <v>0.12290236110601108</v>
      </c>
      <c r="EC75" s="8">
        <f t="shared" si="266"/>
        <v>0.1230156203091311</v>
      </c>
      <c r="ED75" s="8">
        <f t="shared" si="266"/>
        <v>0.12346113896039382</v>
      </c>
      <c r="EE75" s="8">
        <f t="shared" si="266"/>
        <v>0.12339607457414942</v>
      </c>
      <c r="EF75" s="8">
        <f t="shared" si="266"/>
        <v>0.12145426902032194</v>
      </c>
      <c r="EG75" s="8">
        <f t="shared" si="266"/>
        <v>0.12003665505346971</v>
      </c>
      <c r="EH75" s="8">
        <f t="shared" si="266"/>
        <v>0.11872413822402353</v>
      </c>
      <c r="EI75" s="8">
        <f t="shared" si="266"/>
        <v>0.11878995318870487</v>
      </c>
      <c r="EJ75" s="8">
        <f t="shared" si="266"/>
        <v>0.11868857874308367</v>
      </c>
      <c r="EK75" s="8">
        <f t="shared" si="266"/>
        <v>0.11826095437809368</v>
      </c>
      <c r="EL75" s="8">
        <f t="shared" si="266"/>
        <v>0.11821216380246598</v>
      </c>
      <c r="EM75" s="8">
        <f t="shared" si="266"/>
        <v>0.11718241871909603</v>
      </c>
      <c r="EN75" s="8">
        <f t="shared" si="266"/>
        <v>0.11726568551510458</v>
      </c>
      <c r="EO75" s="8">
        <f t="shared" si="266"/>
        <v>0.11709744424746442</v>
      </c>
      <c r="EP75" s="8">
        <f t="shared" si="266"/>
        <v>0.11744410191789864</v>
      </c>
      <c r="EQ75" s="8">
        <f t="shared" si="266"/>
        <v>0.11644454898962797</v>
      </c>
      <c r="ER75" s="8">
        <f t="shared" si="266"/>
        <v>0.11740534407773204</v>
      </c>
      <c r="ES75" s="8">
        <f t="shared" si="266"/>
        <v>0.11795204615107266</v>
      </c>
      <c r="ET75" s="8">
        <f t="shared" si="266"/>
        <v>0.11826432621890404</v>
      </c>
      <c r="EU75" s="8">
        <f t="shared" si="266"/>
        <v>0.11978660811058091</v>
      </c>
      <c r="EV75" s="8">
        <f t="shared" si="266"/>
        <v>0.12016770497274447</v>
      </c>
      <c r="EW75" s="8">
        <f t="shared" si="266"/>
        <v>0.12044719642242863</v>
      </c>
      <c r="EX75" s="8">
        <f t="shared" si="266"/>
        <v>0.12126145148656473</v>
      </c>
      <c r="EY75" s="8">
        <f t="shared" si="266"/>
        <v>0.12279025322503584</v>
      </c>
      <c r="EZ75" s="8">
        <f t="shared" si="266"/>
        <v>0.12330469552061381</v>
      </c>
      <c r="FA75" s="8">
        <f t="shared" si="266"/>
        <v>0.12530333261432269</v>
      </c>
      <c r="FB75" s="8">
        <f t="shared" si="266"/>
        <v>0.12652907036642741</v>
      </c>
      <c r="FC75" s="8">
        <f t="shared" si="266"/>
        <v>0.12759734620862134</v>
      </c>
      <c r="FD75" s="8">
        <f t="shared" si="266"/>
        <v>0.12936061701816359</v>
      </c>
      <c r="FE75" s="8">
        <f t="shared" si="266"/>
        <v>0.12922754727710242</v>
      </c>
      <c r="FF75" s="8">
        <f t="shared" si="266"/>
        <v>0.12745419742958711</v>
      </c>
      <c r="FG75" s="8">
        <f t="shared" si="266"/>
        <v>0.12608855136060429</v>
      </c>
      <c r="FH75" s="8">
        <f t="shared" si="266"/>
        <v>0.12475462444978928</v>
      </c>
      <c r="FI75" s="8">
        <f t="shared" si="266"/>
        <v>0.12305121386746597</v>
      </c>
      <c r="FJ75" s="8">
        <f t="shared" si="266"/>
        <v>0.12158154427589103</v>
      </c>
      <c r="FK75" s="8">
        <f t="shared" si="266"/>
        <v>0.12110586295777781</v>
      </c>
      <c r="FL75" s="8">
        <f t="shared" si="266"/>
        <v>0.11981647113485887</v>
      </c>
      <c r="FM75" s="8">
        <f t="shared" si="266"/>
        <v>0.11861928308929637</v>
      </c>
      <c r="FN75" s="8">
        <f t="shared" si="266"/>
        <v>0.11650049061500965</v>
      </c>
      <c r="FO75" s="8">
        <f t="shared" si="266"/>
        <v>0.1154196681606512</v>
      </c>
      <c r="FP75" s="8">
        <f t="shared" si="266"/>
        <v>0.11409520625545588</v>
      </c>
      <c r="FQ75" s="8">
        <f t="shared" si="266"/>
        <v>0.11356814211549343</v>
      </c>
      <c r="FR75" s="8">
        <f t="shared" si="266"/>
        <v>0.11392575295404948</v>
      </c>
      <c r="FS75" s="8">
        <f t="shared" si="266"/>
        <v>0.11376255310930862</v>
      </c>
      <c r="FT75" s="8">
        <f t="shared" si="266"/>
        <v>0.11417306270623094</v>
      </c>
      <c r="FU75" s="8">
        <f t="shared" si="266"/>
        <v>0.11370016677844581</v>
      </c>
      <c r="FV75" s="8">
        <f t="shared" si="266"/>
        <v>0.11256739116436713</v>
      </c>
      <c r="FW75" s="8">
        <f t="shared" si="266"/>
        <v>0.1126066339626613</v>
      </c>
      <c r="FX75" s="8">
        <f t="shared" si="266"/>
        <v>0.11154724603748466</v>
      </c>
      <c r="FY75" s="8">
        <f t="shared" si="266"/>
        <v>0.11079131818643552</v>
      </c>
      <c r="FZ75" s="8">
        <f t="shared" si="266"/>
        <v>0.11091739776326484</v>
      </c>
      <c r="GA75" s="8">
        <f t="shared" si="266"/>
        <v>0.10984730445621688</v>
      </c>
      <c r="GB75" s="8">
        <f t="shared" si="266"/>
        <v>0.11067267428778407</v>
      </c>
      <c r="GC75" s="8">
        <f t="shared" si="266"/>
        <v>0.11104079951557735</v>
      </c>
      <c r="GD75" s="8">
        <f t="shared" si="266"/>
        <v>0.1104476310857342</v>
      </c>
      <c r="GE75" s="8">
        <f t="shared" si="266"/>
        <v>0.11077130332281318</v>
      </c>
      <c r="GF75" s="8">
        <f t="shared" si="266"/>
        <v>0.11012998438899826</v>
      </c>
      <c r="GG75" s="8">
        <f t="shared" si="266"/>
        <v>0.10982680482563459</v>
      </c>
      <c r="GH75" s="8">
        <f t="shared" si="266"/>
        <v>0.10950408868656214</v>
      </c>
      <c r="GI75" s="8">
        <f t="shared" si="266"/>
        <v>0.10927014079509045</v>
      </c>
      <c r="GJ75" s="8">
        <f t="shared" si="266"/>
        <v>0.1082694959992975</v>
      </c>
      <c r="GK75" s="8">
        <f t="shared" si="266"/>
        <v>0.10764188461361746</v>
      </c>
      <c r="GL75" s="8">
        <f t="shared" si="266"/>
        <v>0.10783186599300114</v>
      </c>
      <c r="GM75" s="8">
        <f t="shared" si="266"/>
        <v>0.10787884836086023</v>
      </c>
      <c r="GN75" s="8">
        <f t="shared" ref="GN75" si="267">GN73/GN24</f>
        <v>0.10730547726994241</v>
      </c>
    </row>
    <row r="76" spans="1:204" s="8" customFormat="1" x14ac:dyDescent="0.25">
      <c r="A76" s="42"/>
      <c r="B76" s="6" t="s">
        <v>701</v>
      </c>
      <c r="C76" s="8" t="e">
        <f>B74*C53*100</f>
        <v>#VALUE!</v>
      </c>
      <c r="D76" s="8">
        <f t="shared" ref="D76:BO76" si="268">C74*D53*100</f>
        <v>0</v>
      </c>
      <c r="E76" s="8">
        <f t="shared" si="268"/>
        <v>0.37468722089555362</v>
      </c>
      <c r="F76" s="8">
        <f t="shared" si="268"/>
        <v>0.35572507950835691</v>
      </c>
      <c r="G76" s="8">
        <f t="shared" si="268"/>
        <v>0.35216107899659849</v>
      </c>
      <c r="H76" s="8">
        <f t="shared" si="268"/>
        <v>0.32889547599066249</v>
      </c>
      <c r="I76" s="8">
        <f t="shared" si="268"/>
        <v>0.32112300487061957</v>
      </c>
      <c r="J76" s="8">
        <f t="shared" si="268"/>
        <v>0.31900646526618726</v>
      </c>
      <c r="K76" s="8">
        <f t="shared" si="268"/>
        <v>0.32344533863875086</v>
      </c>
      <c r="L76" s="8">
        <f t="shared" si="268"/>
        <v>0.32702070172879905</v>
      </c>
      <c r="M76" s="8">
        <f t="shared" si="268"/>
        <v>0.3309931133224025</v>
      </c>
      <c r="N76" s="8">
        <f t="shared" si="268"/>
        <v>0.32247182288023002</v>
      </c>
      <c r="O76" s="8">
        <f t="shared" si="268"/>
        <v>0.33555310427733986</v>
      </c>
      <c r="P76" s="8">
        <f t="shared" si="268"/>
        <v>0.35429376669228063</v>
      </c>
      <c r="Q76" s="8">
        <f t="shared" si="268"/>
        <v>0.35724700792456671</v>
      </c>
      <c r="R76" s="8">
        <f t="shared" si="268"/>
        <v>0.357947635609769</v>
      </c>
      <c r="S76" s="8">
        <f t="shared" si="268"/>
        <v>0.36976360296561694</v>
      </c>
      <c r="T76" s="8">
        <f t="shared" si="268"/>
        <v>0.39179414511596244</v>
      </c>
      <c r="U76" s="8">
        <f t="shared" si="268"/>
        <v>0.38829737353901078</v>
      </c>
      <c r="V76" s="8">
        <f t="shared" si="268"/>
        <v>0.39218604412900837</v>
      </c>
      <c r="W76" s="8">
        <f t="shared" si="268"/>
        <v>0.38441627154131919</v>
      </c>
      <c r="X76" s="8">
        <f t="shared" si="268"/>
        <v>0.36739594046188512</v>
      </c>
      <c r="Y76" s="8">
        <f t="shared" si="268"/>
        <v>0.35197066206268796</v>
      </c>
      <c r="Z76" s="8">
        <f t="shared" si="268"/>
        <v>0.34525375310314405</v>
      </c>
      <c r="AA76" s="8">
        <f t="shared" si="268"/>
        <v>0.33079833801011027</v>
      </c>
      <c r="AB76" s="8">
        <f t="shared" si="268"/>
        <v>0.31684102558482824</v>
      </c>
      <c r="AC76" s="8">
        <f t="shared" si="268"/>
        <v>0.31047961320791956</v>
      </c>
      <c r="AD76" s="8">
        <f t="shared" si="268"/>
        <v>0.30918533988849084</v>
      </c>
      <c r="AE76" s="8">
        <f t="shared" si="268"/>
        <v>0.32012724709022028</v>
      </c>
      <c r="AF76" s="8">
        <f t="shared" si="268"/>
        <v>0.32077814679165922</v>
      </c>
      <c r="AG76" s="8">
        <f t="shared" si="268"/>
        <v>0.32184603392949784</v>
      </c>
      <c r="AH76" s="8">
        <f t="shared" si="268"/>
        <v>0.32027890947617105</v>
      </c>
      <c r="AI76" s="8">
        <f t="shared" si="268"/>
        <v>0.32475563435724064</v>
      </c>
      <c r="AJ76" s="8">
        <f t="shared" si="268"/>
        <v>0.33739493441699614</v>
      </c>
      <c r="AK76" s="8">
        <f t="shared" si="268"/>
        <v>0.33021193037938845</v>
      </c>
      <c r="AL76" s="8">
        <f t="shared" si="268"/>
        <v>0.3242845553418755</v>
      </c>
      <c r="AM76" s="8">
        <f t="shared" si="268"/>
        <v>0.3122223748948228</v>
      </c>
      <c r="AN76" s="8">
        <f t="shared" si="268"/>
        <v>0.29563573929506576</v>
      </c>
      <c r="AO76" s="8">
        <f t="shared" si="268"/>
        <v>0.28088556416574872</v>
      </c>
      <c r="AP76" s="8">
        <f t="shared" si="268"/>
        <v>0.26202947007101246</v>
      </c>
      <c r="AQ76" s="8">
        <f t="shared" si="268"/>
        <v>0.23409933224712523</v>
      </c>
      <c r="AR76" s="8">
        <f t="shared" si="268"/>
        <v>0.20336139698593675</v>
      </c>
      <c r="AS76" s="8">
        <f t="shared" si="268"/>
        <v>0.20502471946782652</v>
      </c>
      <c r="AT76" s="8">
        <f t="shared" si="268"/>
        <v>0.20124740984633058</v>
      </c>
      <c r="AU76" s="8">
        <f t="shared" si="268"/>
        <v>0.2112127481276336</v>
      </c>
      <c r="AV76" s="8">
        <f t="shared" si="268"/>
        <v>0.24075542471235276</v>
      </c>
      <c r="AW76" s="8">
        <f t="shared" si="268"/>
        <v>0.26725955117634259</v>
      </c>
      <c r="AX76" s="8">
        <f t="shared" si="268"/>
        <v>0.28147833763061914</v>
      </c>
      <c r="AY76" s="8">
        <f t="shared" si="268"/>
        <v>0.32990240267081722</v>
      </c>
      <c r="AZ76" s="8">
        <f t="shared" si="268"/>
        <v>0.34446749386388709</v>
      </c>
      <c r="BA76" s="8">
        <f t="shared" si="268"/>
        <v>0.35470607837368645</v>
      </c>
      <c r="BB76" s="8">
        <f t="shared" si="268"/>
        <v>0.36359566612207894</v>
      </c>
      <c r="BC76" s="8">
        <f t="shared" si="268"/>
        <v>0.35438900005665713</v>
      </c>
      <c r="BD76" s="8">
        <f t="shared" si="268"/>
        <v>0.35098480469345067</v>
      </c>
      <c r="BE76" s="8">
        <f t="shared" si="268"/>
        <v>0.35291113901309445</v>
      </c>
      <c r="BF76" s="8">
        <f t="shared" si="268"/>
        <v>0.36004225944579421</v>
      </c>
      <c r="BG76" s="8">
        <f t="shared" si="268"/>
        <v>0.35245110223515708</v>
      </c>
      <c r="BH76" s="8">
        <f t="shared" si="268"/>
        <v>0.36342212198859225</v>
      </c>
      <c r="BI76" s="8">
        <f t="shared" si="268"/>
        <v>0.37490917832088166</v>
      </c>
      <c r="BJ76" s="8">
        <f t="shared" si="268"/>
        <v>0.37929945730454195</v>
      </c>
      <c r="BK76" s="8">
        <f t="shared" si="268"/>
        <v>0.39676080309031525</v>
      </c>
      <c r="BL76" s="8">
        <f t="shared" si="268"/>
        <v>0.39417917748328518</v>
      </c>
      <c r="BM76" s="8">
        <f t="shared" si="268"/>
        <v>0.39840785315724203</v>
      </c>
      <c r="BN76" s="8">
        <f t="shared" si="268"/>
        <v>0.40169997807226099</v>
      </c>
      <c r="BO76" s="8">
        <f t="shared" si="268"/>
        <v>0.38839330583168225</v>
      </c>
      <c r="BP76" s="8">
        <f t="shared" ref="BP76:EA76" si="269">BO74*BP53*100</f>
        <v>0.37474824686598579</v>
      </c>
      <c r="BQ76" s="8">
        <f t="shared" si="269"/>
        <v>0.37763609999501468</v>
      </c>
      <c r="BR76" s="8">
        <f t="shared" si="269"/>
        <v>0.38037231011124711</v>
      </c>
      <c r="BS76" s="8">
        <f t="shared" si="269"/>
        <v>0.36526613450127488</v>
      </c>
      <c r="BT76" s="8">
        <f t="shared" si="269"/>
        <v>0.35727214918272293</v>
      </c>
      <c r="BU76" s="8">
        <f t="shared" si="269"/>
        <v>0.35292072938565128</v>
      </c>
      <c r="BV76" s="8">
        <f t="shared" si="269"/>
        <v>0.34429406704662918</v>
      </c>
      <c r="BW76" s="8">
        <f t="shared" si="269"/>
        <v>0.33987830672227615</v>
      </c>
      <c r="BX76" s="8">
        <f t="shared" si="269"/>
        <v>0.32665428014870312</v>
      </c>
      <c r="BY76" s="8">
        <f t="shared" si="269"/>
        <v>0.3159972958375516</v>
      </c>
      <c r="BZ76" s="8">
        <f t="shared" si="269"/>
        <v>0.30780003080520207</v>
      </c>
      <c r="CA76" s="8">
        <f t="shared" si="269"/>
        <v>0.30854663568317309</v>
      </c>
      <c r="CB76" s="8">
        <f t="shared" si="269"/>
        <v>0.29710268611542762</v>
      </c>
      <c r="CC76" s="8">
        <f t="shared" si="269"/>
        <v>0.29526179560356325</v>
      </c>
      <c r="CD76" s="8">
        <f t="shared" si="269"/>
        <v>0.2899205444554247</v>
      </c>
      <c r="CE76" s="8">
        <f t="shared" si="269"/>
        <v>0.28135843322446108</v>
      </c>
      <c r="CF76" s="8">
        <f t="shared" si="269"/>
        <v>0.27423421298059092</v>
      </c>
      <c r="CG76" s="8">
        <f t="shared" si="269"/>
        <v>0.26935619433027808</v>
      </c>
      <c r="CH76" s="8">
        <f t="shared" si="269"/>
        <v>0.25958732487879532</v>
      </c>
      <c r="CI76" s="8">
        <f t="shared" si="269"/>
        <v>0.25492302797162913</v>
      </c>
      <c r="CJ76" s="8">
        <f t="shared" si="269"/>
        <v>0.25029640094921429</v>
      </c>
      <c r="CK76" s="8">
        <f t="shared" si="269"/>
        <v>0.24420505325454039</v>
      </c>
      <c r="CL76" s="8">
        <f t="shared" si="269"/>
        <v>0.23779655901439736</v>
      </c>
      <c r="CM76" s="8">
        <f t="shared" si="269"/>
        <v>0.23054550558138398</v>
      </c>
      <c r="CN76" s="8">
        <f t="shared" si="269"/>
        <v>0.22669552383645739</v>
      </c>
      <c r="CO76" s="8">
        <f t="shared" si="269"/>
        <v>0.2233130599305542</v>
      </c>
      <c r="CP76" s="8">
        <f t="shared" si="269"/>
        <v>0.22678468142229005</v>
      </c>
      <c r="CQ76" s="8">
        <f t="shared" si="269"/>
        <v>0.22877284991771671</v>
      </c>
      <c r="CR76" s="8">
        <f t="shared" si="269"/>
        <v>0.22320395902953391</v>
      </c>
      <c r="CS76" s="8">
        <f t="shared" si="269"/>
        <v>0.22207321296990856</v>
      </c>
      <c r="CT76" s="8">
        <f t="shared" si="269"/>
        <v>0.22253173135314258</v>
      </c>
      <c r="CU76" s="8">
        <f t="shared" si="269"/>
        <v>0.22372198875872418</v>
      </c>
      <c r="CV76" s="8">
        <f t="shared" si="269"/>
        <v>0.21463093629804242</v>
      </c>
      <c r="CW76" s="8">
        <f t="shared" si="269"/>
        <v>0.21374473124731661</v>
      </c>
      <c r="CX76" s="8">
        <f t="shared" si="269"/>
        <v>0.21940494409066688</v>
      </c>
      <c r="CY76" s="8">
        <f t="shared" si="269"/>
        <v>0.21347855898903714</v>
      </c>
      <c r="CZ76" s="8">
        <f t="shared" si="269"/>
        <v>0.21102187987114984</v>
      </c>
      <c r="DA76" s="8">
        <f t="shared" si="269"/>
        <v>0.21442497960649501</v>
      </c>
      <c r="DB76" s="8">
        <f t="shared" si="269"/>
        <v>0.21633044759122397</v>
      </c>
      <c r="DC76" s="8">
        <f t="shared" si="269"/>
        <v>0.21735668563706861</v>
      </c>
      <c r="DD76" s="8">
        <f t="shared" si="269"/>
        <v>0.22785717628676116</v>
      </c>
      <c r="DE76" s="8">
        <f t="shared" si="269"/>
        <v>0.23329158077969617</v>
      </c>
      <c r="DF76" s="8">
        <f t="shared" si="269"/>
        <v>0.23894029251716156</v>
      </c>
      <c r="DG76" s="8">
        <f t="shared" si="269"/>
        <v>0.24834862375276495</v>
      </c>
      <c r="DH76" s="8">
        <f t="shared" si="269"/>
        <v>0.25524226033119612</v>
      </c>
      <c r="DI76" s="8">
        <f t="shared" si="269"/>
        <v>0.26629125521371794</v>
      </c>
      <c r="DJ76" s="8">
        <f t="shared" si="269"/>
        <v>0.26865014315514651</v>
      </c>
      <c r="DK76" s="8">
        <f t="shared" si="269"/>
        <v>0.2727462285885961</v>
      </c>
      <c r="DL76" s="8">
        <f t="shared" si="269"/>
        <v>0.26678867060058997</v>
      </c>
      <c r="DM76" s="8">
        <f t="shared" si="269"/>
        <v>0.27445194719227001</v>
      </c>
      <c r="DN76" s="8">
        <f t="shared" si="269"/>
        <v>0.27286679737249953</v>
      </c>
      <c r="DO76" s="8">
        <f t="shared" si="269"/>
        <v>0.27000535208515752</v>
      </c>
      <c r="DP76" s="8">
        <f t="shared" si="269"/>
        <v>0.27159076946229466</v>
      </c>
      <c r="DQ76" s="8">
        <f t="shared" si="269"/>
        <v>0.27001606047474463</v>
      </c>
      <c r="DR76" s="8">
        <f t="shared" si="269"/>
        <v>0.27050944317638509</v>
      </c>
      <c r="DS76" s="8">
        <f t="shared" si="269"/>
        <v>0.26911149184925515</v>
      </c>
      <c r="DT76" s="8">
        <f t="shared" si="269"/>
        <v>0.25763166095008794</v>
      </c>
      <c r="DU76" s="8">
        <f t="shared" si="269"/>
        <v>0.2531775029159945</v>
      </c>
      <c r="DV76" s="8">
        <f t="shared" si="269"/>
        <v>0.23955695350998374</v>
      </c>
      <c r="DW76" s="8">
        <f t="shared" si="269"/>
        <v>0.22397098123986842</v>
      </c>
      <c r="DX76" s="8">
        <f t="shared" si="269"/>
        <v>0.21344853185524013</v>
      </c>
      <c r="DY76" s="8">
        <f t="shared" si="269"/>
        <v>0.20407790201575302</v>
      </c>
      <c r="DZ76" s="8">
        <f t="shared" si="269"/>
        <v>0.19630176793284126</v>
      </c>
      <c r="EA76" s="8">
        <f t="shared" si="269"/>
        <v>0.1865156763127141</v>
      </c>
      <c r="EB76" s="8">
        <f>EA74*EB53*100</f>
        <v>0.18216374049909775</v>
      </c>
      <c r="EC76" s="8">
        <f t="shared" ref="EC76:GM76" si="270">EB74*EC53*100</f>
        <v>0.17920697855172077</v>
      </c>
      <c r="ED76" s="8">
        <f t="shared" si="270"/>
        <v>0.17591164373413218</v>
      </c>
      <c r="EE76" s="8">
        <f t="shared" si="270"/>
        <v>0.18189814361763881</v>
      </c>
      <c r="EF76" s="8">
        <f t="shared" si="270"/>
        <v>0.18074290520636774</v>
      </c>
      <c r="EG76" s="8">
        <f t="shared" si="270"/>
        <v>0.18432538700989054</v>
      </c>
      <c r="EH76" s="8">
        <f t="shared" si="270"/>
        <v>0.18113239199061304</v>
      </c>
      <c r="EI76" s="8">
        <f t="shared" si="270"/>
        <v>0.18371708941465165</v>
      </c>
      <c r="EJ76" s="8">
        <f t="shared" si="270"/>
        <v>0.18894539530880461</v>
      </c>
      <c r="EK76" s="8">
        <f t="shared" si="270"/>
        <v>0.18796919043418595</v>
      </c>
      <c r="EL76" s="8">
        <f t="shared" si="270"/>
        <v>0.18627914410677654</v>
      </c>
      <c r="EM76" s="8">
        <f t="shared" si="270"/>
        <v>0.18224621763876503</v>
      </c>
      <c r="EN76" s="8">
        <f t="shared" si="270"/>
        <v>0.17639658614068562</v>
      </c>
      <c r="EO76" s="8">
        <f t="shared" si="270"/>
        <v>0.17014659681894506</v>
      </c>
      <c r="EP76" s="8">
        <f t="shared" si="270"/>
        <v>0.16423467300204062</v>
      </c>
      <c r="EQ76" s="8">
        <f t="shared" si="270"/>
        <v>0.15222983132171428</v>
      </c>
      <c r="ER76" s="8">
        <f t="shared" si="270"/>
        <v>0.14676925756119749</v>
      </c>
      <c r="ES76" s="8">
        <f t="shared" si="270"/>
        <v>0.14045133238820531</v>
      </c>
      <c r="ET76" s="8">
        <f t="shared" si="270"/>
        <v>0.135767710598939</v>
      </c>
      <c r="EU76" s="8">
        <f t="shared" si="270"/>
        <v>0.13673595631433877</v>
      </c>
      <c r="EV76" s="8">
        <f t="shared" si="270"/>
        <v>0.13675977022622585</v>
      </c>
      <c r="EW76" s="8">
        <f t="shared" si="270"/>
        <v>0.13655608314341625</v>
      </c>
      <c r="EX76" s="8">
        <f t="shared" si="270"/>
        <v>0.13520724893036118</v>
      </c>
      <c r="EY76" s="8">
        <f t="shared" si="270"/>
        <v>0.13595119411947035</v>
      </c>
      <c r="EZ76" s="8">
        <f t="shared" si="270"/>
        <v>0.13841558418979102</v>
      </c>
      <c r="FA76" s="8">
        <f t="shared" si="270"/>
        <v>0.13528052867724696</v>
      </c>
      <c r="FB76" s="8">
        <f t="shared" si="270"/>
        <v>0.12979461530345721</v>
      </c>
      <c r="FC76" s="8">
        <f t="shared" si="270"/>
        <v>0.12008537303523591</v>
      </c>
      <c r="FD76" s="8">
        <f t="shared" si="270"/>
        <v>0.10331840578240491</v>
      </c>
      <c r="FE76" s="8">
        <f t="shared" si="270"/>
        <v>9.6632742438687386E-2</v>
      </c>
      <c r="FF76" s="8">
        <f t="shared" si="270"/>
        <v>8.9728432337855657E-2</v>
      </c>
      <c r="FG76" s="8">
        <f t="shared" si="270"/>
        <v>8.195732430524931E-2</v>
      </c>
      <c r="FH76" s="8">
        <f t="shared" si="270"/>
        <v>8.1110141579674153E-2</v>
      </c>
      <c r="FI76" s="8">
        <f t="shared" si="270"/>
        <v>8.172048856972082E-2</v>
      </c>
      <c r="FJ76" s="8">
        <f t="shared" si="270"/>
        <v>8.3139923713007366E-2</v>
      </c>
      <c r="FK76" s="8">
        <f t="shared" si="270"/>
        <v>9.5074369076475415E-2</v>
      </c>
      <c r="FL76" s="8">
        <f t="shared" si="270"/>
        <v>9.8035826073073692E-2</v>
      </c>
      <c r="FM76" s="8">
        <f t="shared" si="270"/>
        <v>0.10130990192319458</v>
      </c>
      <c r="FN76" s="8">
        <f t="shared" si="270"/>
        <v>0.10280725801018427</v>
      </c>
      <c r="FO76" s="8">
        <f t="shared" si="270"/>
        <v>0.10434148879487777</v>
      </c>
      <c r="FP76" s="8">
        <f t="shared" si="270"/>
        <v>0.10889601030082106</v>
      </c>
      <c r="FQ76" s="8">
        <f t="shared" si="270"/>
        <v>0.11088223948569952</v>
      </c>
      <c r="FR76" s="8">
        <f t="shared" si="270"/>
        <v>0.11365100412240645</v>
      </c>
      <c r="FS76" s="8">
        <f t="shared" si="270"/>
        <v>0.11436043295092466</v>
      </c>
      <c r="FT76" s="8">
        <f t="shared" si="270"/>
        <v>0.11142110187271906</v>
      </c>
      <c r="FU76" s="8">
        <f t="shared" si="270"/>
        <v>0.11191173370897362</v>
      </c>
      <c r="FV76" s="8">
        <f t="shared" si="270"/>
        <v>0.11084431107787282</v>
      </c>
      <c r="FW76" s="8">
        <f t="shared" si="270"/>
        <v>0.10901058921325879</v>
      </c>
      <c r="FX76" s="8">
        <f t="shared" si="270"/>
        <v>0.11036904057794537</v>
      </c>
      <c r="FY76" s="8">
        <f t="shared" si="270"/>
        <v>0.10977063435630789</v>
      </c>
      <c r="FZ76" s="8">
        <f t="shared" si="270"/>
        <v>0.1116588669473963</v>
      </c>
      <c r="GA76" s="8">
        <f t="shared" si="270"/>
        <v>0.11241004226939294</v>
      </c>
      <c r="GB76" s="8">
        <f t="shared" si="270"/>
        <v>0.11604920896596214</v>
      </c>
      <c r="GC76" s="8">
        <f t="shared" si="270"/>
        <v>0.11604194179328407</v>
      </c>
      <c r="GD76" s="8">
        <f t="shared" si="270"/>
        <v>0.1155341632835032</v>
      </c>
      <c r="GE76" s="8">
        <f t="shared" si="270"/>
        <v>0.11473261787636418</v>
      </c>
      <c r="GF76" s="8">
        <f t="shared" si="270"/>
        <v>0.10897867419700256</v>
      </c>
      <c r="GG76" s="8">
        <f t="shared" si="270"/>
        <v>0.10703687402797671</v>
      </c>
      <c r="GH76" s="8">
        <f t="shared" si="270"/>
        <v>0.10692123188253055</v>
      </c>
      <c r="GI76" s="8">
        <f t="shared" si="270"/>
        <v>0.10540186176796192</v>
      </c>
      <c r="GJ76" s="8">
        <f t="shared" si="270"/>
        <v>0.10838035417624711</v>
      </c>
      <c r="GK76" s="8">
        <f t="shared" si="270"/>
        <v>0.1115209564414215</v>
      </c>
      <c r="GL76" s="8">
        <f t="shared" si="270"/>
        <v>0.11397356340772487</v>
      </c>
      <c r="GM76" s="8">
        <f t="shared" si="270"/>
        <v>0.12233066491553633</v>
      </c>
      <c r="GN76" s="8">
        <f>GM74*GN53*100</f>
        <v>0.12708885689013349</v>
      </c>
    </row>
    <row r="77" spans="1:204" s="8" customFormat="1" x14ac:dyDescent="0.25">
      <c r="A77" s="42"/>
      <c r="B77" s="6" t="s">
        <v>702</v>
      </c>
      <c r="C77" s="8" t="e">
        <f>B75*C53*100</f>
        <v>#VALUE!</v>
      </c>
      <c r="D77" s="8">
        <f t="shared" ref="D77:BO77" si="271">C75*D53*100</f>
        <v>0</v>
      </c>
      <c r="E77" s="8">
        <f t="shared" si="271"/>
        <v>0.33375022559285272</v>
      </c>
      <c r="F77" s="8">
        <f t="shared" si="271"/>
        <v>0.32832027731058322</v>
      </c>
      <c r="G77" s="8">
        <f t="shared" si="271"/>
        <v>0.33026642015261526</v>
      </c>
      <c r="H77" s="8">
        <f t="shared" si="271"/>
        <v>0.31729901134583038</v>
      </c>
      <c r="I77" s="8">
        <f t="shared" si="271"/>
        <v>0.31538439569943943</v>
      </c>
      <c r="J77" s="8">
        <f t="shared" si="271"/>
        <v>0.31571288819116755</v>
      </c>
      <c r="K77" s="8">
        <f t="shared" si="271"/>
        <v>0.32992865277627598</v>
      </c>
      <c r="L77" s="8">
        <f t="shared" si="271"/>
        <v>0.32563306084451848</v>
      </c>
      <c r="M77" s="8">
        <f t="shared" si="271"/>
        <v>0.32640236279088514</v>
      </c>
      <c r="N77" s="8">
        <f t="shared" si="271"/>
        <v>0.33827015426052948</v>
      </c>
      <c r="O77" s="8">
        <f t="shared" si="271"/>
        <v>0.35301508016800315</v>
      </c>
      <c r="P77" s="8">
        <f t="shared" si="271"/>
        <v>0.37075003454410782</v>
      </c>
      <c r="Q77" s="8">
        <f t="shared" si="271"/>
        <v>0.38090090537759264</v>
      </c>
      <c r="R77" s="8">
        <f t="shared" si="271"/>
        <v>0.39691974295424459</v>
      </c>
      <c r="S77" s="8">
        <f t="shared" si="271"/>
        <v>0.41335362120140107</v>
      </c>
      <c r="T77" s="8">
        <f t="shared" si="271"/>
        <v>0.4410570631659067</v>
      </c>
      <c r="U77" s="8">
        <f t="shared" si="271"/>
        <v>0.45146776613541539</v>
      </c>
      <c r="V77" s="8">
        <f t="shared" si="271"/>
        <v>0.45551284302515116</v>
      </c>
      <c r="W77" s="8">
        <f t="shared" si="271"/>
        <v>0.44067791223882408</v>
      </c>
      <c r="X77" s="8">
        <f t="shared" si="271"/>
        <v>0.43908826810836216</v>
      </c>
      <c r="Y77" s="8">
        <f t="shared" si="271"/>
        <v>0.42386077367643643</v>
      </c>
      <c r="Z77" s="8">
        <f t="shared" si="271"/>
        <v>0.41034418242185156</v>
      </c>
      <c r="AA77" s="8">
        <f t="shared" si="271"/>
        <v>0.39300599006953363</v>
      </c>
      <c r="AB77" s="8">
        <f t="shared" si="271"/>
        <v>0.38331483106270253</v>
      </c>
      <c r="AC77" s="8">
        <f t="shared" si="271"/>
        <v>0.37172490677222153</v>
      </c>
      <c r="AD77" s="8">
        <f t="shared" si="271"/>
        <v>0.36553767063074144</v>
      </c>
      <c r="AE77" s="8">
        <f t="shared" si="271"/>
        <v>0.37129374715090746</v>
      </c>
      <c r="AF77" s="8">
        <f t="shared" si="271"/>
        <v>0.37495694810353575</v>
      </c>
      <c r="AG77" s="8">
        <f t="shared" si="271"/>
        <v>0.37605338504381741</v>
      </c>
      <c r="AH77" s="8">
        <f t="shared" si="271"/>
        <v>0.37453120617792957</v>
      </c>
      <c r="AI77" s="8">
        <f t="shared" si="271"/>
        <v>0.37859297170584766</v>
      </c>
      <c r="AJ77" s="8">
        <f t="shared" si="271"/>
        <v>0.39395059871103288</v>
      </c>
      <c r="AK77" s="8">
        <f t="shared" si="271"/>
        <v>0.38849357523436806</v>
      </c>
      <c r="AL77" s="8">
        <f t="shared" si="271"/>
        <v>0.38283390549590168</v>
      </c>
      <c r="AM77" s="8">
        <f t="shared" si="271"/>
        <v>0.36786868051699045</v>
      </c>
      <c r="AN77" s="8">
        <f t="shared" si="271"/>
        <v>0.34463190843158076</v>
      </c>
      <c r="AO77" s="8">
        <f t="shared" si="271"/>
        <v>0.32970952797065373</v>
      </c>
      <c r="AP77" s="8">
        <f t="shared" si="271"/>
        <v>0.31116671579216659</v>
      </c>
      <c r="AQ77" s="8">
        <f t="shared" si="271"/>
        <v>0.2802055384779068</v>
      </c>
      <c r="AR77" s="8">
        <f t="shared" si="271"/>
        <v>0.23965646056136625</v>
      </c>
      <c r="AS77" s="8">
        <f t="shared" si="271"/>
        <v>0.2313479655477825</v>
      </c>
      <c r="AT77" s="8">
        <f t="shared" si="271"/>
        <v>0.23040313745898261</v>
      </c>
      <c r="AU77" s="8">
        <f t="shared" si="271"/>
        <v>0.23877830272931569</v>
      </c>
      <c r="AV77" s="8">
        <f t="shared" si="271"/>
        <v>0.27226749073291312</v>
      </c>
      <c r="AW77" s="8">
        <f t="shared" si="271"/>
        <v>0.28859575773065793</v>
      </c>
      <c r="AX77" s="8">
        <f t="shared" si="271"/>
        <v>0.3017866360923116</v>
      </c>
      <c r="AY77" s="8">
        <f t="shared" si="271"/>
        <v>0.34903734312333046</v>
      </c>
      <c r="AZ77" s="8">
        <f t="shared" si="271"/>
        <v>0.36329029212518643</v>
      </c>
      <c r="BA77" s="8">
        <f t="shared" si="271"/>
        <v>0.37260171895655253</v>
      </c>
      <c r="BB77" s="8">
        <f t="shared" si="271"/>
        <v>0.37838775154326171</v>
      </c>
      <c r="BC77" s="8">
        <f t="shared" si="271"/>
        <v>0.36334362461178271</v>
      </c>
      <c r="BD77" s="8">
        <f t="shared" si="271"/>
        <v>0.35752136380919908</v>
      </c>
      <c r="BE77" s="8">
        <f t="shared" si="271"/>
        <v>0.35328233137597959</v>
      </c>
      <c r="BF77" s="8">
        <f t="shared" si="271"/>
        <v>0.35401721149360799</v>
      </c>
      <c r="BG77" s="8">
        <f t="shared" si="271"/>
        <v>0.35859743847923714</v>
      </c>
      <c r="BH77" s="8">
        <f t="shared" si="271"/>
        <v>0.37194272219831465</v>
      </c>
      <c r="BI77" s="8">
        <f t="shared" si="271"/>
        <v>0.37720472802894495</v>
      </c>
      <c r="BJ77" s="8">
        <f t="shared" si="271"/>
        <v>0.38635406073750084</v>
      </c>
      <c r="BK77" s="8">
        <f t="shared" si="271"/>
        <v>0.3946508612472916</v>
      </c>
      <c r="BL77" s="8">
        <f t="shared" si="271"/>
        <v>0.39961863255435165</v>
      </c>
      <c r="BM77" s="8">
        <f t="shared" si="271"/>
        <v>0.40366295338891583</v>
      </c>
      <c r="BN77" s="8">
        <f t="shared" si="271"/>
        <v>0.40274087630954608</v>
      </c>
      <c r="BO77" s="8">
        <f t="shared" si="271"/>
        <v>0.39313996501530274</v>
      </c>
      <c r="BP77" s="8">
        <f t="shared" ref="BP77:EA77" si="272">BO75*BP53*100</f>
        <v>0.3899320120407283</v>
      </c>
      <c r="BQ77" s="8">
        <f t="shared" si="272"/>
        <v>0.38704143609786251</v>
      </c>
      <c r="BR77" s="8">
        <f t="shared" si="272"/>
        <v>0.38298444069977111</v>
      </c>
      <c r="BS77" s="8">
        <f t="shared" si="272"/>
        <v>0.37779465851030186</v>
      </c>
      <c r="BT77" s="8">
        <f t="shared" si="272"/>
        <v>0.37498692349700546</v>
      </c>
      <c r="BU77" s="8">
        <f t="shared" si="272"/>
        <v>0.3689753834758206</v>
      </c>
      <c r="BV77" s="8">
        <f t="shared" si="272"/>
        <v>0.36341772084013368</v>
      </c>
      <c r="BW77" s="8">
        <f t="shared" si="272"/>
        <v>0.35880086769610731</v>
      </c>
      <c r="BX77" s="8">
        <f t="shared" si="272"/>
        <v>0.35590979396985034</v>
      </c>
      <c r="BY77" s="8">
        <f t="shared" si="272"/>
        <v>0.35128127087090222</v>
      </c>
      <c r="BZ77" s="8">
        <f t="shared" si="272"/>
        <v>0.34625986910447254</v>
      </c>
      <c r="CA77" s="8">
        <f t="shared" si="272"/>
        <v>0.34300570629695204</v>
      </c>
      <c r="CB77" s="8">
        <f t="shared" si="272"/>
        <v>0.34099090749197097</v>
      </c>
      <c r="CC77" s="8">
        <f t="shared" si="272"/>
        <v>0.33792361596776899</v>
      </c>
      <c r="CD77" s="8">
        <f t="shared" si="272"/>
        <v>0.3337245720439983</v>
      </c>
      <c r="CE77" s="8">
        <f t="shared" si="272"/>
        <v>0.33281248101643451</v>
      </c>
      <c r="CF77" s="8">
        <f t="shared" si="272"/>
        <v>0.32628770003903423</v>
      </c>
      <c r="CG77" s="8">
        <f t="shared" si="272"/>
        <v>0.3185080872130332</v>
      </c>
      <c r="CH77" s="8">
        <f t="shared" si="272"/>
        <v>0.31411820902711568</v>
      </c>
      <c r="CI77" s="8">
        <f t="shared" si="272"/>
        <v>0.31269126197397651</v>
      </c>
      <c r="CJ77" s="8">
        <f t="shared" si="272"/>
        <v>0.30255987373083559</v>
      </c>
      <c r="CK77" s="8">
        <f t="shared" si="272"/>
        <v>0.29553557331298708</v>
      </c>
      <c r="CL77" s="8">
        <f t="shared" si="272"/>
        <v>0.29198318750548302</v>
      </c>
      <c r="CM77" s="8">
        <f t="shared" si="272"/>
        <v>0.29203495459339146</v>
      </c>
      <c r="CN77" s="8">
        <f t="shared" si="272"/>
        <v>0.2914656735040167</v>
      </c>
      <c r="CO77" s="8">
        <f t="shared" si="272"/>
        <v>0.28981875689730563</v>
      </c>
      <c r="CP77" s="8">
        <f t="shared" si="272"/>
        <v>0.2899882210445236</v>
      </c>
      <c r="CQ77" s="8">
        <f t="shared" si="272"/>
        <v>0.29223590654596032</v>
      </c>
      <c r="CR77" s="8">
        <f t="shared" si="272"/>
        <v>0.2967462595059201</v>
      </c>
      <c r="CS77" s="8">
        <f t="shared" si="272"/>
        <v>0.30124479713258095</v>
      </c>
      <c r="CT77" s="8">
        <f t="shared" si="272"/>
        <v>0.30328456284469246</v>
      </c>
      <c r="CU77" s="8">
        <f t="shared" si="272"/>
        <v>0.30465817070665724</v>
      </c>
      <c r="CV77" s="8">
        <f t="shared" si="272"/>
        <v>0.30521503339878597</v>
      </c>
      <c r="CW77" s="8">
        <f t="shared" si="272"/>
        <v>0.30781643769371203</v>
      </c>
      <c r="CX77" s="8">
        <f t="shared" si="272"/>
        <v>0.31307757495222355</v>
      </c>
      <c r="CY77" s="8">
        <f t="shared" si="272"/>
        <v>0.31406336804378843</v>
      </c>
      <c r="CZ77" s="8">
        <f t="shared" si="272"/>
        <v>0.31283419766772952</v>
      </c>
      <c r="DA77" s="8">
        <f t="shared" si="272"/>
        <v>0.3217850941805559</v>
      </c>
      <c r="DB77" s="8">
        <f t="shared" si="272"/>
        <v>0.32724041295389195</v>
      </c>
      <c r="DC77" s="8">
        <f t="shared" si="272"/>
        <v>0.33881282762005954</v>
      </c>
      <c r="DD77" s="8">
        <f t="shared" si="272"/>
        <v>0.35035300562202071</v>
      </c>
      <c r="DE77" s="8">
        <f t="shared" si="272"/>
        <v>0.36290246761040174</v>
      </c>
      <c r="DF77" s="8">
        <f t="shared" si="272"/>
        <v>0.38003829841341558</v>
      </c>
      <c r="DG77" s="8">
        <f t="shared" si="272"/>
        <v>0.40414229152209358</v>
      </c>
      <c r="DH77" s="8">
        <f t="shared" si="272"/>
        <v>0.42277993462603752</v>
      </c>
      <c r="DI77" s="8">
        <f t="shared" si="272"/>
        <v>0.4332674816607392</v>
      </c>
      <c r="DJ77" s="8">
        <f t="shared" si="272"/>
        <v>0.44432716509550862</v>
      </c>
      <c r="DK77" s="8">
        <f t="shared" si="272"/>
        <v>0.45624352154942344</v>
      </c>
      <c r="DL77" s="8">
        <f t="shared" si="272"/>
        <v>0.46433910704496245</v>
      </c>
      <c r="DM77" s="8">
        <f t="shared" si="272"/>
        <v>0.47523053911712093</v>
      </c>
      <c r="DN77" s="8">
        <f t="shared" si="272"/>
        <v>0.48148055683159691</v>
      </c>
      <c r="DO77" s="8">
        <f t="shared" si="272"/>
        <v>0.47857562574232221</v>
      </c>
      <c r="DP77" s="8">
        <f t="shared" si="272"/>
        <v>0.48977552867432111</v>
      </c>
      <c r="DQ77" s="8">
        <f t="shared" si="272"/>
        <v>0.49312369563860503</v>
      </c>
      <c r="DR77" s="8">
        <f t="shared" si="272"/>
        <v>0.49253923008664929</v>
      </c>
      <c r="DS77" s="8">
        <f t="shared" si="272"/>
        <v>0.48598518938961038</v>
      </c>
      <c r="DT77" s="8">
        <f t="shared" si="272"/>
        <v>0.48602852349449227</v>
      </c>
      <c r="DU77" s="8">
        <f t="shared" si="272"/>
        <v>0.46577562101881792</v>
      </c>
      <c r="DV77" s="8">
        <f t="shared" si="272"/>
        <v>0.45270635134996606</v>
      </c>
      <c r="DW77" s="8">
        <f t="shared" si="272"/>
        <v>0.42903213182680938</v>
      </c>
      <c r="DX77" s="8">
        <f t="shared" si="272"/>
        <v>0.40928126847698237</v>
      </c>
      <c r="DY77" s="8">
        <f t="shared" si="272"/>
        <v>0.39243864989037386</v>
      </c>
      <c r="DZ77" s="8">
        <f t="shared" si="272"/>
        <v>0.37216695851304216</v>
      </c>
      <c r="EA77" s="8">
        <f t="shared" si="272"/>
        <v>0.35445582516504726</v>
      </c>
      <c r="EB77" s="8">
        <f>EA75*EB53*100</f>
        <v>0.33809631063356843</v>
      </c>
      <c r="EC77" s="8">
        <f t="shared" ref="EC77:GN77" si="273">EB75*EC53*100</f>
        <v>0.32655819094194055</v>
      </c>
      <c r="ED77" s="8">
        <f t="shared" si="273"/>
        <v>0.31791997414767914</v>
      </c>
      <c r="EE77" s="8">
        <f t="shared" si="273"/>
        <v>0.32077999291826925</v>
      </c>
      <c r="EF77" s="8">
        <f t="shared" si="273"/>
        <v>0.31481157286985673</v>
      </c>
      <c r="EG77" s="8">
        <f t="shared" si="273"/>
        <v>0.30679961447800075</v>
      </c>
      <c r="EH77" s="8">
        <f t="shared" si="273"/>
        <v>0.30203233611020319</v>
      </c>
      <c r="EI77" s="8">
        <f t="shared" si="273"/>
        <v>0.30038367544944156</v>
      </c>
      <c r="EJ77" s="8">
        <f t="shared" si="273"/>
        <v>0.30706608488151882</v>
      </c>
      <c r="EK77" s="8">
        <f t="shared" si="273"/>
        <v>0.3055296544809003</v>
      </c>
      <c r="EL77" s="8">
        <f t="shared" si="273"/>
        <v>0.30041693047590312</v>
      </c>
      <c r="EM77" s="8">
        <f t="shared" si="273"/>
        <v>0.29668874515634436</v>
      </c>
      <c r="EN77" s="8">
        <f t="shared" si="273"/>
        <v>0.28318137940395199</v>
      </c>
      <c r="EO77" s="8">
        <f t="shared" si="273"/>
        <v>0.27431835242193925</v>
      </c>
      <c r="EP77" s="8">
        <f t="shared" si="273"/>
        <v>0.26436268355835224</v>
      </c>
      <c r="EQ77" s="8">
        <f t="shared" si="273"/>
        <v>0.24744261381038124</v>
      </c>
      <c r="ER77" s="8">
        <f t="shared" si="273"/>
        <v>0.23329036815441795</v>
      </c>
      <c r="ES77" s="8">
        <f t="shared" si="273"/>
        <v>0.22750409981364622</v>
      </c>
      <c r="ET77" s="8">
        <f t="shared" si="273"/>
        <v>0.22321363375885475</v>
      </c>
      <c r="EU77" s="8">
        <f t="shared" si="273"/>
        <v>0.22372891886204785</v>
      </c>
      <c r="EV77" s="8">
        <f t="shared" si="273"/>
        <v>0.22882926555744826</v>
      </c>
      <c r="EW77" s="8">
        <f t="shared" si="273"/>
        <v>0.22649700431551467</v>
      </c>
      <c r="EX77" s="8">
        <f t="shared" si="273"/>
        <v>0.22366751460113707</v>
      </c>
      <c r="EY77" s="8">
        <f t="shared" si="273"/>
        <v>0.22315499805540573</v>
      </c>
      <c r="EZ77" s="8">
        <f t="shared" si="273"/>
        <v>0.22427239120727196</v>
      </c>
      <c r="FA77" s="8">
        <f t="shared" si="273"/>
        <v>0.21559854487401314</v>
      </c>
      <c r="FB77" s="8">
        <f t="shared" si="273"/>
        <v>0.20644751466381162</v>
      </c>
      <c r="FC77" s="8">
        <f t="shared" si="273"/>
        <v>0.18780989405340992</v>
      </c>
      <c r="FD77" s="8">
        <f t="shared" si="273"/>
        <v>0.16040990355075493</v>
      </c>
      <c r="FE77" s="8">
        <f t="shared" si="273"/>
        <v>0.14818137833325973</v>
      </c>
      <c r="FF77" s="8">
        <f t="shared" si="273"/>
        <v>0.13644139833667404</v>
      </c>
      <c r="FG77" s="8">
        <f t="shared" si="273"/>
        <v>0.12190939479392597</v>
      </c>
      <c r="FH77" s="8">
        <f t="shared" si="273"/>
        <v>0.11801884831872003</v>
      </c>
      <c r="FI77" s="8">
        <f t="shared" si="273"/>
        <v>0.1168215275339146</v>
      </c>
      <c r="FJ77" s="8">
        <f t="shared" si="273"/>
        <v>0.11846305954223793</v>
      </c>
      <c r="FK77" s="8">
        <f t="shared" si="273"/>
        <v>0.13437022797552356</v>
      </c>
      <c r="FL77" s="8">
        <f t="shared" si="273"/>
        <v>0.13910011590900132</v>
      </c>
      <c r="FM77" s="8">
        <f t="shared" si="273"/>
        <v>0.14339235775331255</v>
      </c>
      <c r="FN77" s="8">
        <f t="shared" si="273"/>
        <v>0.14762579479024521</v>
      </c>
      <c r="FO77" s="8">
        <f t="shared" si="273"/>
        <v>0.1487140968317949</v>
      </c>
      <c r="FP77" s="8">
        <f t="shared" si="273"/>
        <v>0.15540963495385782</v>
      </c>
      <c r="FQ77" s="8">
        <f t="shared" si="273"/>
        <v>0.15862822476959756</v>
      </c>
      <c r="FR77" s="8">
        <f t="shared" si="273"/>
        <v>0.16224684830371841</v>
      </c>
      <c r="FS77" s="8">
        <f t="shared" si="273"/>
        <v>0.16794069725840224</v>
      </c>
      <c r="FT77" s="8">
        <f t="shared" si="273"/>
        <v>0.1693780459919963</v>
      </c>
      <c r="FU77" s="8">
        <f t="shared" si="273"/>
        <v>0.17251280479880407</v>
      </c>
      <c r="FV77" s="8">
        <f t="shared" si="273"/>
        <v>0.17428139094868758</v>
      </c>
      <c r="FW77" s="8">
        <f t="shared" si="273"/>
        <v>0.17244764976727267</v>
      </c>
      <c r="FX77" s="8">
        <f t="shared" si="273"/>
        <v>0.17520584837542447</v>
      </c>
      <c r="FY77" s="8">
        <f t="shared" si="273"/>
        <v>0.17674963474303451</v>
      </c>
      <c r="FZ77" s="8">
        <f t="shared" si="273"/>
        <v>0.178683312350121</v>
      </c>
      <c r="GA77" s="8">
        <f t="shared" si="273"/>
        <v>0.18388963177694984</v>
      </c>
      <c r="GB77" s="8">
        <f t="shared" si="273"/>
        <v>0.18862176903977707</v>
      </c>
      <c r="GC77" s="8">
        <f t="shared" si="273"/>
        <v>0.19165452892738463</v>
      </c>
      <c r="GD77" s="8">
        <f t="shared" si="273"/>
        <v>0.19254117354148578</v>
      </c>
      <c r="GE77" s="8">
        <f t="shared" si="273"/>
        <v>0.18961842732672873</v>
      </c>
      <c r="GF77" s="8">
        <f t="shared" si="273"/>
        <v>0.18163409270333275</v>
      </c>
      <c r="GG77" s="8">
        <f t="shared" si="273"/>
        <v>0.17931777272077148</v>
      </c>
      <c r="GH77" s="8">
        <f t="shared" si="273"/>
        <v>0.17862308234311902</v>
      </c>
      <c r="GI77" s="8">
        <f t="shared" si="273"/>
        <v>0.17607643220991503</v>
      </c>
      <c r="GJ77" s="8">
        <f t="shared" si="273"/>
        <v>0.1812021906816064</v>
      </c>
      <c r="GK77" s="8">
        <f t="shared" si="273"/>
        <v>0.1849271556180534</v>
      </c>
      <c r="GL77" s="8">
        <f t="shared" si="273"/>
        <v>0.19015133600663703</v>
      </c>
      <c r="GM77" s="8">
        <f t="shared" si="273"/>
        <v>0.2042824667514247</v>
      </c>
      <c r="GN77" s="8">
        <f t="shared" si="273"/>
        <v>0.21220737457249661</v>
      </c>
      <c r="GO77"/>
      <c r="GP77"/>
      <c r="GQ77"/>
      <c r="GR77"/>
      <c r="GS77"/>
      <c r="GT77"/>
      <c r="GU77"/>
      <c r="GV77"/>
    </row>
    <row r="78" spans="1:204" x14ac:dyDescent="0.25">
      <c r="A78" s="13" t="s">
        <v>217</v>
      </c>
    </row>
    <row r="79" spans="1:204" x14ac:dyDescent="0.25">
      <c r="B79" s="29" t="s">
        <v>216</v>
      </c>
      <c r="C79" s="29" t="s">
        <v>313</v>
      </c>
      <c r="D79" s="29" t="s">
        <v>313</v>
      </c>
      <c r="E79" s="29" t="s">
        <v>313</v>
      </c>
      <c r="F79" s="29" t="s">
        <v>313</v>
      </c>
      <c r="G79" s="29" t="s">
        <v>313</v>
      </c>
      <c r="H79" s="29" t="s">
        <v>313</v>
      </c>
      <c r="I79" s="29" t="s">
        <v>313</v>
      </c>
      <c r="J79" s="29" t="s">
        <v>313</v>
      </c>
      <c r="K79" s="29" t="s">
        <v>313</v>
      </c>
      <c r="L79" s="29" t="s">
        <v>313</v>
      </c>
      <c r="M79" s="29" t="s">
        <v>313</v>
      </c>
      <c r="N79" s="29" t="s">
        <v>313</v>
      </c>
      <c r="O79" s="29" t="s">
        <v>313</v>
      </c>
      <c r="P79" s="29" t="s">
        <v>313</v>
      </c>
      <c r="Q79" s="29" t="s">
        <v>313</v>
      </c>
      <c r="R79" s="29" t="s">
        <v>313</v>
      </c>
      <c r="S79" s="29" t="s">
        <v>313</v>
      </c>
      <c r="T79" s="29" t="s">
        <v>313</v>
      </c>
      <c r="U79" s="29" t="s">
        <v>313</v>
      </c>
      <c r="V79" s="29" t="s">
        <v>313</v>
      </c>
      <c r="W79" s="29" t="s">
        <v>313</v>
      </c>
      <c r="X79" s="29" t="s">
        <v>313</v>
      </c>
      <c r="Y79" s="29" t="s">
        <v>313</v>
      </c>
      <c r="Z79" s="29" t="s">
        <v>313</v>
      </c>
      <c r="AA79" s="29" t="s">
        <v>313</v>
      </c>
      <c r="AB79" s="29" t="s">
        <v>313</v>
      </c>
      <c r="AC79" s="29" t="s">
        <v>313</v>
      </c>
      <c r="AD79" s="29" t="s">
        <v>313</v>
      </c>
      <c r="AE79" s="29" t="s">
        <v>313</v>
      </c>
      <c r="AF79" s="29" t="s">
        <v>313</v>
      </c>
      <c r="AG79" s="29" t="s">
        <v>313</v>
      </c>
      <c r="AH79" s="29" t="s">
        <v>313</v>
      </c>
      <c r="AI79" s="29" t="s">
        <v>313</v>
      </c>
      <c r="AJ79" s="29" t="s">
        <v>313</v>
      </c>
      <c r="AK79" s="29" t="s">
        <v>313</v>
      </c>
      <c r="AL79" s="29" t="s">
        <v>313</v>
      </c>
      <c r="AM79" s="29" t="s">
        <v>313</v>
      </c>
      <c r="AN79" s="29" t="s">
        <v>313</v>
      </c>
      <c r="AO79" s="29" t="s">
        <v>313</v>
      </c>
      <c r="AP79" s="29" t="s">
        <v>313</v>
      </c>
      <c r="AQ79" s="29" t="s">
        <v>313</v>
      </c>
      <c r="AR79" s="29" t="s">
        <v>313</v>
      </c>
      <c r="AS79" s="29" t="s">
        <v>313</v>
      </c>
      <c r="AT79" s="29" t="s">
        <v>313</v>
      </c>
      <c r="AU79" s="29" t="s">
        <v>313</v>
      </c>
      <c r="AV79" s="29" t="s">
        <v>313</v>
      </c>
      <c r="AW79" s="29" t="s">
        <v>313</v>
      </c>
      <c r="AX79" s="29" t="s">
        <v>313</v>
      </c>
      <c r="AY79" s="29" t="s">
        <v>313</v>
      </c>
      <c r="AZ79" s="29" t="s">
        <v>313</v>
      </c>
      <c r="BA79" s="29" t="s">
        <v>313</v>
      </c>
      <c r="BB79" s="29" t="s">
        <v>313</v>
      </c>
      <c r="BC79" s="29" t="s">
        <v>313</v>
      </c>
      <c r="BD79" s="29" t="s">
        <v>313</v>
      </c>
      <c r="BE79" s="29" t="s">
        <v>313</v>
      </c>
      <c r="BF79" s="29" t="s">
        <v>313</v>
      </c>
      <c r="BG79" s="29" t="s">
        <v>313</v>
      </c>
      <c r="BH79" s="29" t="s">
        <v>313</v>
      </c>
      <c r="BI79" s="29" t="s">
        <v>313</v>
      </c>
      <c r="BJ79" s="29" t="s">
        <v>313</v>
      </c>
      <c r="BK79" s="29" t="s">
        <v>313</v>
      </c>
      <c r="BL79" s="29" t="s">
        <v>313</v>
      </c>
      <c r="BM79" s="29" t="s">
        <v>313</v>
      </c>
      <c r="BN79" s="29" t="s">
        <v>313</v>
      </c>
      <c r="BO79" s="29" t="s">
        <v>313</v>
      </c>
      <c r="BP79" s="29" t="s">
        <v>313</v>
      </c>
      <c r="BQ79" s="29" t="s">
        <v>313</v>
      </c>
      <c r="BR79" s="29" t="s">
        <v>313</v>
      </c>
      <c r="BS79" s="29" t="s">
        <v>313</v>
      </c>
      <c r="BT79" s="29" t="s">
        <v>313</v>
      </c>
      <c r="BU79" s="29" t="s">
        <v>313</v>
      </c>
      <c r="BV79" s="29" t="s">
        <v>313</v>
      </c>
      <c r="BW79" s="29" t="s">
        <v>313</v>
      </c>
      <c r="BX79" s="29" t="s">
        <v>313</v>
      </c>
      <c r="BY79" s="29" t="s">
        <v>313</v>
      </c>
      <c r="BZ79" s="29" t="s">
        <v>313</v>
      </c>
      <c r="CA79" s="29" t="s">
        <v>313</v>
      </c>
      <c r="CB79" s="29" t="s">
        <v>313</v>
      </c>
      <c r="CC79" s="29" t="s">
        <v>313</v>
      </c>
      <c r="CD79" s="29" t="s">
        <v>313</v>
      </c>
      <c r="CE79" s="29" t="s">
        <v>313</v>
      </c>
      <c r="CF79" s="29" t="s">
        <v>313</v>
      </c>
      <c r="CG79" s="29" t="s">
        <v>313</v>
      </c>
      <c r="CH79" s="29" t="s">
        <v>313</v>
      </c>
      <c r="CI79" s="29" t="s">
        <v>313</v>
      </c>
      <c r="CJ79" s="29" t="s">
        <v>313</v>
      </c>
      <c r="CK79" s="29" t="s">
        <v>313</v>
      </c>
      <c r="CL79" s="29" t="s">
        <v>313</v>
      </c>
      <c r="CM79" s="30">
        <v>1.8526963765439053</v>
      </c>
      <c r="CN79" s="30">
        <v>0.73217295952756656</v>
      </c>
      <c r="CO79" s="30">
        <v>1.3122732987367953</v>
      </c>
      <c r="CP79" s="30">
        <v>0.31697432568435657</v>
      </c>
      <c r="CQ79" s="30">
        <v>-0.53437705431064497</v>
      </c>
      <c r="CR79" s="30">
        <v>0.25167446552971012</v>
      </c>
      <c r="CS79" s="30">
        <v>0.1414069696272906</v>
      </c>
      <c r="CT79" s="30">
        <v>0.19417176176220932</v>
      </c>
      <c r="CU79" s="30">
        <v>-1.0999549756303293</v>
      </c>
      <c r="CV79" s="30">
        <v>0.23399858103789162</v>
      </c>
      <c r="CW79" s="30">
        <v>1.0406433576206802</v>
      </c>
      <c r="CX79" s="30">
        <v>-0.63542939318744818</v>
      </c>
      <c r="CY79" s="30">
        <v>6.0211182330406898E-3</v>
      </c>
      <c r="CZ79" s="30">
        <v>0.44193624265393416</v>
      </c>
      <c r="DA79" s="30">
        <v>-9.7762054147740807E-2</v>
      </c>
      <c r="DB79" s="30">
        <v>-0.86306171287877531</v>
      </c>
      <c r="DC79" s="30">
        <v>-4.7236301806352798E-2</v>
      </c>
      <c r="DD79" s="30">
        <v>1.0866855869284029</v>
      </c>
      <c r="DE79" s="30">
        <v>-0.19501271301428974</v>
      </c>
      <c r="DF79" s="30">
        <v>0.41143228438863733</v>
      </c>
      <c r="DG79" s="30">
        <v>-0.41259021917550576</v>
      </c>
      <c r="DH79" s="30">
        <v>7.3056521278751618E-2</v>
      </c>
      <c r="DI79" s="30">
        <v>-0.28684982955605881</v>
      </c>
      <c r="DJ79" s="30">
        <v>-0.39065614356984701</v>
      </c>
      <c r="DK79" s="30">
        <v>-1.0857860058285507</v>
      </c>
      <c r="DL79" s="30">
        <v>1.0132682342362223</v>
      </c>
      <c r="DM79" s="30">
        <v>0.1169709612607116</v>
      </c>
      <c r="DN79" s="30">
        <v>0.20119048994496519</v>
      </c>
      <c r="DO79" s="30">
        <v>-0.14287453687263607</v>
      </c>
      <c r="DP79" s="30">
        <v>0.17928889915535812</v>
      </c>
      <c r="DQ79" s="30">
        <v>0.63090222927032846</v>
      </c>
      <c r="DR79" s="30">
        <v>0.85857157689358654</v>
      </c>
      <c r="DS79" s="30">
        <v>-0.99026561063503937</v>
      </c>
      <c r="DT79" s="30">
        <v>0.61525105398558866</v>
      </c>
      <c r="DU79" s="30">
        <v>-0.2512173529204153</v>
      </c>
      <c r="DV79" s="30">
        <v>0.18986846900508431</v>
      </c>
      <c r="DW79" s="30">
        <v>1.0383893959011037</v>
      </c>
      <c r="DX79" s="30">
        <v>1.4588620036310977</v>
      </c>
      <c r="DY79" s="30">
        <v>0.92433092441289022</v>
      </c>
      <c r="DZ79" s="30">
        <v>2.1891926971535032</v>
      </c>
      <c r="EA79" s="30">
        <v>2.1969884369290664</v>
      </c>
      <c r="EB79" s="30">
        <v>2.260486613792029</v>
      </c>
      <c r="EC79" s="30">
        <v>1.844705642828381</v>
      </c>
      <c r="ED79" s="30">
        <v>1.5562280255545269</v>
      </c>
      <c r="EE79" s="30">
        <v>0.88116329945828076</v>
      </c>
      <c r="EF79" s="30">
        <v>2.2470660843262493</v>
      </c>
      <c r="EG79" s="30">
        <v>0.98550793971251505</v>
      </c>
      <c r="EH79" s="30">
        <v>1.0719272757908285</v>
      </c>
      <c r="EI79" s="30">
        <v>0.6301513990084604</v>
      </c>
      <c r="EJ79" s="30">
        <v>0.83111900547831896</v>
      </c>
      <c r="EK79" s="30">
        <v>0.41073075413275018</v>
      </c>
      <c r="EL79" s="30">
        <v>-0.21261408281080407</v>
      </c>
      <c r="EM79" s="30">
        <v>-7.6984456698715065E-2</v>
      </c>
      <c r="EN79" s="30">
        <v>-0.11818531794231185</v>
      </c>
      <c r="EO79" s="30">
        <v>0.34061074411568393</v>
      </c>
      <c r="EP79" s="30">
        <v>-0.5763035031798085</v>
      </c>
      <c r="EQ79" s="30">
        <v>0.22913236477092869</v>
      </c>
      <c r="ER79" s="30">
        <v>-0.14979168400019555</v>
      </c>
      <c r="ES79" s="30">
        <v>4.9782102791206054E-2</v>
      </c>
      <c r="ET79" s="30">
        <v>0.24863396894936418</v>
      </c>
      <c r="EU79" s="30">
        <v>-0.36750628200204644</v>
      </c>
      <c r="EV79" s="30">
        <v>0.38202282403848453</v>
      </c>
      <c r="EW79" s="30">
        <v>0.44239109102511393</v>
      </c>
      <c r="EX79" s="30">
        <v>0.37128461343583197</v>
      </c>
      <c r="EY79" s="30">
        <v>0.28344762634511333</v>
      </c>
      <c r="EZ79" s="30">
        <v>2.1707212994634175</v>
      </c>
      <c r="FA79" s="30">
        <v>1.78401507714846</v>
      </c>
      <c r="FB79" s="30">
        <v>0.84419655265365079</v>
      </c>
      <c r="FC79" s="30">
        <v>2.3069656330320263</v>
      </c>
      <c r="FD79" s="30">
        <v>4.0036315155094346</v>
      </c>
      <c r="FE79" s="30">
        <v>3.0443536636312944</v>
      </c>
      <c r="FF79" s="30">
        <v>2.0420192235483494</v>
      </c>
      <c r="FG79" s="30">
        <v>1.3106380394919896</v>
      </c>
      <c r="FH79" s="30">
        <v>1.3170722658770999</v>
      </c>
      <c r="FI79" s="30">
        <v>0.81184352445490893</v>
      </c>
      <c r="FJ79" s="30">
        <v>-0.12211072899222453</v>
      </c>
      <c r="FK79" s="30">
        <v>-1.8403753997960413</v>
      </c>
      <c r="FL79" s="30">
        <v>-0.51468259043431053</v>
      </c>
      <c r="FM79" s="30">
        <v>-1.134914619097789</v>
      </c>
      <c r="FN79" s="30">
        <v>-0.85769299263890342</v>
      </c>
      <c r="FO79" s="30">
        <v>-1.1798630284986382</v>
      </c>
      <c r="FP79" s="30">
        <v>-0.49693772974950889</v>
      </c>
      <c r="FQ79" s="30">
        <v>0.33571979483839554</v>
      </c>
      <c r="FR79" s="30">
        <v>-1.5281002384772739</v>
      </c>
      <c r="FS79" s="30">
        <v>-1.5617249583693196</v>
      </c>
      <c r="FT79" s="30">
        <v>-0.73324249200017932</v>
      </c>
      <c r="FU79" s="30">
        <v>-0.33619456077687837</v>
      </c>
      <c r="FV79" s="30">
        <v>-1.2145770829448956</v>
      </c>
      <c r="FW79" s="30">
        <v>-0.59545548286508665</v>
      </c>
      <c r="FX79" s="30">
        <v>-7.9655473488667305E-3</v>
      </c>
      <c r="FY79" s="30">
        <v>-7.9655473488667305E-3</v>
      </c>
      <c r="FZ79" s="30">
        <v>-7.9655473488667305E-3</v>
      </c>
      <c r="GA79" s="30">
        <v>-7.9655473488667305E-3</v>
      </c>
      <c r="GB79" s="30">
        <v>-7.9655473488667305E-3</v>
      </c>
      <c r="GC79" s="30">
        <v>-7.9655473488667305E-3</v>
      </c>
      <c r="GD79" s="30">
        <v>-7.9655473488667305E-3</v>
      </c>
      <c r="GE79" s="30">
        <v>-7.9655473488667305E-3</v>
      </c>
      <c r="GF79" s="30">
        <v>-7.9655473488667305E-3</v>
      </c>
      <c r="GG79" s="30">
        <v>-7.9655473488667305E-3</v>
      </c>
      <c r="GH79" s="30">
        <v>-7.9655473488667305E-3</v>
      </c>
      <c r="GI79" s="30">
        <v>-7.9655473488667305E-3</v>
      </c>
      <c r="GJ79" s="30">
        <v>-7.9655473488667305E-3</v>
      </c>
      <c r="GK79" s="30">
        <v>-7.9655473488667305E-3</v>
      </c>
      <c r="GL79" s="30">
        <v>-7.9655473488667305E-3</v>
      </c>
      <c r="GM79" s="30">
        <v>-7.9655473488667305E-3</v>
      </c>
      <c r="GN79" s="30">
        <v>-7.9655473488667305E-3</v>
      </c>
      <c r="GO79" s="30">
        <v>-7.9655473488667305E-3</v>
      </c>
      <c r="GP79" s="30">
        <v>-7.9655473488667305E-3</v>
      </c>
      <c r="GQ79" s="30">
        <v>-7.9655473488667305E-3</v>
      </c>
      <c r="GR79" s="30">
        <v>-7.9655473488667305E-3</v>
      </c>
      <c r="GS79" s="30">
        <v>-7.9655473488667305E-3</v>
      </c>
      <c r="GT79" s="30">
        <v>-7.9655473488667305E-3</v>
      </c>
      <c r="GU79" s="30">
        <v>-7.9655473488667305E-3</v>
      </c>
      <c r="GV79" s="30">
        <v>-7.9655473488667305E-3</v>
      </c>
    </row>
    <row r="80" spans="1:204" x14ac:dyDescent="0.25">
      <c r="B80" s="31" t="s">
        <v>218</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t="s">
        <v>313</v>
      </c>
      <c r="X80" t="s">
        <v>313</v>
      </c>
      <c r="Y80" t="s">
        <v>313</v>
      </c>
      <c r="Z80" t="s">
        <v>313</v>
      </c>
      <c r="AA80" t="s">
        <v>313</v>
      </c>
      <c r="AB80" t="s">
        <v>313</v>
      </c>
      <c r="AC80" t="s">
        <v>313</v>
      </c>
      <c r="AD80" t="s">
        <v>313</v>
      </c>
      <c r="AE80" t="s">
        <v>313</v>
      </c>
      <c r="AF80" t="s">
        <v>313</v>
      </c>
      <c r="AG80" t="s">
        <v>313</v>
      </c>
      <c r="AH80" t="s">
        <v>313</v>
      </c>
      <c r="AI80" t="s">
        <v>313</v>
      </c>
      <c r="AJ80" t="s">
        <v>313</v>
      </c>
      <c r="AK80" t="s">
        <v>313</v>
      </c>
      <c r="AL80" t="s">
        <v>313</v>
      </c>
      <c r="AM80" t="s">
        <v>313</v>
      </c>
      <c r="AN80" t="s">
        <v>313</v>
      </c>
      <c r="AO80" t="s">
        <v>313</v>
      </c>
      <c r="AP80" t="s">
        <v>313</v>
      </c>
      <c r="AQ80" t="s">
        <v>313</v>
      </c>
      <c r="AR80" t="s">
        <v>313</v>
      </c>
      <c r="AS80" t="s">
        <v>313</v>
      </c>
      <c r="AT80" t="s">
        <v>313</v>
      </c>
      <c r="AU80" t="s">
        <v>313</v>
      </c>
      <c r="AV80" t="s">
        <v>313</v>
      </c>
      <c r="AW80" t="s">
        <v>313</v>
      </c>
      <c r="AX80" t="s">
        <v>313</v>
      </c>
      <c r="AY80" t="s">
        <v>313</v>
      </c>
      <c r="AZ80" t="s">
        <v>313</v>
      </c>
      <c r="BA80" t="s">
        <v>313</v>
      </c>
      <c r="BB80" t="s">
        <v>313</v>
      </c>
      <c r="BC80" t="s">
        <v>313</v>
      </c>
      <c r="BD80" t="s">
        <v>313</v>
      </c>
      <c r="BE80" t="s">
        <v>313</v>
      </c>
      <c r="BF80" t="s">
        <v>313</v>
      </c>
      <c r="BG80" t="s">
        <v>313</v>
      </c>
      <c r="BH80" t="s">
        <v>313</v>
      </c>
      <c r="BI80" t="s">
        <v>313</v>
      </c>
      <c r="BJ80" t="s">
        <v>313</v>
      </c>
      <c r="BK80" t="s">
        <v>313</v>
      </c>
      <c r="BL80" t="s">
        <v>313</v>
      </c>
      <c r="BM80" t="s">
        <v>313</v>
      </c>
      <c r="BN80" t="s">
        <v>313</v>
      </c>
      <c r="BO80" t="s">
        <v>313</v>
      </c>
      <c r="BP80" t="s">
        <v>313</v>
      </c>
      <c r="BQ80" t="s">
        <v>313</v>
      </c>
      <c r="BR80" t="s">
        <v>313</v>
      </c>
      <c r="BS80" t="s">
        <v>313</v>
      </c>
      <c r="BT80" t="s">
        <v>313</v>
      </c>
      <c r="BU80" t="s">
        <v>313</v>
      </c>
      <c r="BV80" t="s">
        <v>313</v>
      </c>
      <c r="BW80" t="s">
        <v>313</v>
      </c>
      <c r="BX80" t="s">
        <v>313</v>
      </c>
      <c r="BY80" t="s">
        <v>313</v>
      </c>
      <c r="BZ80" t="s">
        <v>313</v>
      </c>
      <c r="CA80" t="s">
        <v>313</v>
      </c>
      <c r="CB80" t="s">
        <v>313</v>
      </c>
      <c r="CC80" t="s">
        <v>313</v>
      </c>
      <c r="CD80" t="s">
        <v>313</v>
      </c>
      <c r="CE80" t="s">
        <v>313</v>
      </c>
      <c r="CF80">
        <v>0.61096106794016314</v>
      </c>
      <c r="CG80">
        <v>0.61455427338809732</v>
      </c>
      <c r="CH80">
        <v>0.60091198592270634</v>
      </c>
      <c r="CI80">
        <v>0.61161298629431848</v>
      </c>
      <c r="CJ80">
        <v>0.60251549056013776</v>
      </c>
      <c r="CK80">
        <v>0.58456914067232935</v>
      </c>
      <c r="CL80">
        <v>0.58537139831215013</v>
      </c>
      <c r="CM80">
        <v>0.56836968743174565</v>
      </c>
      <c r="CN80">
        <v>0.58230651637342268</v>
      </c>
      <c r="CO80">
        <v>0.58229521806956708</v>
      </c>
      <c r="CP80">
        <v>0.58588917066502877</v>
      </c>
      <c r="CQ80">
        <v>0.58291333720065786</v>
      </c>
      <c r="CR80">
        <v>0.58758733500873572</v>
      </c>
      <c r="CS80">
        <v>0.58036560146708371</v>
      </c>
      <c r="CT80">
        <v>0.58229663632773765</v>
      </c>
      <c r="CU80">
        <v>0.57191800269095106</v>
      </c>
      <c r="CV80">
        <v>0.56447645777737854</v>
      </c>
      <c r="CW80">
        <v>0.56531331367615911</v>
      </c>
      <c r="CX80">
        <v>0.57548927527795157</v>
      </c>
      <c r="CY80">
        <v>0.56933793949079436</v>
      </c>
      <c r="CZ80">
        <v>0.58145881110828523</v>
      </c>
      <c r="DA80">
        <v>0.58634520659286249</v>
      </c>
      <c r="DB80">
        <v>0.58979926605254129</v>
      </c>
      <c r="DC80">
        <v>0.58492716780763043</v>
      </c>
      <c r="DD80">
        <v>0.59477086486579644</v>
      </c>
      <c r="DE80">
        <v>0.59256820838744095</v>
      </c>
      <c r="DF80">
        <v>0.59098757963531767</v>
      </c>
      <c r="DG80">
        <v>0.59856211690361094</v>
      </c>
      <c r="DH80">
        <v>0.59723770271762677</v>
      </c>
      <c r="DI80">
        <v>0.60317322175452104</v>
      </c>
      <c r="DJ80">
        <v>0.60476443833368743</v>
      </c>
      <c r="DK80">
        <v>0.61108084042308963</v>
      </c>
      <c r="DL80">
        <v>0.60968595556508987</v>
      </c>
      <c r="DM80">
        <v>0.61823234447398734</v>
      </c>
      <c r="DN80">
        <v>0.62461998559596044</v>
      </c>
      <c r="DO80">
        <v>0.62950095765269143</v>
      </c>
      <c r="DP80">
        <v>0.63028680728001496</v>
      </c>
      <c r="DQ80">
        <v>0.63399638300029826</v>
      </c>
      <c r="DR80">
        <v>0.64403628231279653</v>
      </c>
      <c r="DS80">
        <v>0.64652353209180224</v>
      </c>
      <c r="DT80">
        <v>0.65623446262978113</v>
      </c>
      <c r="DU80">
        <v>0.65258947981351467</v>
      </c>
      <c r="DV80">
        <v>0.65930286328609866</v>
      </c>
      <c r="DW80">
        <v>0.66031351498985769</v>
      </c>
      <c r="DX80">
        <v>0.66710597979090014</v>
      </c>
      <c r="DY80">
        <v>0.66290141002338798</v>
      </c>
      <c r="DZ80">
        <v>0.6592343972307142</v>
      </c>
      <c r="EA80">
        <v>0.64878734607970867</v>
      </c>
      <c r="EB80">
        <v>0.65093698070998673</v>
      </c>
      <c r="EC80">
        <v>0.63758400687024541</v>
      </c>
      <c r="ED80">
        <v>0.62269304093277489</v>
      </c>
      <c r="EE80">
        <v>0.61234291345001801</v>
      </c>
      <c r="EF80">
        <v>0.58673141877376234</v>
      </c>
      <c r="EG80">
        <v>0.56173302945436243</v>
      </c>
      <c r="EH80">
        <v>0.53169661784745825</v>
      </c>
      <c r="EI80">
        <v>0.4970222024077075</v>
      </c>
      <c r="EJ80">
        <v>0.47953085432708559</v>
      </c>
      <c r="EK80">
        <v>0.47158828652056828</v>
      </c>
      <c r="EL80">
        <v>0.45791093289323148</v>
      </c>
      <c r="EM80">
        <v>0.46292630377868921</v>
      </c>
      <c r="EN80">
        <v>0.45330137835999385</v>
      </c>
      <c r="EO80">
        <v>0.45006246470914107</v>
      </c>
      <c r="EP80">
        <v>0.45427409856730422</v>
      </c>
      <c r="EQ80">
        <v>0.45451799162971579</v>
      </c>
      <c r="ER80">
        <v>0.46256627817678631</v>
      </c>
      <c r="ES80">
        <v>0.46149328028842923</v>
      </c>
      <c r="ET80">
        <v>0.46473369652584817</v>
      </c>
      <c r="EU80">
        <v>0.46279208262395599</v>
      </c>
      <c r="EV80">
        <v>0.47812542080026582</v>
      </c>
      <c r="EW80">
        <v>0.47169068805424264</v>
      </c>
      <c r="EX80">
        <v>0.47105387535494436</v>
      </c>
      <c r="EY80">
        <v>0.45542230595719019</v>
      </c>
      <c r="EZ80">
        <v>0.44647392503140149</v>
      </c>
      <c r="FA80">
        <v>0.42708478867516309</v>
      </c>
      <c r="FB80">
        <v>0.41786879448027675</v>
      </c>
      <c r="FC80">
        <v>0.384531903130368</v>
      </c>
      <c r="FD80">
        <v>0.34660482553600291</v>
      </c>
      <c r="FE80">
        <v>0.32958255227297018</v>
      </c>
      <c r="FF80">
        <v>0.31321097339481091</v>
      </c>
      <c r="FG80">
        <v>0.29247047861879594</v>
      </c>
      <c r="FH80">
        <v>0.29046994992651809</v>
      </c>
      <c r="FI80">
        <v>0.28412889080533871</v>
      </c>
      <c r="FJ80">
        <v>0.28660340161816394</v>
      </c>
      <c r="FK80">
        <v>0.30283354978599619</v>
      </c>
      <c r="FL80">
        <v>0.30396835530729927</v>
      </c>
      <c r="FM80">
        <v>0.31178689945159149</v>
      </c>
      <c r="FN80">
        <v>0.31772579037995824</v>
      </c>
      <c r="FO80">
        <v>0.31594919097196905</v>
      </c>
      <c r="FP80">
        <v>0.32684606982251302</v>
      </c>
      <c r="FQ80">
        <v>0.32241508603838753</v>
      </c>
      <c r="FR80">
        <v>0.32527593282980982</v>
      </c>
      <c r="FS80">
        <v>0.32403741785101781</v>
      </c>
      <c r="FT80">
        <v>0.31726844191370235</v>
      </c>
      <c r="FU80">
        <v>0.31903176479898943</v>
      </c>
      <c r="FV80">
        <v>0.31873272334120489</v>
      </c>
      <c r="FW80">
        <v>0.31685008570126388</v>
      </c>
      <c r="FX80">
        <v>0.31576482199634465</v>
      </c>
      <c r="FY80">
        <v>0.31576482199634465</v>
      </c>
      <c r="FZ80">
        <v>0.31576482199634465</v>
      </c>
      <c r="GA80">
        <v>0.31576482199634465</v>
      </c>
      <c r="GB80">
        <v>0.31576482199634465</v>
      </c>
      <c r="GC80">
        <v>0.31576482199634465</v>
      </c>
      <c r="GD80">
        <v>0.31576482199634465</v>
      </c>
      <c r="GE80">
        <v>0.31576482199634465</v>
      </c>
      <c r="GF80">
        <v>0.31576482199634465</v>
      </c>
      <c r="GG80">
        <v>0.31576482199634465</v>
      </c>
      <c r="GH80">
        <v>0.31576482199634465</v>
      </c>
      <c r="GI80">
        <v>0.31576482199634465</v>
      </c>
      <c r="GJ80">
        <v>0.31576482199634465</v>
      </c>
      <c r="GK80">
        <v>0.31576482199634465</v>
      </c>
      <c r="GL80">
        <v>0.31576482199634465</v>
      </c>
      <c r="GM80">
        <v>0.31576482199634465</v>
      </c>
      <c r="GN80">
        <v>0.31576482199634465</v>
      </c>
      <c r="GO80">
        <v>0.31576482199634465</v>
      </c>
      <c r="GP80">
        <v>0.31576482199634465</v>
      </c>
      <c r="GQ80">
        <v>0.31576482199634465</v>
      </c>
      <c r="GR80">
        <v>0.31576482199634465</v>
      </c>
      <c r="GS80">
        <v>0.31576482199634465</v>
      </c>
      <c r="GT80">
        <v>0.31576482199634465</v>
      </c>
      <c r="GU80">
        <v>0.31576482199634465</v>
      </c>
      <c r="GV80">
        <v>0.31576482199634465</v>
      </c>
    </row>
    <row r="81" spans="2:204" x14ac:dyDescent="0.25">
      <c r="B81" s="31" t="s">
        <v>219</v>
      </c>
      <c r="C81" t="s">
        <v>313</v>
      </c>
      <c r="D81" t="s">
        <v>313</v>
      </c>
      <c r="E81" t="s">
        <v>313</v>
      </c>
      <c r="F81" t="s">
        <v>313</v>
      </c>
      <c r="G81" t="s">
        <v>313</v>
      </c>
      <c r="H81" t="s">
        <v>313</v>
      </c>
      <c r="I81" t="s">
        <v>313</v>
      </c>
      <c r="J81" t="s">
        <v>313</v>
      </c>
      <c r="K81" t="s">
        <v>313</v>
      </c>
      <c r="L81" t="s">
        <v>313</v>
      </c>
      <c r="M81" t="s">
        <v>313</v>
      </c>
      <c r="N81" t="s">
        <v>313</v>
      </c>
      <c r="O81" t="s">
        <v>313</v>
      </c>
      <c r="P81" t="s">
        <v>313</v>
      </c>
      <c r="Q81" t="s">
        <v>313</v>
      </c>
      <c r="R81" t="s">
        <v>313</v>
      </c>
      <c r="S81" t="s">
        <v>313</v>
      </c>
      <c r="T81" t="s">
        <v>313</v>
      </c>
      <c r="U81" t="s">
        <v>313</v>
      </c>
      <c r="V81" t="s">
        <v>313</v>
      </c>
      <c r="W81" t="s">
        <v>313</v>
      </c>
      <c r="X81" t="s">
        <v>313</v>
      </c>
      <c r="Y81" t="s">
        <v>313</v>
      </c>
      <c r="Z81" t="s">
        <v>313</v>
      </c>
      <c r="AA81" t="s">
        <v>313</v>
      </c>
      <c r="AB81" t="s">
        <v>313</v>
      </c>
      <c r="AC81" t="s">
        <v>313</v>
      </c>
      <c r="AD81" t="s">
        <v>313</v>
      </c>
      <c r="AE81" t="s">
        <v>313</v>
      </c>
      <c r="AF81" t="s">
        <v>313</v>
      </c>
      <c r="AG81" t="s">
        <v>313</v>
      </c>
      <c r="AH81" t="s">
        <v>313</v>
      </c>
      <c r="AI81" t="s">
        <v>313</v>
      </c>
      <c r="AJ81" t="s">
        <v>313</v>
      </c>
      <c r="AK81" t="s">
        <v>313</v>
      </c>
      <c r="AL81" t="s">
        <v>313</v>
      </c>
      <c r="AM81" t="s">
        <v>313</v>
      </c>
      <c r="AN81" t="s">
        <v>313</v>
      </c>
      <c r="AO81" t="s">
        <v>313</v>
      </c>
      <c r="AP81" t="s">
        <v>313</v>
      </c>
      <c r="AQ81" t="s">
        <v>313</v>
      </c>
      <c r="AR81" t="s">
        <v>313</v>
      </c>
      <c r="AS81" t="s">
        <v>313</v>
      </c>
      <c r="AT81" t="s">
        <v>313</v>
      </c>
      <c r="AU81" t="s">
        <v>313</v>
      </c>
      <c r="AV81" t="s">
        <v>313</v>
      </c>
      <c r="AW81" t="s">
        <v>313</v>
      </c>
      <c r="AX81" t="s">
        <v>313</v>
      </c>
      <c r="AY81" t="s">
        <v>313</v>
      </c>
      <c r="AZ81" t="s">
        <v>313</v>
      </c>
      <c r="BA81" t="s">
        <v>313</v>
      </c>
      <c r="BB81" t="s">
        <v>313</v>
      </c>
      <c r="BC81" t="s">
        <v>313</v>
      </c>
      <c r="BD81" t="s">
        <v>313</v>
      </c>
      <c r="BE81" t="s">
        <v>313</v>
      </c>
      <c r="BF81" t="s">
        <v>313</v>
      </c>
      <c r="BG81" t="s">
        <v>313</v>
      </c>
      <c r="BH81" t="s">
        <v>313</v>
      </c>
      <c r="BI81" t="s">
        <v>313</v>
      </c>
      <c r="BJ81" t="s">
        <v>313</v>
      </c>
      <c r="BK81" t="s">
        <v>313</v>
      </c>
      <c r="BL81" t="s">
        <v>313</v>
      </c>
      <c r="BM81" t="s">
        <v>313</v>
      </c>
      <c r="BN81" t="s">
        <v>313</v>
      </c>
      <c r="BO81" t="s">
        <v>313</v>
      </c>
      <c r="BP81" t="s">
        <v>313</v>
      </c>
      <c r="BQ81" t="s">
        <v>313</v>
      </c>
      <c r="BR81" t="s">
        <v>313</v>
      </c>
      <c r="BS81" t="s">
        <v>313</v>
      </c>
      <c r="BT81" t="s">
        <v>313</v>
      </c>
      <c r="BU81" t="s">
        <v>313</v>
      </c>
      <c r="BV81" t="s">
        <v>313</v>
      </c>
      <c r="BW81" t="s">
        <v>313</v>
      </c>
      <c r="BX81" t="s">
        <v>313</v>
      </c>
      <c r="BY81" t="s">
        <v>313</v>
      </c>
      <c r="BZ81" t="s">
        <v>313</v>
      </c>
      <c r="CA81" t="s">
        <v>313</v>
      </c>
      <c r="CB81" t="s">
        <v>313</v>
      </c>
      <c r="CC81" t="s">
        <v>313</v>
      </c>
      <c r="CD81" t="s">
        <v>313</v>
      </c>
      <c r="CE81" t="s">
        <v>313</v>
      </c>
      <c r="CF81">
        <v>0.32973450125619608</v>
      </c>
      <c r="CG81">
        <v>2.0563375566974074E-2</v>
      </c>
      <c r="CH81">
        <v>-0.69945434944854468</v>
      </c>
      <c r="CI81">
        <v>-0.40073713744957085</v>
      </c>
      <c r="CJ81">
        <v>0.65902327040909026</v>
      </c>
      <c r="CK81">
        <v>0.40099290318380099</v>
      </c>
      <c r="CL81">
        <v>0.37699729834040913</v>
      </c>
      <c r="CM81">
        <v>0.99871004729826562</v>
      </c>
      <c r="CN81">
        <v>0.93578391424272822</v>
      </c>
      <c r="CO81">
        <v>0.80417263527563421</v>
      </c>
      <c r="CP81">
        <v>0.84371669323616494</v>
      </c>
      <c r="CQ81">
        <v>0.16250597228858099</v>
      </c>
      <c r="CR81">
        <v>0.48066150973592958</v>
      </c>
      <c r="CS81">
        <v>0.39852992854632774</v>
      </c>
      <c r="CT81">
        <v>1.0719909620231165</v>
      </c>
      <c r="CU81">
        <v>0.78563303378455229</v>
      </c>
      <c r="CV81">
        <v>1.0781273208805684</v>
      </c>
      <c r="CW81">
        <v>0.45967702000055022</v>
      </c>
      <c r="CX81">
        <v>0.89118235110101607</v>
      </c>
      <c r="CY81">
        <v>0.26667914989233216</v>
      </c>
      <c r="CZ81">
        <v>0.26718619537990534</v>
      </c>
      <c r="DA81">
        <v>0.66991018948309644</v>
      </c>
      <c r="DB81">
        <v>0.54839031985985853</v>
      </c>
      <c r="DC81">
        <v>0.50392845695236876</v>
      </c>
      <c r="DD81">
        <v>1.3435633654711079</v>
      </c>
      <c r="DE81">
        <v>0.68501519568318547</v>
      </c>
      <c r="DF81">
        <v>0.79080156881970831</v>
      </c>
      <c r="DG81">
        <v>0.56851974755945989</v>
      </c>
      <c r="DH81">
        <v>1.1306268670927506</v>
      </c>
      <c r="DI81">
        <v>0.94381833276815696</v>
      </c>
      <c r="DJ81">
        <v>0.55631514761039147</v>
      </c>
      <c r="DK81">
        <v>0.71567880022302388</v>
      </c>
      <c r="DL81">
        <v>0.68732690641978911</v>
      </c>
      <c r="DM81">
        <v>0.94537005125240403</v>
      </c>
      <c r="DN81">
        <v>1.1929831082927895</v>
      </c>
      <c r="DO81">
        <v>0.5676528303505366</v>
      </c>
      <c r="DP81">
        <v>0.58544950302209142</v>
      </c>
      <c r="DQ81">
        <v>0.90916291723344145</v>
      </c>
      <c r="DR81">
        <v>1.2721415112795118</v>
      </c>
      <c r="DS81">
        <v>0.21569800828119803</v>
      </c>
      <c r="DT81">
        <v>1.3958508623267869</v>
      </c>
      <c r="DU81">
        <v>8.8968992926845888E-2</v>
      </c>
      <c r="DV81">
        <v>0.40970706934172668</v>
      </c>
      <c r="DW81">
        <v>-0.19628639362890679</v>
      </c>
      <c r="DX81">
        <v>0.38208524852256837</v>
      </c>
      <c r="DY81">
        <v>-0.23933862234922543</v>
      </c>
      <c r="DZ81">
        <v>0.20320973729968517</v>
      </c>
      <c r="EA81">
        <v>0.69119359330174845</v>
      </c>
      <c r="EB81">
        <v>0.41592150926677995</v>
      </c>
      <c r="EC81">
        <v>0.38054651205326118</v>
      </c>
      <c r="ED81">
        <v>5.7289505395439005E-2</v>
      </c>
      <c r="EE81">
        <v>0.40531259568796274</v>
      </c>
      <c r="EF81">
        <v>0.73698364217593781</v>
      </c>
      <c r="EG81">
        <v>1.3452654629882066</v>
      </c>
      <c r="EH81">
        <v>0.92126175258707443</v>
      </c>
      <c r="EI81">
        <v>0.43935667862703948</v>
      </c>
      <c r="EJ81">
        <v>0.5763321210503487</v>
      </c>
      <c r="EK81">
        <v>0.71184921273416857</v>
      </c>
      <c r="EL81">
        <v>0.67403801838660382</v>
      </c>
      <c r="EM81">
        <v>0.82192291159191844</v>
      </c>
      <c r="EN81">
        <v>0.4002450502196867</v>
      </c>
      <c r="EO81">
        <v>0.6472109818792825</v>
      </c>
      <c r="EP81">
        <v>0.43919002832174714</v>
      </c>
      <c r="EQ81">
        <v>0.93055912596401036</v>
      </c>
      <c r="ER81">
        <v>0.22790408018228575</v>
      </c>
      <c r="ES81">
        <v>7.6253279033029475E-2</v>
      </c>
      <c r="ET81">
        <v>0.61094151058705115</v>
      </c>
      <c r="EU81">
        <v>3.8255701529886825E-2</v>
      </c>
      <c r="EV81">
        <v>0.59581541747463673</v>
      </c>
      <c r="EW81">
        <v>0.52091205979628774</v>
      </c>
      <c r="EX81">
        <v>0.27138650761511907</v>
      </c>
      <c r="EY81">
        <v>-0.52680639823496977</v>
      </c>
      <c r="EZ81">
        <v>0.39865288647705277</v>
      </c>
      <c r="FA81">
        <v>-0.38266792682103556</v>
      </c>
      <c r="FB81">
        <v>-1.688228794718049</v>
      </c>
      <c r="FC81">
        <v>-1.131855201753964</v>
      </c>
      <c r="FD81">
        <v>-0.10551380362766705</v>
      </c>
      <c r="FE81">
        <v>0.27980042397701599</v>
      </c>
      <c r="FF81">
        <v>0.84390055686487153</v>
      </c>
      <c r="FG81">
        <v>0.36435657158548723</v>
      </c>
      <c r="FH81">
        <v>0.83299139710239689</v>
      </c>
      <c r="FI81">
        <v>0.57695485136278768</v>
      </c>
      <c r="FJ81">
        <v>0.53040969072301869</v>
      </c>
      <c r="FK81">
        <v>-0.31360717521765963</v>
      </c>
      <c r="FL81">
        <v>0.60019555858882823</v>
      </c>
      <c r="FM81">
        <v>0.16474073307504741</v>
      </c>
      <c r="FN81">
        <v>0.93752397816142841</v>
      </c>
      <c r="FO81">
        <v>0.46048665530588584</v>
      </c>
      <c r="FP81">
        <v>0.31748315733400179</v>
      </c>
      <c r="FQ81">
        <v>0.49135740336881084</v>
      </c>
      <c r="FR81">
        <v>1.9611037009263074E-2</v>
      </c>
      <c r="FS81">
        <v>0.52183193020052043</v>
      </c>
      <c r="FT81">
        <v>0.34204842931937174</v>
      </c>
      <c r="FU81">
        <v>0.85087128140945412</v>
      </c>
      <c r="FV81">
        <v>0.65441285420482087</v>
      </c>
      <c r="FW81">
        <v>-0.38643600358349484</v>
      </c>
      <c r="FX81">
        <v>0.77354024876789484</v>
      </c>
      <c r="FY81">
        <v>0.77354024876789484</v>
      </c>
      <c r="FZ81">
        <v>0.77354024876789484</v>
      </c>
      <c r="GA81">
        <v>0.77354024876789484</v>
      </c>
      <c r="GB81">
        <v>0.77354024876789484</v>
      </c>
      <c r="GC81">
        <v>0.77354024876789484</v>
      </c>
      <c r="GD81">
        <v>0.77354024876789484</v>
      </c>
      <c r="GE81">
        <v>0.77354024876789484</v>
      </c>
      <c r="GF81">
        <v>0.77354024876789484</v>
      </c>
      <c r="GG81">
        <v>0.77354024876789484</v>
      </c>
      <c r="GH81">
        <v>0.77354024876789484</v>
      </c>
      <c r="GI81">
        <v>0.77354024876789484</v>
      </c>
      <c r="GJ81">
        <v>0.77354024876789484</v>
      </c>
      <c r="GK81">
        <v>0.77354024876789484</v>
      </c>
      <c r="GL81">
        <v>0.77354024876789484</v>
      </c>
      <c r="GM81">
        <v>0.77354024876789484</v>
      </c>
      <c r="GN81">
        <v>0.77354024876789484</v>
      </c>
      <c r="GO81">
        <v>0.77354024876789484</v>
      </c>
      <c r="GP81">
        <v>0.77354024876789484</v>
      </c>
      <c r="GQ81">
        <v>0.77354024876789484</v>
      </c>
      <c r="GR81">
        <v>0.77354024876789484</v>
      </c>
      <c r="GS81">
        <v>0.77354024876789484</v>
      </c>
      <c r="GT81">
        <v>0.77354024876789484</v>
      </c>
      <c r="GU81">
        <v>0.77354024876789484</v>
      </c>
      <c r="GV81">
        <v>0.77354024876789484</v>
      </c>
    </row>
    <row r="82" spans="2:204" x14ac:dyDescent="0.25">
      <c r="B82" s="31" t="s">
        <v>250</v>
      </c>
      <c r="C82" t="s">
        <v>313</v>
      </c>
      <c r="D82" t="s">
        <v>313</v>
      </c>
      <c r="E82" t="s">
        <v>313</v>
      </c>
      <c r="F82" t="s">
        <v>313</v>
      </c>
      <c r="G82" t="s">
        <v>313</v>
      </c>
      <c r="H82" t="s">
        <v>313</v>
      </c>
      <c r="I82" t="s">
        <v>313</v>
      </c>
      <c r="J82" t="s">
        <v>313</v>
      </c>
      <c r="K82" t="s">
        <v>313</v>
      </c>
      <c r="L82" t="s">
        <v>313</v>
      </c>
      <c r="M82" t="s">
        <v>313</v>
      </c>
      <c r="N82" t="s">
        <v>313</v>
      </c>
      <c r="O82" t="s">
        <v>313</v>
      </c>
      <c r="P82" t="s">
        <v>313</v>
      </c>
      <c r="Q82" t="s">
        <v>313</v>
      </c>
      <c r="R82" t="s">
        <v>313</v>
      </c>
      <c r="S82" t="s">
        <v>313</v>
      </c>
      <c r="T82" t="s">
        <v>313</v>
      </c>
      <c r="U82" t="s">
        <v>313</v>
      </c>
      <c r="V82" t="s">
        <v>313</v>
      </c>
      <c r="W82" t="s">
        <v>313</v>
      </c>
      <c r="X82" t="s">
        <v>313</v>
      </c>
      <c r="Y82" t="s">
        <v>313</v>
      </c>
      <c r="Z82" t="s">
        <v>313</v>
      </c>
      <c r="AA82" t="s">
        <v>313</v>
      </c>
      <c r="AB82" t="s">
        <v>313</v>
      </c>
      <c r="AC82" t="s">
        <v>313</v>
      </c>
      <c r="AD82" t="s">
        <v>313</v>
      </c>
      <c r="AE82" t="s">
        <v>313</v>
      </c>
      <c r="AF82" t="s">
        <v>313</v>
      </c>
      <c r="AG82" t="s">
        <v>313</v>
      </c>
      <c r="AH82" t="s">
        <v>313</v>
      </c>
      <c r="AI82" t="s">
        <v>313</v>
      </c>
      <c r="AJ82" t="s">
        <v>313</v>
      </c>
      <c r="AK82" t="s">
        <v>313</v>
      </c>
      <c r="AL82" t="s">
        <v>313</v>
      </c>
      <c r="AM82" t="s">
        <v>313</v>
      </c>
      <c r="AN82" t="s">
        <v>313</v>
      </c>
      <c r="AO82" t="s">
        <v>313</v>
      </c>
      <c r="AP82" t="s">
        <v>313</v>
      </c>
      <c r="AQ82" t="s">
        <v>313</v>
      </c>
      <c r="AR82" t="s">
        <v>313</v>
      </c>
      <c r="AS82" t="s">
        <v>313</v>
      </c>
      <c r="AT82" t="s">
        <v>313</v>
      </c>
      <c r="AU82" t="s">
        <v>313</v>
      </c>
      <c r="AV82" t="s">
        <v>313</v>
      </c>
      <c r="AW82" t="s">
        <v>313</v>
      </c>
      <c r="AX82" t="s">
        <v>313</v>
      </c>
      <c r="AY82" t="s">
        <v>313</v>
      </c>
      <c r="AZ82" t="s">
        <v>313</v>
      </c>
      <c r="BA82" t="s">
        <v>313</v>
      </c>
      <c r="BB82" t="s">
        <v>313</v>
      </c>
      <c r="BC82" t="s">
        <v>313</v>
      </c>
      <c r="BD82" t="s">
        <v>313</v>
      </c>
      <c r="BE82" t="s">
        <v>313</v>
      </c>
      <c r="BF82" t="s">
        <v>313</v>
      </c>
      <c r="BG82" t="s">
        <v>313</v>
      </c>
      <c r="BH82" t="s">
        <v>313</v>
      </c>
      <c r="BI82" t="s">
        <v>313</v>
      </c>
      <c r="BJ82" t="s">
        <v>313</v>
      </c>
      <c r="BK82" t="s">
        <v>313</v>
      </c>
      <c r="BL82" t="s">
        <v>313</v>
      </c>
      <c r="BM82" t="s">
        <v>313</v>
      </c>
      <c r="BN82" t="s">
        <v>313</v>
      </c>
      <c r="BO82" t="s">
        <v>313</v>
      </c>
      <c r="BP82" t="s">
        <v>313</v>
      </c>
      <c r="BQ82" t="s">
        <v>313</v>
      </c>
      <c r="BR82" t="s">
        <v>313</v>
      </c>
      <c r="BS82" t="s">
        <v>313</v>
      </c>
      <c r="BT82" t="s">
        <v>313</v>
      </c>
      <c r="BU82" t="s">
        <v>313</v>
      </c>
      <c r="BV82" t="s">
        <v>313</v>
      </c>
      <c r="BW82" t="s">
        <v>313</v>
      </c>
      <c r="BX82" t="s">
        <v>313</v>
      </c>
      <c r="BY82" t="s">
        <v>313</v>
      </c>
      <c r="BZ82" t="s">
        <v>313</v>
      </c>
      <c r="CA82" t="s">
        <v>313</v>
      </c>
      <c r="CB82" t="s">
        <v>313</v>
      </c>
      <c r="CC82" t="s">
        <v>313</v>
      </c>
      <c r="CD82" t="s">
        <v>313</v>
      </c>
      <c r="CE82" t="s">
        <v>313</v>
      </c>
      <c r="CF82" t="s">
        <v>313</v>
      </c>
      <c r="CG82" t="s">
        <v>313</v>
      </c>
      <c r="CH82" t="s">
        <v>313</v>
      </c>
      <c r="CI82" t="s">
        <v>313</v>
      </c>
      <c r="CJ82" t="s">
        <v>313</v>
      </c>
      <c r="CK82" t="s">
        <v>313</v>
      </c>
      <c r="CL82" t="s">
        <v>313</v>
      </c>
      <c r="CM82" t="s">
        <v>313</v>
      </c>
      <c r="CN82" t="s">
        <v>313</v>
      </c>
      <c r="CO82" t="s">
        <v>313</v>
      </c>
      <c r="CP82" s="10">
        <v>1.053529240123156</v>
      </c>
      <c r="CQ82" s="10">
        <v>0.45676088240951829</v>
      </c>
      <c r="CR82" s="10">
        <v>0.33663625891005428</v>
      </c>
      <c r="CS82" s="10">
        <v>4.3919676632678081E-2</v>
      </c>
      <c r="CT82" s="10">
        <v>1.3219035652141269E-2</v>
      </c>
      <c r="CU82" s="10">
        <v>-0.1281754446777798</v>
      </c>
      <c r="CV82" s="10">
        <v>-0.13259441580073444</v>
      </c>
      <c r="CW82" s="10">
        <v>9.2214681197612947E-2</v>
      </c>
      <c r="CX82" s="10">
        <v>-0.11518560753980142</v>
      </c>
      <c r="CY82" s="10">
        <v>0.16130841592604106</v>
      </c>
      <c r="CZ82" s="10">
        <v>0.21329283133005172</v>
      </c>
      <c r="DA82" s="10">
        <v>-7.1308521612053519E-2</v>
      </c>
      <c r="DB82" s="10">
        <v>-0.12821660153488532</v>
      </c>
      <c r="DC82" s="10">
        <v>-0.14153095654473369</v>
      </c>
      <c r="DD82" s="10">
        <v>1.9656379523883494E-2</v>
      </c>
      <c r="DE82" s="10">
        <v>-4.6562851927537258E-3</v>
      </c>
      <c r="DF82" s="10">
        <v>0.31396721412409939</v>
      </c>
      <c r="DG82" s="10">
        <v>0.22262873478181117</v>
      </c>
      <c r="DH82" s="10">
        <v>-3.0778531630601638E-2</v>
      </c>
      <c r="DI82" s="10">
        <v>-5.3737810766043906E-2</v>
      </c>
      <c r="DJ82" s="10">
        <v>-0.25425991775566498</v>
      </c>
      <c r="DK82" s="10">
        <v>-0.42255886441892621</v>
      </c>
      <c r="DL82" s="10">
        <v>-0.18750593617955857</v>
      </c>
      <c r="DM82" s="10">
        <v>-8.6550738475365957E-2</v>
      </c>
      <c r="DN82" s="10">
        <v>6.1410919903337094E-2</v>
      </c>
      <c r="DO82" s="10">
        <v>0.29713878714231573</v>
      </c>
      <c r="DP82" s="10">
        <v>8.864395337209971E-2</v>
      </c>
      <c r="DQ82" s="10">
        <v>0.21712677037450392</v>
      </c>
      <c r="DR82" s="10">
        <v>0.3814720421116593</v>
      </c>
      <c r="DS82" s="10">
        <v>0.16962427367105848</v>
      </c>
      <c r="DT82" s="10">
        <v>0.27861481237861607</v>
      </c>
      <c r="DU82" s="10">
        <v>5.8084916830930131E-2</v>
      </c>
      <c r="DV82" s="10">
        <v>-0.10909086014119544</v>
      </c>
      <c r="DW82" s="10">
        <v>0.39807289149284031</v>
      </c>
      <c r="DX82" s="10">
        <v>0.60897562890421764</v>
      </c>
      <c r="DY82" s="10">
        <v>0.90286269823754395</v>
      </c>
      <c r="DZ82" s="10">
        <v>1.4026937552746488</v>
      </c>
      <c r="EA82" s="10">
        <v>1.6923435155316393</v>
      </c>
      <c r="EB82" s="10">
        <v>1.8927496680718723</v>
      </c>
      <c r="EC82" s="10">
        <v>2.1228433476757447</v>
      </c>
      <c r="ED82" s="10">
        <v>1.9646021797760009</v>
      </c>
      <c r="EE82" s="10">
        <v>1.6356458954083046</v>
      </c>
      <c r="EF82" s="10">
        <v>1.6322907630418595</v>
      </c>
      <c r="EG82" s="10">
        <v>1.417491337262893</v>
      </c>
      <c r="EH82" s="10">
        <v>1.2964161498219684</v>
      </c>
      <c r="EI82" s="10">
        <v>1.2336631747095133</v>
      </c>
      <c r="EJ82" s="10">
        <v>0.87967640499753064</v>
      </c>
      <c r="EK82" s="10">
        <v>0.7359821086025895</v>
      </c>
      <c r="EL82" s="10">
        <v>0.41484676895218137</v>
      </c>
      <c r="EM82" s="10">
        <v>0.23806280502538751</v>
      </c>
      <c r="EN82" s="10">
        <v>7.3672417022979664E-4</v>
      </c>
      <c r="EO82" s="10">
        <v>-1.6793278334036765E-2</v>
      </c>
      <c r="EP82" s="10">
        <v>-0.10771563342628787</v>
      </c>
      <c r="EQ82" s="10">
        <v>-3.1186428058876933E-2</v>
      </c>
      <c r="ER82" s="10">
        <v>-3.9088019573347857E-2</v>
      </c>
      <c r="ES82" s="10">
        <v>-0.11179517990446733</v>
      </c>
      <c r="ET82" s="10">
        <v>9.443918812782584E-2</v>
      </c>
      <c r="EU82" s="10">
        <v>-5.472047356541794E-2</v>
      </c>
      <c r="EV82" s="10">
        <v>7.8233153444252079E-2</v>
      </c>
      <c r="EW82" s="10">
        <v>0.17638540050272905</v>
      </c>
      <c r="EX82" s="10">
        <v>0.207048061624346</v>
      </c>
      <c r="EY82" s="10">
        <v>0.36978653871113598</v>
      </c>
      <c r="EZ82" s="10">
        <v>0.8169611575673692</v>
      </c>
      <c r="FA82" s="10">
        <v>1.1523671540982057</v>
      </c>
      <c r="FB82" s="10">
        <v>1.2705951389026604</v>
      </c>
      <c r="FC82" s="10">
        <v>1.7764746405743885</v>
      </c>
      <c r="FD82" s="10">
        <v>2.2347021945858927</v>
      </c>
      <c r="FE82" s="10">
        <v>2.5497868412066014</v>
      </c>
      <c r="FF82" s="10">
        <v>2.8492425089302764</v>
      </c>
      <c r="FG82" s="10">
        <v>2.600160610545267</v>
      </c>
      <c r="FH82" s="10">
        <v>1.9285207981371832</v>
      </c>
      <c r="FI82" s="10">
        <v>1.3703932633430869</v>
      </c>
      <c r="FJ82" s="10">
        <v>0.82936077520794349</v>
      </c>
      <c r="FK82" s="10">
        <v>4.1607415385935764E-2</v>
      </c>
      <c r="FL82" s="10">
        <v>-0.41633129869191687</v>
      </c>
      <c r="FM82" s="10">
        <v>-0.90302083458009141</v>
      </c>
      <c r="FN82" s="10">
        <v>-1.0869164004917611</v>
      </c>
      <c r="FO82" s="10">
        <v>-0.92178830766741027</v>
      </c>
      <c r="FP82" s="10">
        <v>-0.91735209249620986</v>
      </c>
      <c r="FQ82" s="10">
        <v>-0.54969348901216375</v>
      </c>
      <c r="FR82" s="10">
        <v>-0.71729530047175638</v>
      </c>
      <c r="FS82" s="10">
        <v>-0.81276078293942677</v>
      </c>
      <c r="FT82" s="10">
        <v>-0.87183697350209444</v>
      </c>
      <c r="FU82" s="10">
        <v>-1.0398155624059129</v>
      </c>
      <c r="FV82" s="10">
        <v>-0.96143477352281814</v>
      </c>
      <c r="FW82" s="10">
        <v>-0.71986740464675991</v>
      </c>
      <c r="FX82" s="10">
        <v>-0.53854816848393183</v>
      </c>
      <c r="FY82" s="10">
        <v>-0.53854816848393183</v>
      </c>
      <c r="FZ82" s="10">
        <v>-0.53854816848393183</v>
      </c>
      <c r="GA82" s="10">
        <v>-0.53854816848393183</v>
      </c>
      <c r="GB82" s="10">
        <v>-0.53854816848393183</v>
      </c>
      <c r="GC82" s="10">
        <v>-0.53854816848393183</v>
      </c>
      <c r="GD82" s="10">
        <v>-0.53854816848393183</v>
      </c>
      <c r="GE82" s="10">
        <v>-0.53854816848393183</v>
      </c>
      <c r="GF82" s="10">
        <v>-0.53854816848393183</v>
      </c>
      <c r="GG82" s="10">
        <v>-0.53854816848393183</v>
      </c>
      <c r="GH82" s="10">
        <v>-0.53854816848393183</v>
      </c>
      <c r="GI82" s="10">
        <v>-0.53854816848393183</v>
      </c>
      <c r="GJ82" s="10">
        <v>-0.53854816848393183</v>
      </c>
      <c r="GK82" s="10">
        <v>-0.53854816848393183</v>
      </c>
      <c r="GL82" s="10">
        <v>-0.53854816848393183</v>
      </c>
      <c r="GM82" s="10">
        <v>-0.53854816848393183</v>
      </c>
      <c r="GN82" s="10">
        <v>-0.53854816848393183</v>
      </c>
      <c r="GO82" s="10">
        <v>-0.53854816848393183</v>
      </c>
      <c r="GP82" s="10">
        <v>-0.53854816848393183</v>
      </c>
      <c r="GQ82" s="10">
        <v>-0.53854816848393183</v>
      </c>
      <c r="GR82" s="10">
        <v>-0.53854816848393183</v>
      </c>
      <c r="GS82" s="10">
        <v>-0.53854816848393183</v>
      </c>
      <c r="GT82" s="10">
        <v>-0.53854816848393183</v>
      </c>
      <c r="GU82" s="10">
        <v>-0.53854816848393183</v>
      </c>
      <c r="GV82" s="10">
        <v>-0.53854816848393183</v>
      </c>
    </row>
    <row r="83" spans="2:204" x14ac:dyDescent="0.25">
      <c r="B83" s="29" t="s">
        <v>220</v>
      </c>
      <c r="C83" t="s">
        <v>313</v>
      </c>
      <c r="D83" t="s">
        <v>313</v>
      </c>
      <c r="E83" t="s">
        <v>313</v>
      </c>
      <c r="F83" t="s">
        <v>313</v>
      </c>
      <c r="G83" t="s">
        <v>313</v>
      </c>
      <c r="H83" t="s">
        <v>313</v>
      </c>
      <c r="I83" t="s">
        <v>313</v>
      </c>
      <c r="J83" t="s">
        <v>313</v>
      </c>
      <c r="K83" t="s">
        <v>313</v>
      </c>
      <c r="L83" t="s">
        <v>313</v>
      </c>
      <c r="M83" t="s">
        <v>313</v>
      </c>
      <c r="N83" t="s">
        <v>313</v>
      </c>
      <c r="O83" t="s">
        <v>313</v>
      </c>
      <c r="P83" t="s">
        <v>313</v>
      </c>
      <c r="Q83" t="s">
        <v>313</v>
      </c>
      <c r="R83" t="s">
        <v>313</v>
      </c>
      <c r="S83" t="s">
        <v>313</v>
      </c>
      <c r="T83" t="s">
        <v>313</v>
      </c>
      <c r="U83" t="s">
        <v>313</v>
      </c>
      <c r="V83" t="s">
        <v>313</v>
      </c>
      <c r="W83" t="s">
        <v>313</v>
      </c>
      <c r="X83" t="s">
        <v>313</v>
      </c>
      <c r="Y83" t="s">
        <v>313</v>
      </c>
      <c r="Z83" t="s">
        <v>313</v>
      </c>
      <c r="AA83" t="s">
        <v>313</v>
      </c>
      <c r="AB83" t="s">
        <v>313</v>
      </c>
      <c r="AC83" t="s">
        <v>313</v>
      </c>
      <c r="AD83" t="s">
        <v>313</v>
      </c>
      <c r="AE83" t="s">
        <v>313</v>
      </c>
      <c r="AF83" t="s">
        <v>313</v>
      </c>
      <c r="AG83" t="s">
        <v>313</v>
      </c>
      <c r="AH83" t="s">
        <v>313</v>
      </c>
      <c r="AI83" t="s">
        <v>313</v>
      </c>
      <c r="AJ83" t="s">
        <v>313</v>
      </c>
      <c r="AK83" t="s">
        <v>313</v>
      </c>
      <c r="AL83" t="s">
        <v>313</v>
      </c>
      <c r="AM83" t="s">
        <v>313</v>
      </c>
      <c r="AN83" t="s">
        <v>313</v>
      </c>
      <c r="AO83" t="s">
        <v>313</v>
      </c>
      <c r="AP83" t="s">
        <v>313</v>
      </c>
      <c r="AQ83" t="s">
        <v>313</v>
      </c>
      <c r="AR83" t="s">
        <v>313</v>
      </c>
      <c r="AS83" t="s">
        <v>313</v>
      </c>
      <c r="AT83" t="s">
        <v>313</v>
      </c>
      <c r="AU83" t="s">
        <v>313</v>
      </c>
      <c r="AV83" t="s">
        <v>313</v>
      </c>
      <c r="AW83" t="s">
        <v>313</v>
      </c>
      <c r="AX83" t="s">
        <v>313</v>
      </c>
      <c r="AY83" t="s">
        <v>313</v>
      </c>
      <c r="AZ83" t="s">
        <v>313</v>
      </c>
      <c r="BA83" t="s">
        <v>313</v>
      </c>
      <c r="BB83" t="s">
        <v>313</v>
      </c>
      <c r="BC83" t="s">
        <v>313</v>
      </c>
      <c r="BD83" t="s">
        <v>313</v>
      </c>
      <c r="BE83" t="s">
        <v>313</v>
      </c>
      <c r="BF83" t="s">
        <v>313</v>
      </c>
      <c r="BG83" t="s">
        <v>313</v>
      </c>
      <c r="BH83" t="s">
        <v>313</v>
      </c>
      <c r="BI83" t="s">
        <v>313</v>
      </c>
      <c r="BJ83" t="s">
        <v>313</v>
      </c>
      <c r="BK83" t="s">
        <v>313</v>
      </c>
      <c r="BL83" t="s">
        <v>313</v>
      </c>
      <c r="BM83" t="s">
        <v>313</v>
      </c>
      <c r="BN83" t="s">
        <v>313</v>
      </c>
      <c r="BO83" t="s">
        <v>313</v>
      </c>
      <c r="BP83" t="s">
        <v>313</v>
      </c>
      <c r="BQ83" t="s">
        <v>313</v>
      </c>
      <c r="BR83" t="s">
        <v>313</v>
      </c>
      <c r="BS83" t="s">
        <v>313</v>
      </c>
      <c r="BT83" t="s">
        <v>313</v>
      </c>
      <c r="BU83" t="s">
        <v>313</v>
      </c>
      <c r="BV83" t="s">
        <v>313</v>
      </c>
      <c r="BW83" t="s">
        <v>313</v>
      </c>
      <c r="BX83" t="s">
        <v>313</v>
      </c>
      <c r="BY83" t="s">
        <v>313</v>
      </c>
      <c r="BZ83" t="s">
        <v>313</v>
      </c>
      <c r="CA83" t="s">
        <v>313</v>
      </c>
      <c r="CB83" t="s">
        <v>313</v>
      </c>
      <c r="CC83" t="s">
        <v>313</v>
      </c>
      <c r="CD83" t="s">
        <v>313</v>
      </c>
      <c r="CE83" t="s">
        <v>313</v>
      </c>
      <c r="CF83" t="s">
        <v>313</v>
      </c>
      <c r="CG83" t="s">
        <v>313</v>
      </c>
      <c r="CH83" t="s">
        <v>313</v>
      </c>
      <c r="CI83" s="32">
        <v>-1.1100000000000001</v>
      </c>
      <c r="CJ83" s="32">
        <v>0.31</v>
      </c>
      <c r="CK83" s="32">
        <v>-0.46</v>
      </c>
      <c r="CL83" s="32">
        <v>-0.27</v>
      </c>
      <c r="CM83" s="32">
        <v>0</v>
      </c>
      <c r="CN83" s="32">
        <v>-0.14000000000000001</v>
      </c>
      <c r="CO83" s="32">
        <v>0.31</v>
      </c>
      <c r="CP83" s="32">
        <v>-7.0000000000000007E-2</v>
      </c>
      <c r="CQ83" s="32">
        <v>-1.17</v>
      </c>
      <c r="CR83" s="32">
        <v>0.14000000000000001</v>
      </c>
      <c r="CS83" s="32">
        <v>0</v>
      </c>
      <c r="CT83" s="32">
        <v>0.34</v>
      </c>
      <c r="CU83" s="32">
        <v>-1.47</v>
      </c>
      <c r="CV83" s="32">
        <v>-0.23</v>
      </c>
      <c r="CW83" s="32">
        <v>1.45</v>
      </c>
      <c r="CX83" s="32">
        <v>-0.69</v>
      </c>
      <c r="CY83" s="32">
        <v>0.03</v>
      </c>
      <c r="CZ83" s="32">
        <v>0.04</v>
      </c>
      <c r="DA83" s="32">
        <v>-0.03</v>
      </c>
      <c r="DB83" s="32">
        <v>-0.81</v>
      </c>
      <c r="DC83" s="32">
        <v>0.2</v>
      </c>
      <c r="DD83" s="32">
        <v>0.91</v>
      </c>
      <c r="DE83" s="32">
        <v>0.16</v>
      </c>
      <c r="DF83" s="32">
        <v>0.5</v>
      </c>
      <c r="DG83" s="32">
        <v>0.26</v>
      </c>
      <c r="DH83" s="32">
        <v>0.45</v>
      </c>
      <c r="DI83" s="32">
        <v>7.0000000000000007E-2</v>
      </c>
      <c r="DJ83" s="32">
        <v>-0.13</v>
      </c>
      <c r="DK83" s="32">
        <v>-0.27</v>
      </c>
      <c r="DL83" s="32">
        <v>1.62</v>
      </c>
      <c r="DM83" s="32">
        <v>0.77</v>
      </c>
      <c r="DN83" s="32">
        <v>0.7</v>
      </c>
      <c r="DO83" s="32">
        <v>0.96</v>
      </c>
      <c r="DP83" s="32">
        <v>0.32</v>
      </c>
      <c r="DQ83" s="32">
        <v>0.94</v>
      </c>
      <c r="DR83" s="32">
        <v>1.37</v>
      </c>
      <c r="DS83" s="32">
        <v>-0.56000000000000005</v>
      </c>
      <c r="DT83" s="32">
        <v>1.1299999999999999</v>
      </c>
      <c r="DU83" s="32">
        <v>-7.0000000000000007E-2</v>
      </c>
      <c r="DV83" s="32">
        <v>0.28999999999999998</v>
      </c>
      <c r="DW83" s="32">
        <v>1.2</v>
      </c>
      <c r="DX83" s="32">
        <v>1.67</v>
      </c>
      <c r="DY83" s="32">
        <v>0.98</v>
      </c>
      <c r="DZ83" s="32">
        <v>2.4</v>
      </c>
      <c r="EA83" s="32">
        <v>1.1299999999999999</v>
      </c>
      <c r="EB83" s="32">
        <v>1.23</v>
      </c>
      <c r="EC83" s="32">
        <v>1</v>
      </c>
      <c r="ED83" s="32">
        <v>0.65</v>
      </c>
      <c r="EE83" s="32">
        <v>-0.05</v>
      </c>
      <c r="EF83" s="32">
        <v>1.1200000000000001</v>
      </c>
      <c r="EG83" s="32">
        <v>1.42</v>
      </c>
      <c r="EH83" s="32">
        <v>0.49</v>
      </c>
      <c r="EI83" s="32">
        <v>0.57999999999999996</v>
      </c>
      <c r="EJ83" s="32">
        <v>0.55000000000000004</v>
      </c>
      <c r="EK83" s="32">
        <v>0.27</v>
      </c>
      <c r="EL83" s="32">
        <v>-7.0000000000000007E-2</v>
      </c>
      <c r="EM83" s="32">
        <v>0.1</v>
      </c>
      <c r="EN83" s="32">
        <v>0.14000000000000001</v>
      </c>
      <c r="EO83" s="32">
        <v>0.74</v>
      </c>
      <c r="EP83" s="32">
        <v>-0.08</v>
      </c>
      <c r="EQ83" s="32">
        <v>1.01</v>
      </c>
      <c r="ER83" s="32">
        <v>0.26</v>
      </c>
      <c r="ES83" s="32">
        <v>0.22</v>
      </c>
      <c r="ET83" s="32">
        <v>0.23</v>
      </c>
      <c r="EU83" s="32">
        <v>0.36</v>
      </c>
      <c r="EV83" s="32">
        <v>0.49</v>
      </c>
      <c r="EW83" s="32">
        <v>0.53</v>
      </c>
      <c r="EX83" s="32">
        <v>0.28000000000000003</v>
      </c>
      <c r="EY83" s="32">
        <v>0.6</v>
      </c>
      <c r="EZ83" s="32">
        <v>2.0699999999999998</v>
      </c>
      <c r="FA83" s="32">
        <v>1.39</v>
      </c>
      <c r="FB83" s="32">
        <v>0</v>
      </c>
      <c r="FC83" s="32">
        <v>0.7</v>
      </c>
      <c r="FD83" s="32">
        <v>2.89</v>
      </c>
      <c r="FE83" s="32">
        <v>0.84</v>
      </c>
      <c r="FF83" s="32">
        <v>0.77</v>
      </c>
      <c r="FG83" s="32">
        <v>0.33</v>
      </c>
      <c r="FH83" s="32">
        <v>0.25</v>
      </c>
      <c r="FI83" s="32">
        <v>-0.45</v>
      </c>
      <c r="FJ83" s="32">
        <v>-1.26</v>
      </c>
      <c r="FK83" s="32">
        <v>-1.24</v>
      </c>
      <c r="FL83" s="32">
        <v>7.0000000000000007E-2</v>
      </c>
      <c r="FM83" s="32">
        <v>-0.41</v>
      </c>
      <c r="FN83" s="32">
        <v>-0.26</v>
      </c>
      <c r="FO83" s="32">
        <v>-0.48</v>
      </c>
      <c r="FP83" s="32">
        <v>-0.28999999999999998</v>
      </c>
      <c r="FQ83" s="32">
        <v>0.56999999999999995</v>
      </c>
      <c r="FR83" s="32">
        <v>-0.82</v>
      </c>
      <c r="FS83" s="32">
        <v>-1.87</v>
      </c>
      <c r="FT83" s="32">
        <v>-0.99</v>
      </c>
      <c r="FU83" s="32">
        <v>-0.76</v>
      </c>
      <c r="FV83" s="32">
        <v>-0.67</v>
      </c>
      <c r="FW83" s="32">
        <v>-0.42</v>
      </c>
      <c r="FX83" s="32">
        <v>-0.42</v>
      </c>
      <c r="FY83" s="32">
        <v>-0.42</v>
      </c>
      <c r="FZ83" s="32">
        <v>-0.42</v>
      </c>
      <c r="GA83" s="32">
        <v>-0.42</v>
      </c>
      <c r="GB83" s="32">
        <v>-0.42</v>
      </c>
      <c r="GC83" s="32">
        <v>-0.42</v>
      </c>
      <c r="GD83" s="32">
        <v>-0.42</v>
      </c>
      <c r="GE83" s="32">
        <v>-0.42</v>
      </c>
      <c r="GF83" s="32">
        <v>-0.42</v>
      </c>
      <c r="GG83" s="32">
        <v>-0.42</v>
      </c>
      <c r="GH83" s="32">
        <v>-0.42</v>
      </c>
      <c r="GI83" s="32">
        <v>-0.42</v>
      </c>
      <c r="GJ83" s="32">
        <v>-0.42</v>
      </c>
      <c r="GK83" s="32">
        <v>-0.42</v>
      </c>
      <c r="GL83" s="32">
        <v>-0.42</v>
      </c>
      <c r="GM83" s="32">
        <v>-0.42</v>
      </c>
      <c r="GN83" s="32">
        <v>-0.42</v>
      </c>
      <c r="GO83" s="32">
        <v>-0.42</v>
      </c>
      <c r="GP83" s="32">
        <v>-0.42</v>
      </c>
      <c r="GQ83" s="32">
        <v>-0.42</v>
      </c>
      <c r="GR83" s="32">
        <v>-0.42</v>
      </c>
      <c r="GS83" s="32">
        <v>-0.42</v>
      </c>
      <c r="GT83" s="32">
        <v>-0.42</v>
      </c>
      <c r="GU83" s="32">
        <v>-0.42</v>
      </c>
      <c r="GV83" s="32">
        <v>-0.42</v>
      </c>
    </row>
    <row r="84" spans="2:204" x14ac:dyDescent="0.25">
      <c r="B84" s="29" t="s">
        <v>239</v>
      </c>
      <c r="C84" t="s">
        <v>313</v>
      </c>
      <c r="D84" t="s">
        <v>313</v>
      </c>
      <c r="E84" t="s">
        <v>313</v>
      </c>
      <c r="F84" t="s">
        <v>313</v>
      </c>
      <c r="G84" t="s">
        <v>313</v>
      </c>
      <c r="H84" t="s">
        <v>313</v>
      </c>
      <c r="I84" t="s">
        <v>313</v>
      </c>
      <c r="J84" t="s">
        <v>313</v>
      </c>
      <c r="K84" t="s">
        <v>313</v>
      </c>
      <c r="L84" t="s">
        <v>313</v>
      </c>
      <c r="M84" t="s">
        <v>313</v>
      </c>
      <c r="N84" t="s">
        <v>313</v>
      </c>
      <c r="O84" t="s">
        <v>313</v>
      </c>
      <c r="P84" t="s">
        <v>313</v>
      </c>
      <c r="Q84" t="s">
        <v>313</v>
      </c>
      <c r="R84" t="s">
        <v>313</v>
      </c>
      <c r="S84" t="s">
        <v>313</v>
      </c>
      <c r="T84" t="s">
        <v>313</v>
      </c>
      <c r="U84" t="s">
        <v>313</v>
      </c>
      <c r="V84" t="s">
        <v>313</v>
      </c>
      <c r="W84" s="10">
        <v>0.63118173164866997</v>
      </c>
      <c r="X84" s="10">
        <v>0.9215228104014398</v>
      </c>
      <c r="Y84" s="10">
        <v>1.6105236920128281</v>
      </c>
      <c r="Z84" s="10">
        <v>1.92505745713429</v>
      </c>
      <c r="AA84" s="10">
        <v>1.9822243500918699</v>
      </c>
      <c r="AB84" s="10">
        <v>1.3892469210444365</v>
      </c>
      <c r="AC84" s="10">
        <v>0.62372357693981073</v>
      </c>
      <c r="AD84" s="10">
        <v>0.22157673115496629</v>
      </c>
      <c r="AE84" s="10">
        <v>-0.15706946303713501</v>
      </c>
      <c r="AF84" s="10">
        <v>0.19243475141177377</v>
      </c>
      <c r="AG84" s="10">
        <v>0.32162096756898328</v>
      </c>
      <c r="AH84" s="10">
        <v>0.27539448469138911</v>
      </c>
      <c r="AI84" s="10">
        <v>0.21030677957139285</v>
      </c>
      <c r="AJ84" s="10">
        <v>0.57801488117631006</v>
      </c>
      <c r="AK84" s="10">
        <v>0.64038217216507431</v>
      </c>
      <c r="AL84" s="10">
        <v>0.77723181952128317</v>
      </c>
      <c r="AM84" s="10">
        <v>0.47893416739725492</v>
      </c>
      <c r="AN84" s="10">
        <v>4.6471980063004223E-2</v>
      </c>
      <c r="AO84" s="10">
        <v>-0.12653054598871952</v>
      </c>
      <c r="AP84" s="10">
        <v>-0.14729586596154301</v>
      </c>
      <c r="AQ84" s="10">
        <v>0.46432243628792524</v>
      </c>
      <c r="AR84" s="10">
        <v>0.47238945960160206</v>
      </c>
      <c r="AS84" s="10">
        <v>0.37924402989214934</v>
      </c>
      <c r="AT84" s="10">
        <v>0.370029363566097</v>
      </c>
      <c r="AU84" s="10">
        <v>0.16738621960250799</v>
      </c>
      <c r="AV84" s="10">
        <v>0.18006510997258202</v>
      </c>
      <c r="AW84" s="10">
        <v>0.21411093613684473</v>
      </c>
      <c r="AX84" s="10">
        <v>0.35772440527796623</v>
      </c>
      <c r="AY84" s="10">
        <v>0.28889440175170245</v>
      </c>
      <c r="AZ84" s="10">
        <v>0.45850690787566495</v>
      </c>
      <c r="BA84" s="10">
        <v>0.92846960672042578</v>
      </c>
      <c r="BB84" s="10">
        <v>1.3021872449582799</v>
      </c>
      <c r="BC84" s="10">
        <v>1.7182841782221052</v>
      </c>
      <c r="BD84" s="10">
        <v>1.9020992532438674</v>
      </c>
      <c r="BE84" s="10">
        <v>2.1362717562150975</v>
      </c>
      <c r="BF84" s="10">
        <v>1.3824262891321508</v>
      </c>
      <c r="BG84" s="10">
        <v>1.2314799465731081</v>
      </c>
      <c r="BH84" s="10">
        <v>1.2957117942334482</v>
      </c>
      <c r="BI84" s="10">
        <v>0.9717799508211632</v>
      </c>
      <c r="BJ84" s="10">
        <v>1.5734318242295675</v>
      </c>
      <c r="BK84" s="10">
        <v>1.3725594459859094</v>
      </c>
      <c r="BL84" s="10">
        <v>1.5021464014289818</v>
      </c>
      <c r="BM84" s="10">
        <v>1.9112677581603368</v>
      </c>
      <c r="BN84" s="10">
        <v>1.4793409182309563</v>
      </c>
      <c r="BO84" s="10">
        <v>1.6764604348441718</v>
      </c>
      <c r="BP84" s="10">
        <v>1.6411444341848291</v>
      </c>
      <c r="BQ84" s="10">
        <v>1.6623420667628117</v>
      </c>
      <c r="BR84" s="10">
        <v>1.5812186356625977</v>
      </c>
      <c r="BS84" s="10">
        <v>1.5151799091779303</v>
      </c>
      <c r="BT84" s="10">
        <v>0.99294775292904369</v>
      </c>
      <c r="BU84" s="10">
        <v>0.33254503091410015</v>
      </c>
      <c r="BV84" s="10">
        <v>0.7417281601303799</v>
      </c>
      <c r="BW84" s="10">
        <v>0.33961699709405113</v>
      </c>
      <c r="BX84" s="10">
        <v>0.49275556192686065</v>
      </c>
      <c r="BY84" s="10">
        <v>0.61413954322145581</v>
      </c>
      <c r="BZ84" s="10">
        <v>0.81615262532779576</v>
      </c>
      <c r="CA84" s="10">
        <v>0.91275346493175702</v>
      </c>
      <c r="CB84" s="10">
        <v>1.0121896012768814</v>
      </c>
      <c r="CC84" s="10">
        <v>1.1665687617649074</v>
      </c>
      <c r="CD84" s="10">
        <v>0.86373029048961758</v>
      </c>
      <c r="CE84" s="10">
        <v>1.2949209220726701</v>
      </c>
      <c r="CF84" s="10">
        <v>1.15537132555559</v>
      </c>
      <c r="CG84" s="10">
        <v>1.0207754797882229</v>
      </c>
      <c r="CH84" s="10">
        <v>1.1252314908325602</v>
      </c>
      <c r="CI84" s="10">
        <v>1.0999809592750154</v>
      </c>
      <c r="CJ84" s="10">
        <v>1.3060430435024752</v>
      </c>
      <c r="CK84" s="10">
        <v>1.3333608295187691</v>
      </c>
      <c r="CL84" s="10">
        <v>1.2362932001656042</v>
      </c>
      <c r="CM84" s="10">
        <v>1.4418595439509017</v>
      </c>
      <c r="CN84" s="10">
        <v>1.3291482021698817</v>
      </c>
      <c r="CO84" s="10">
        <v>1.5307344918273125</v>
      </c>
      <c r="CP84" s="10">
        <v>1.3549420927270988</v>
      </c>
      <c r="CQ84" s="10">
        <v>0.73306504061338895</v>
      </c>
      <c r="CR84" s="10">
        <v>0.5851306309565445</v>
      </c>
      <c r="CS84" s="10">
        <v>0.27694177849141177</v>
      </c>
      <c r="CT84" s="10">
        <v>0.29533931748280051</v>
      </c>
      <c r="CU84" s="10">
        <v>0.11504136192008624</v>
      </c>
      <c r="CV84" s="10">
        <v>0.16852316686706373</v>
      </c>
      <c r="CW84" s="10">
        <v>0.43351966011649151</v>
      </c>
      <c r="CX84" s="10">
        <v>0.32461745018676336</v>
      </c>
      <c r="CY84" s="10">
        <v>0.71384071811996341</v>
      </c>
      <c r="CZ84" s="10">
        <v>0.65545923186991317</v>
      </c>
      <c r="DA84" s="10">
        <v>0.37509944823659841</v>
      </c>
      <c r="DB84" s="10">
        <v>0.22012196943625753</v>
      </c>
      <c r="DC84" s="10">
        <v>7.460035601362075E-2</v>
      </c>
      <c r="DD84" s="10">
        <v>0.25605302623364545</v>
      </c>
      <c r="DE84" s="10">
        <v>0.14699253692516173</v>
      </c>
      <c r="DF84" s="10">
        <v>0.44590082920633922</v>
      </c>
      <c r="DG84" s="10">
        <v>0.40301737828578221</v>
      </c>
      <c r="DH84" s="10">
        <v>0.22962482277662352</v>
      </c>
      <c r="DI84" s="10">
        <v>0.31072277681610827</v>
      </c>
      <c r="DJ84" s="10">
        <v>0.23392556410555054</v>
      </c>
      <c r="DK84" s="10">
        <v>0.156539936408509</v>
      </c>
      <c r="DL84" s="10">
        <v>0.41096147885829026</v>
      </c>
      <c r="DM84" s="10">
        <v>0.56594345538797031</v>
      </c>
      <c r="DN84" s="10">
        <v>0.70248336207523254</v>
      </c>
      <c r="DO84" s="10">
        <v>0.95844389157974352</v>
      </c>
      <c r="DP84" s="10">
        <v>0.69016762507468132</v>
      </c>
      <c r="DQ84" s="10">
        <v>0.7685123553545925</v>
      </c>
      <c r="DR84" s="10">
        <v>0.90665807348117944</v>
      </c>
      <c r="DS84" s="10">
        <v>0.56841606474835327</v>
      </c>
      <c r="DT84" s="10">
        <v>0.72321394597771549</v>
      </c>
      <c r="DU84" s="10">
        <v>0.52684628726029903</v>
      </c>
      <c r="DV84" s="10">
        <v>0.31071015578324201</v>
      </c>
      <c r="DW84" s="10">
        <v>0.87956125831742649</v>
      </c>
      <c r="DX84" s="10">
        <v>1.1254147270765065</v>
      </c>
      <c r="DY84" s="10">
        <v>1.357953040343973</v>
      </c>
      <c r="DZ84" s="10">
        <v>1.9943078011991724</v>
      </c>
      <c r="EA84" s="10">
        <v>2.4849455677227099</v>
      </c>
      <c r="EB84" s="10">
        <v>2.7338397188532326</v>
      </c>
      <c r="EC84" s="10">
        <v>3.0766964091553772</v>
      </c>
      <c r="ED84" s="10">
        <v>2.8776572965884446</v>
      </c>
      <c r="EE84" s="10">
        <v>2.2966376524284975</v>
      </c>
      <c r="EF84" s="10">
        <v>2.1856532710138676</v>
      </c>
      <c r="EG84" s="10">
        <v>1.85231155340678</v>
      </c>
      <c r="EH84" s="10">
        <v>1.604744153585355</v>
      </c>
      <c r="EI84" s="10">
        <v>1.5506067859832551</v>
      </c>
      <c r="EJ84" s="10">
        <v>1.2123136502013803</v>
      </c>
      <c r="EK84" s="10">
        <v>1.1478783694155346</v>
      </c>
      <c r="EL84" s="10">
        <v>0.89561366679675969</v>
      </c>
      <c r="EM84" s="10">
        <v>0.70270455490695827</v>
      </c>
      <c r="EN84" s="10">
        <v>0.39501680493674018</v>
      </c>
      <c r="EO84" s="10">
        <v>0.31778691527121095</v>
      </c>
      <c r="EP84" s="10">
        <v>0.17027787538657024</v>
      </c>
      <c r="EQ84" s="10">
        <v>0.3232416657851882</v>
      </c>
      <c r="ER84" s="10">
        <v>0.37671983382247626</v>
      </c>
      <c r="ES84" s="10">
        <v>0.306725981599272</v>
      </c>
      <c r="ET84" s="10">
        <v>0.65794655089550502</v>
      </c>
      <c r="EU84" s="10">
        <v>0.50406079758087707</v>
      </c>
      <c r="EV84" s="10">
        <v>0.59788983794691952</v>
      </c>
      <c r="EW84" s="10">
        <v>0.68159972199005558</v>
      </c>
      <c r="EX84" s="10">
        <v>0.62102586724639752</v>
      </c>
      <c r="EY84" s="10">
        <v>0.65858604349496996</v>
      </c>
      <c r="EZ84" s="10">
        <v>1.0441696915988326</v>
      </c>
      <c r="FA84" s="10">
        <v>1.1561817590678205</v>
      </c>
      <c r="FB84" s="10">
        <v>1.3518385227291485</v>
      </c>
      <c r="FC84" s="10">
        <v>2.2746958401703301</v>
      </c>
      <c r="FD84" s="10">
        <v>2.8736112737676027</v>
      </c>
      <c r="FE84" s="10">
        <v>3.2592803733958675</v>
      </c>
      <c r="FF84" s="10">
        <v>3.2532782951267727</v>
      </c>
      <c r="FG84" s="10">
        <v>2.7071902386408002</v>
      </c>
      <c r="FH84" s="10">
        <v>1.8982935753609</v>
      </c>
      <c r="FI84" s="10">
        <v>1.2902046139206225</v>
      </c>
      <c r="FJ84" s="10">
        <v>0.76421862857261424</v>
      </c>
      <c r="FK84" s="10">
        <v>-0.20177394077731575</v>
      </c>
      <c r="FL84" s="10">
        <v>-0.69612948226783389</v>
      </c>
      <c r="FM84" s="10">
        <v>-1.063940366200804</v>
      </c>
      <c r="FN84" s="10">
        <v>-1.1348006711832312</v>
      </c>
      <c r="FO84" s="10">
        <v>-0.92128745323761119</v>
      </c>
      <c r="FP84" s="10">
        <v>-0.82529494934432424</v>
      </c>
      <c r="FQ84" s="10">
        <v>-0.40107635934239222</v>
      </c>
      <c r="FR84" s="10">
        <v>-0.49826515301160174</v>
      </c>
      <c r="FS84" s="10">
        <v>-0.6114963500167867</v>
      </c>
      <c r="FT84" s="10">
        <v>-0.7741626434917942</v>
      </c>
      <c r="FU84" s="10">
        <v>-0.88899383688846356</v>
      </c>
      <c r="FV84" s="10">
        <v>-0.8838917510835036</v>
      </c>
      <c r="FW84" s="10">
        <v>-0.54664438581226349</v>
      </c>
      <c r="FX84" s="10">
        <v>-0.18055813466532772</v>
      </c>
      <c r="FY84" s="10">
        <v>-0.18055813466532772</v>
      </c>
      <c r="FZ84" s="10">
        <v>-0.18055813466532772</v>
      </c>
      <c r="GA84" s="10">
        <v>-0.18055813466532772</v>
      </c>
      <c r="GB84" s="10">
        <v>-0.18055813466532772</v>
      </c>
      <c r="GC84" s="10">
        <v>-0.18055813466532772</v>
      </c>
      <c r="GD84" s="10">
        <v>-0.18055813466532772</v>
      </c>
      <c r="GE84" s="10">
        <v>-0.18055813466532772</v>
      </c>
      <c r="GF84" s="10">
        <v>-0.18055813466532772</v>
      </c>
      <c r="GG84" s="10">
        <v>-0.18055813466532772</v>
      </c>
      <c r="GH84" s="10">
        <v>-0.18055813466532772</v>
      </c>
      <c r="GI84" s="10">
        <v>-0.18055813466532772</v>
      </c>
      <c r="GJ84" s="10">
        <v>-0.18055813466532772</v>
      </c>
      <c r="GK84" s="10">
        <v>-0.18055813466532772</v>
      </c>
      <c r="GL84" s="10">
        <v>-0.18055813466532772</v>
      </c>
      <c r="GM84" s="10">
        <v>-0.18055813466532772</v>
      </c>
      <c r="GN84" s="10">
        <v>-0.18055813466532772</v>
      </c>
      <c r="GO84" s="10">
        <v>-0.18055813466532772</v>
      </c>
      <c r="GP84" s="10">
        <v>-0.18055813466532772</v>
      </c>
      <c r="GQ84" s="10">
        <v>-0.18055813466532772</v>
      </c>
      <c r="GR84" s="10">
        <v>-0.18055813466532772</v>
      </c>
      <c r="GS84" s="10">
        <v>-0.18055813466532772</v>
      </c>
      <c r="GT84" s="10">
        <v>-0.18055813466532772</v>
      </c>
      <c r="GU84" s="10">
        <v>-0.18055813466532772</v>
      </c>
      <c r="GV84" s="10">
        <v>-0.18055813466532772</v>
      </c>
    </row>
    <row r="85" spans="2:204" x14ac:dyDescent="0.25">
      <c r="B85" s="31" t="s">
        <v>344</v>
      </c>
      <c r="C85" t="e">
        <f>C84-C82</f>
        <v>#VALUE!</v>
      </c>
      <c r="D85" t="e">
        <f t="shared" ref="D85:BO85" si="274">D84-D82</f>
        <v>#VALUE!</v>
      </c>
      <c r="E85" t="e">
        <f t="shared" si="274"/>
        <v>#VALUE!</v>
      </c>
      <c r="F85" t="e">
        <f t="shared" si="274"/>
        <v>#VALUE!</v>
      </c>
      <c r="G85" t="e">
        <f t="shared" si="274"/>
        <v>#VALUE!</v>
      </c>
      <c r="H85" t="e">
        <f t="shared" si="274"/>
        <v>#VALUE!</v>
      </c>
      <c r="I85" t="e">
        <f t="shared" si="274"/>
        <v>#VALUE!</v>
      </c>
      <c r="J85" t="e">
        <f t="shared" si="274"/>
        <v>#VALUE!</v>
      </c>
      <c r="K85" t="e">
        <f t="shared" si="274"/>
        <v>#VALUE!</v>
      </c>
      <c r="L85" t="e">
        <f t="shared" si="274"/>
        <v>#VALUE!</v>
      </c>
      <c r="M85" t="e">
        <f t="shared" si="274"/>
        <v>#VALUE!</v>
      </c>
      <c r="N85" t="e">
        <f t="shared" si="274"/>
        <v>#VALUE!</v>
      </c>
      <c r="O85" t="e">
        <f t="shared" si="274"/>
        <v>#VALUE!</v>
      </c>
      <c r="P85" t="e">
        <f t="shared" si="274"/>
        <v>#VALUE!</v>
      </c>
      <c r="Q85" t="e">
        <f t="shared" si="274"/>
        <v>#VALUE!</v>
      </c>
      <c r="R85" t="e">
        <f t="shared" si="274"/>
        <v>#VALUE!</v>
      </c>
      <c r="S85" t="e">
        <f t="shared" si="274"/>
        <v>#VALUE!</v>
      </c>
      <c r="T85" t="e">
        <f t="shared" si="274"/>
        <v>#VALUE!</v>
      </c>
      <c r="U85" t="e">
        <f t="shared" si="274"/>
        <v>#VALUE!</v>
      </c>
      <c r="V85" t="e">
        <f t="shared" si="274"/>
        <v>#VALUE!</v>
      </c>
      <c r="W85" t="e">
        <f t="shared" si="274"/>
        <v>#VALUE!</v>
      </c>
      <c r="X85" t="e">
        <f t="shared" si="274"/>
        <v>#VALUE!</v>
      </c>
      <c r="Y85" t="e">
        <f t="shared" si="274"/>
        <v>#VALUE!</v>
      </c>
      <c r="Z85" t="e">
        <f t="shared" si="274"/>
        <v>#VALUE!</v>
      </c>
      <c r="AA85" t="e">
        <f t="shared" si="274"/>
        <v>#VALUE!</v>
      </c>
      <c r="AB85" t="e">
        <f t="shared" si="274"/>
        <v>#VALUE!</v>
      </c>
      <c r="AC85" t="e">
        <f t="shared" si="274"/>
        <v>#VALUE!</v>
      </c>
      <c r="AD85" t="e">
        <f t="shared" si="274"/>
        <v>#VALUE!</v>
      </c>
      <c r="AE85" t="e">
        <f t="shared" si="274"/>
        <v>#VALUE!</v>
      </c>
      <c r="AF85" t="e">
        <f t="shared" si="274"/>
        <v>#VALUE!</v>
      </c>
      <c r="AG85" t="e">
        <f t="shared" si="274"/>
        <v>#VALUE!</v>
      </c>
      <c r="AH85" t="e">
        <f t="shared" si="274"/>
        <v>#VALUE!</v>
      </c>
      <c r="AI85" t="e">
        <f t="shared" si="274"/>
        <v>#VALUE!</v>
      </c>
      <c r="AJ85" t="e">
        <f t="shared" si="274"/>
        <v>#VALUE!</v>
      </c>
      <c r="AK85" t="e">
        <f t="shared" si="274"/>
        <v>#VALUE!</v>
      </c>
      <c r="AL85" t="e">
        <f t="shared" si="274"/>
        <v>#VALUE!</v>
      </c>
      <c r="AM85" t="e">
        <f t="shared" si="274"/>
        <v>#VALUE!</v>
      </c>
      <c r="AN85" t="e">
        <f t="shared" si="274"/>
        <v>#VALUE!</v>
      </c>
      <c r="AO85" t="e">
        <f t="shared" si="274"/>
        <v>#VALUE!</v>
      </c>
      <c r="AP85" t="e">
        <f t="shared" si="274"/>
        <v>#VALUE!</v>
      </c>
      <c r="AQ85" t="e">
        <f t="shared" si="274"/>
        <v>#VALUE!</v>
      </c>
      <c r="AR85" t="e">
        <f t="shared" si="274"/>
        <v>#VALUE!</v>
      </c>
      <c r="AS85" t="e">
        <f t="shared" si="274"/>
        <v>#VALUE!</v>
      </c>
      <c r="AT85" t="e">
        <f t="shared" si="274"/>
        <v>#VALUE!</v>
      </c>
      <c r="AU85" t="e">
        <f t="shared" si="274"/>
        <v>#VALUE!</v>
      </c>
      <c r="AV85" t="e">
        <f t="shared" si="274"/>
        <v>#VALUE!</v>
      </c>
      <c r="AW85" t="e">
        <f t="shared" si="274"/>
        <v>#VALUE!</v>
      </c>
      <c r="AX85" t="e">
        <f t="shared" si="274"/>
        <v>#VALUE!</v>
      </c>
      <c r="AY85" t="e">
        <f t="shared" si="274"/>
        <v>#VALUE!</v>
      </c>
      <c r="AZ85" t="e">
        <f t="shared" si="274"/>
        <v>#VALUE!</v>
      </c>
      <c r="BA85" t="e">
        <f t="shared" si="274"/>
        <v>#VALUE!</v>
      </c>
      <c r="BB85" t="e">
        <f t="shared" si="274"/>
        <v>#VALUE!</v>
      </c>
      <c r="BC85" t="e">
        <f t="shared" si="274"/>
        <v>#VALUE!</v>
      </c>
      <c r="BD85" t="e">
        <f t="shared" si="274"/>
        <v>#VALUE!</v>
      </c>
      <c r="BE85" t="e">
        <f t="shared" si="274"/>
        <v>#VALUE!</v>
      </c>
      <c r="BF85" t="e">
        <f t="shared" si="274"/>
        <v>#VALUE!</v>
      </c>
      <c r="BG85" t="e">
        <f t="shared" si="274"/>
        <v>#VALUE!</v>
      </c>
      <c r="BH85" t="e">
        <f t="shared" si="274"/>
        <v>#VALUE!</v>
      </c>
      <c r="BI85" t="e">
        <f t="shared" si="274"/>
        <v>#VALUE!</v>
      </c>
      <c r="BJ85" t="e">
        <f t="shared" si="274"/>
        <v>#VALUE!</v>
      </c>
      <c r="BK85" t="e">
        <f t="shared" si="274"/>
        <v>#VALUE!</v>
      </c>
      <c r="BL85" t="e">
        <f t="shared" si="274"/>
        <v>#VALUE!</v>
      </c>
      <c r="BM85" t="e">
        <f t="shared" si="274"/>
        <v>#VALUE!</v>
      </c>
      <c r="BN85" t="e">
        <f t="shared" si="274"/>
        <v>#VALUE!</v>
      </c>
      <c r="BO85" t="e">
        <f t="shared" si="274"/>
        <v>#VALUE!</v>
      </c>
      <c r="BP85" t="e">
        <f t="shared" ref="BP85:EA85" si="275">BP84-BP82</f>
        <v>#VALUE!</v>
      </c>
      <c r="BQ85" t="e">
        <f t="shared" si="275"/>
        <v>#VALUE!</v>
      </c>
      <c r="BR85" t="e">
        <f t="shared" si="275"/>
        <v>#VALUE!</v>
      </c>
      <c r="BS85" t="e">
        <f t="shared" si="275"/>
        <v>#VALUE!</v>
      </c>
      <c r="BT85" t="e">
        <f t="shared" si="275"/>
        <v>#VALUE!</v>
      </c>
      <c r="BU85" t="e">
        <f t="shared" si="275"/>
        <v>#VALUE!</v>
      </c>
      <c r="BV85" t="e">
        <f t="shared" si="275"/>
        <v>#VALUE!</v>
      </c>
      <c r="BW85" t="e">
        <f t="shared" si="275"/>
        <v>#VALUE!</v>
      </c>
      <c r="BX85" t="e">
        <f t="shared" si="275"/>
        <v>#VALUE!</v>
      </c>
      <c r="BY85" t="e">
        <f t="shared" si="275"/>
        <v>#VALUE!</v>
      </c>
      <c r="BZ85" t="e">
        <f t="shared" si="275"/>
        <v>#VALUE!</v>
      </c>
      <c r="CA85" t="e">
        <f t="shared" si="275"/>
        <v>#VALUE!</v>
      </c>
      <c r="CB85" t="e">
        <f t="shared" si="275"/>
        <v>#VALUE!</v>
      </c>
      <c r="CC85" t="e">
        <f t="shared" si="275"/>
        <v>#VALUE!</v>
      </c>
      <c r="CD85" t="e">
        <f t="shared" si="275"/>
        <v>#VALUE!</v>
      </c>
      <c r="CE85" t="e">
        <f t="shared" si="275"/>
        <v>#VALUE!</v>
      </c>
      <c r="CF85" t="e">
        <f t="shared" si="275"/>
        <v>#VALUE!</v>
      </c>
      <c r="CG85" t="e">
        <f t="shared" si="275"/>
        <v>#VALUE!</v>
      </c>
      <c r="CH85" t="e">
        <f t="shared" si="275"/>
        <v>#VALUE!</v>
      </c>
      <c r="CI85" t="e">
        <f t="shared" si="275"/>
        <v>#VALUE!</v>
      </c>
      <c r="CJ85" t="e">
        <f t="shared" si="275"/>
        <v>#VALUE!</v>
      </c>
      <c r="CK85" t="e">
        <f t="shared" si="275"/>
        <v>#VALUE!</v>
      </c>
      <c r="CL85" t="e">
        <f t="shared" si="275"/>
        <v>#VALUE!</v>
      </c>
      <c r="CM85" t="e">
        <f t="shared" si="275"/>
        <v>#VALUE!</v>
      </c>
      <c r="CN85" t="e">
        <f t="shared" si="275"/>
        <v>#VALUE!</v>
      </c>
      <c r="CO85" t="e">
        <f t="shared" si="275"/>
        <v>#VALUE!</v>
      </c>
      <c r="CP85">
        <f t="shared" si="275"/>
        <v>0.30141285260394279</v>
      </c>
      <c r="CQ85">
        <f t="shared" si="275"/>
        <v>0.27630415820387066</v>
      </c>
      <c r="CR85">
        <f t="shared" si="275"/>
        <v>0.24849437204649022</v>
      </c>
      <c r="CS85">
        <f t="shared" si="275"/>
        <v>0.23302210185873368</v>
      </c>
      <c r="CT85">
        <f t="shared" si="275"/>
        <v>0.28212028183065924</v>
      </c>
      <c r="CU85">
        <f t="shared" si="275"/>
        <v>0.24321680659786604</v>
      </c>
      <c r="CV85">
        <f t="shared" si="275"/>
        <v>0.3011175826677982</v>
      </c>
      <c r="CW85">
        <f t="shared" si="275"/>
        <v>0.34130497891887857</v>
      </c>
      <c r="CX85">
        <f t="shared" si="275"/>
        <v>0.43980305772656481</v>
      </c>
      <c r="CY85">
        <f t="shared" si="275"/>
        <v>0.55253230219392235</v>
      </c>
      <c r="CZ85">
        <f t="shared" si="275"/>
        <v>0.44216640053986145</v>
      </c>
      <c r="DA85">
        <f t="shared" si="275"/>
        <v>0.44640796984865194</v>
      </c>
      <c r="DB85">
        <f t="shared" si="275"/>
        <v>0.34833857097114285</v>
      </c>
      <c r="DC85">
        <f t="shared" si="275"/>
        <v>0.21613131255835444</v>
      </c>
      <c r="DD85">
        <f t="shared" si="275"/>
        <v>0.23639664670976196</v>
      </c>
      <c r="DE85">
        <f t="shared" si="275"/>
        <v>0.15164882211791547</v>
      </c>
      <c r="DF85">
        <f t="shared" si="275"/>
        <v>0.13193361508223983</v>
      </c>
      <c r="DG85">
        <f t="shared" si="275"/>
        <v>0.18038864350397105</v>
      </c>
      <c r="DH85">
        <f t="shared" si="275"/>
        <v>0.26040335440722517</v>
      </c>
      <c r="DI85">
        <f t="shared" si="275"/>
        <v>0.36446058758215216</v>
      </c>
      <c r="DJ85">
        <f t="shared" si="275"/>
        <v>0.48818548186121552</v>
      </c>
      <c r="DK85">
        <f t="shared" si="275"/>
        <v>0.57909880082743515</v>
      </c>
      <c r="DL85">
        <f t="shared" si="275"/>
        <v>0.59846741503784884</v>
      </c>
      <c r="DM85">
        <f t="shared" si="275"/>
        <v>0.65249419386333629</v>
      </c>
      <c r="DN85">
        <f t="shared" si="275"/>
        <v>0.64107244217189541</v>
      </c>
      <c r="DO85">
        <f t="shared" si="275"/>
        <v>0.66130510443742785</v>
      </c>
      <c r="DP85">
        <f t="shared" si="275"/>
        <v>0.60152367170258159</v>
      </c>
      <c r="DQ85">
        <f t="shared" si="275"/>
        <v>0.55138558498008861</v>
      </c>
      <c r="DR85">
        <f t="shared" si="275"/>
        <v>0.52518603136952013</v>
      </c>
      <c r="DS85">
        <f t="shared" si="275"/>
        <v>0.39879179107729479</v>
      </c>
      <c r="DT85">
        <f t="shared" si="275"/>
        <v>0.44459913359909942</v>
      </c>
      <c r="DU85">
        <f t="shared" si="275"/>
        <v>0.46876137042936888</v>
      </c>
      <c r="DV85">
        <f t="shared" si="275"/>
        <v>0.41980101592443747</v>
      </c>
      <c r="DW85">
        <f t="shared" si="275"/>
        <v>0.48148836682458618</v>
      </c>
      <c r="DX85">
        <f t="shared" si="275"/>
        <v>0.51643909817228884</v>
      </c>
      <c r="DY85">
        <f t="shared" si="275"/>
        <v>0.45509034210642907</v>
      </c>
      <c r="DZ85">
        <f t="shared" si="275"/>
        <v>0.5916140459245236</v>
      </c>
      <c r="EA85">
        <f t="shared" si="275"/>
        <v>0.79260205219107061</v>
      </c>
      <c r="EB85">
        <f t="shared" ref="EB85:FX85" si="276">EB84-EB82</f>
        <v>0.84109005078136034</v>
      </c>
      <c r="EC85">
        <f t="shared" si="276"/>
        <v>0.95385306147963256</v>
      </c>
      <c r="ED85">
        <f t="shared" si="276"/>
        <v>0.91305511681244367</v>
      </c>
      <c r="EE85">
        <f t="shared" si="276"/>
        <v>0.66099175702019286</v>
      </c>
      <c r="EF85">
        <f t="shared" si="276"/>
        <v>0.55336250797200814</v>
      </c>
      <c r="EG85">
        <f t="shared" si="276"/>
        <v>0.434820216143887</v>
      </c>
      <c r="EH85">
        <f t="shared" si="276"/>
        <v>0.30832800376338665</v>
      </c>
      <c r="EI85">
        <f t="shared" si="276"/>
        <v>0.31694361127374182</v>
      </c>
      <c r="EJ85">
        <f t="shared" si="276"/>
        <v>0.33263724520384963</v>
      </c>
      <c r="EK85">
        <f t="shared" si="276"/>
        <v>0.41189626081294506</v>
      </c>
      <c r="EL85">
        <f t="shared" si="276"/>
        <v>0.48076689784457832</v>
      </c>
      <c r="EM85">
        <f t="shared" si="276"/>
        <v>0.46464174988157075</v>
      </c>
      <c r="EN85">
        <f t="shared" si="276"/>
        <v>0.39428008076651039</v>
      </c>
      <c r="EO85">
        <f t="shared" si="276"/>
        <v>0.33458019360524771</v>
      </c>
      <c r="EP85">
        <f t="shared" si="276"/>
        <v>0.27799350881285811</v>
      </c>
      <c r="EQ85">
        <f t="shared" si="276"/>
        <v>0.35442809384406515</v>
      </c>
      <c r="ER85">
        <f t="shared" si="276"/>
        <v>0.4158078533958241</v>
      </c>
      <c r="ES85">
        <f t="shared" si="276"/>
        <v>0.4185211615037393</v>
      </c>
      <c r="ET85">
        <f t="shared" si="276"/>
        <v>0.56350736276767921</v>
      </c>
      <c r="EU85">
        <f t="shared" si="276"/>
        <v>0.55878127114629506</v>
      </c>
      <c r="EV85">
        <f t="shared" si="276"/>
        <v>0.51965668450266744</v>
      </c>
      <c r="EW85">
        <f t="shared" si="276"/>
        <v>0.50521432148732659</v>
      </c>
      <c r="EX85">
        <f t="shared" si="276"/>
        <v>0.41397780562205155</v>
      </c>
      <c r="EY85">
        <f t="shared" si="276"/>
        <v>0.28879950478383398</v>
      </c>
      <c r="EZ85">
        <f t="shared" si="276"/>
        <v>0.22720853403146335</v>
      </c>
      <c r="FA85">
        <f t="shared" si="276"/>
        <v>3.8146049696148321E-3</v>
      </c>
      <c r="FB85">
        <f t="shared" si="276"/>
        <v>8.1243383826488103E-2</v>
      </c>
      <c r="FC85">
        <f t="shared" si="276"/>
        <v>0.49822119959594158</v>
      </c>
      <c r="FD85">
        <f t="shared" si="276"/>
        <v>0.63890907918171003</v>
      </c>
      <c r="FE85">
        <f t="shared" si="276"/>
        <v>0.70949353218926614</v>
      </c>
      <c r="FF85">
        <f t="shared" si="276"/>
        <v>0.40403578619649627</v>
      </c>
      <c r="FG85">
        <f t="shared" si="276"/>
        <v>0.10702962809553318</v>
      </c>
      <c r="FH85">
        <f t="shared" si="276"/>
        <v>-3.0227222776283202E-2</v>
      </c>
      <c r="FI85">
        <f t="shared" si="276"/>
        <v>-8.0188649422464398E-2</v>
      </c>
      <c r="FJ85">
        <f t="shared" si="276"/>
        <v>-6.5142146635329246E-2</v>
      </c>
      <c r="FK85">
        <f t="shared" si="276"/>
        <v>-0.24338135616325152</v>
      </c>
      <c r="FL85">
        <f t="shared" si="276"/>
        <v>-0.27979818357591701</v>
      </c>
      <c r="FM85">
        <f t="shared" si="276"/>
        <v>-0.1609195316207126</v>
      </c>
      <c r="FN85">
        <f t="shared" si="276"/>
        <v>-4.7884270691470165E-2</v>
      </c>
      <c r="FO85">
        <f t="shared" si="276"/>
        <v>5.0085442979908024E-4</v>
      </c>
      <c r="FP85">
        <f t="shared" si="276"/>
        <v>9.2057143151885623E-2</v>
      </c>
      <c r="FQ85">
        <f t="shared" si="276"/>
        <v>0.14861712966977153</v>
      </c>
      <c r="FR85">
        <f t="shared" si="276"/>
        <v>0.21903014746015464</v>
      </c>
      <c r="FS85">
        <f t="shared" si="276"/>
        <v>0.20126443292264007</v>
      </c>
      <c r="FT85">
        <f t="shared" si="276"/>
        <v>9.7674330010300237E-2</v>
      </c>
      <c r="FU85">
        <f t="shared" si="276"/>
        <v>0.15082172551744932</v>
      </c>
      <c r="FV85">
        <f t="shared" si="276"/>
        <v>7.7543022439314546E-2</v>
      </c>
      <c r="FW85">
        <f t="shared" si="276"/>
        <v>0.17322301883449642</v>
      </c>
      <c r="FX85">
        <f t="shared" si="276"/>
        <v>0.35799003381860411</v>
      </c>
      <c r="FY85">
        <f t="shared" ref="FY85:GV85" si="277">FY84-FY82</f>
        <v>0.35799003381860411</v>
      </c>
      <c r="FZ85">
        <f t="shared" si="277"/>
        <v>0.35799003381860411</v>
      </c>
      <c r="GA85">
        <f t="shared" si="277"/>
        <v>0.35799003381860411</v>
      </c>
      <c r="GB85">
        <f t="shared" si="277"/>
        <v>0.35799003381860411</v>
      </c>
      <c r="GC85">
        <f t="shared" si="277"/>
        <v>0.35799003381860411</v>
      </c>
      <c r="GD85">
        <f t="shared" si="277"/>
        <v>0.35799003381860411</v>
      </c>
      <c r="GE85">
        <f t="shared" si="277"/>
        <v>0.35799003381860411</v>
      </c>
      <c r="GF85">
        <f t="shared" si="277"/>
        <v>0.35799003381860411</v>
      </c>
      <c r="GG85">
        <f t="shared" si="277"/>
        <v>0.35799003381860411</v>
      </c>
      <c r="GH85">
        <f t="shared" si="277"/>
        <v>0.35799003381860411</v>
      </c>
      <c r="GI85">
        <f t="shared" si="277"/>
        <v>0.35799003381860411</v>
      </c>
      <c r="GJ85">
        <f t="shared" si="277"/>
        <v>0.35799003381860411</v>
      </c>
      <c r="GK85">
        <f t="shared" si="277"/>
        <v>0.35799003381860411</v>
      </c>
      <c r="GL85">
        <f t="shared" si="277"/>
        <v>0.35799003381860411</v>
      </c>
      <c r="GM85">
        <f t="shared" si="277"/>
        <v>0.35799003381860411</v>
      </c>
      <c r="GN85">
        <f t="shared" si="277"/>
        <v>0.35799003381860411</v>
      </c>
      <c r="GO85">
        <f t="shared" si="277"/>
        <v>0.35799003381860411</v>
      </c>
      <c r="GP85">
        <f t="shared" si="277"/>
        <v>0.35799003381860411</v>
      </c>
      <c r="GQ85">
        <f t="shared" si="277"/>
        <v>0.35799003381860411</v>
      </c>
      <c r="GR85">
        <f t="shared" si="277"/>
        <v>0.35799003381860411</v>
      </c>
      <c r="GS85">
        <f t="shared" si="277"/>
        <v>0.35799003381860411</v>
      </c>
      <c r="GT85">
        <f t="shared" si="277"/>
        <v>0.35799003381860411</v>
      </c>
      <c r="GU85">
        <f t="shared" si="277"/>
        <v>0.35799003381860411</v>
      </c>
      <c r="GV85">
        <f t="shared" si="277"/>
        <v>0.35799003381860411</v>
      </c>
    </row>
    <row r="119" spans="5:5" x14ac:dyDescent="0.25">
      <c r="E119">
        <f>CORREL(CP25:FX25, CP85:FX85)</f>
        <v>0.52877604281209323</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tabSelected="1" view="pageBreakPreview" zoomScale="85" zoomScaleNormal="100" zoomScaleSheetLayoutView="85" zoomScalePageLayoutView="85" workbookViewId="0">
      <selection activeCell="I46" sqref="B29:I46"/>
    </sheetView>
  </sheetViews>
  <sheetFormatPr defaultRowHeight="15" x14ac:dyDescent="0.25"/>
  <cols>
    <col min="1" max="16384" width="9.140625" style="47"/>
  </cols>
  <sheetData>
    <row r="1" spans="1:9" ht="15" customHeight="1" x14ac:dyDescent="0.25">
      <c r="A1" s="50"/>
      <c r="B1" s="50"/>
      <c r="C1" s="76"/>
      <c r="D1" s="76"/>
      <c r="E1" s="76"/>
      <c r="F1" s="76"/>
      <c r="G1" s="76"/>
      <c r="H1" s="50"/>
      <c r="I1" s="50"/>
    </row>
    <row r="2" spans="1:9" ht="15" customHeight="1" x14ac:dyDescent="0.25">
      <c r="A2" s="50"/>
      <c r="B2" s="50"/>
      <c r="C2" s="76"/>
      <c r="D2" s="76"/>
      <c r="E2" s="76"/>
      <c r="F2" s="76"/>
      <c r="G2" s="76"/>
      <c r="H2" s="50"/>
      <c r="I2" s="50"/>
    </row>
    <row r="3" spans="1:9" x14ac:dyDescent="0.25">
      <c r="A3" s="51"/>
      <c r="B3" s="51"/>
      <c r="C3" s="52"/>
      <c r="D3" s="52"/>
      <c r="E3" s="52"/>
      <c r="F3" s="52"/>
      <c r="G3" s="52"/>
      <c r="H3" s="52"/>
      <c r="I3" s="52"/>
    </row>
    <row r="9" spans="1:9" x14ac:dyDescent="0.25">
      <c r="D9" s="48"/>
      <c r="G9" s="48"/>
    </row>
    <row r="30" spans="2:8" x14ac:dyDescent="0.25">
      <c r="B30" s="64"/>
    </row>
    <row r="32" spans="2:8" ht="15" customHeight="1" x14ac:dyDescent="0.25">
      <c r="B32" s="65"/>
      <c r="C32" s="65"/>
      <c r="D32" s="65"/>
      <c r="E32" s="65"/>
      <c r="F32" s="65"/>
      <c r="G32" s="65"/>
      <c r="H32" s="65"/>
    </row>
    <row r="33" spans="1:8" x14ac:dyDescent="0.25">
      <c r="B33" s="65"/>
      <c r="C33" s="65"/>
      <c r="D33" s="65"/>
      <c r="E33" s="65"/>
      <c r="F33" s="65"/>
      <c r="G33" s="65"/>
      <c r="H33" s="65"/>
    </row>
    <row r="34" spans="1:8" x14ac:dyDescent="0.25">
      <c r="B34" s="65"/>
      <c r="C34" s="65"/>
      <c r="D34" s="65"/>
      <c r="E34" s="65"/>
      <c r="F34" s="65"/>
      <c r="G34" s="65"/>
      <c r="H34" s="65"/>
    </row>
    <row r="35" spans="1:8" x14ac:dyDescent="0.25">
      <c r="B35" s="65"/>
      <c r="C35" s="65"/>
      <c r="D35" s="65"/>
      <c r="E35" s="65"/>
      <c r="F35" s="65"/>
      <c r="G35" s="65"/>
      <c r="H35" s="65"/>
    </row>
    <row r="36" spans="1:8" x14ac:dyDescent="0.25">
      <c r="B36" s="65"/>
      <c r="C36" s="65"/>
      <c r="D36" s="65"/>
      <c r="E36" s="65"/>
      <c r="F36" s="65"/>
      <c r="G36" s="65"/>
      <c r="H36" s="65"/>
    </row>
    <row r="37" spans="1:8" x14ac:dyDescent="0.25">
      <c r="B37" s="65"/>
      <c r="C37" s="65"/>
      <c r="D37" s="65"/>
      <c r="E37" s="65"/>
      <c r="F37" s="65"/>
      <c r="G37" s="65"/>
      <c r="H37" s="65"/>
    </row>
    <row r="38" spans="1:8" x14ac:dyDescent="0.25">
      <c r="B38" s="65"/>
      <c r="C38" s="65"/>
      <c r="D38" s="65"/>
      <c r="E38" s="65"/>
      <c r="F38" s="65"/>
      <c r="G38" s="65"/>
      <c r="H38" s="65"/>
    </row>
    <row r="39" spans="1:8" x14ac:dyDescent="0.25">
      <c r="B39" s="65"/>
      <c r="C39" s="65"/>
      <c r="D39" s="65"/>
      <c r="E39" s="65"/>
      <c r="F39" s="65"/>
      <c r="G39" s="65"/>
      <c r="H39" s="65"/>
    </row>
    <row r="40" spans="1:8" x14ac:dyDescent="0.25">
      <c r="B40" s="65"/>
      <c r="C40" s="65"/>
      <c r="D40" s="65"/>
      <c r="E40" s="65"/>
      <c r="F40" s="65"/>
      <c r="G40" s="65"/>
      <c r="H40" s="65"/>
    </row>
    <row r="41" spans="1:8" x14ac:dyDescent="0.25">
      <c r="B41" s="65"/>
      <c r="C41" s="65"/>
      <c r="D41" s="65"/>
      <c r="E41" s="65"/>
      <c r="F41" s="65"/>
      <c r="G41" s="65"/>
      <c r="H41" s="65"/>
    </row>
    <row r="42" spans="1:8" x14ac:dyDescent="0.25">
      <c r="B42" s="65"/>
      <c r="C42" s="65"/>
      <c r="D42" s="65"/>
      <c r="E42" s="65"/>
      <c r="F42" s="65"/>
      <c r="G42" s="65"/>
      <c r="H42" s="65"/>
    </row>
    <row r="43" spans="1:8" ht="15" customHeight="1" x14ac:dyDescent="0.25">
      <c r="B43" s="66"/>
      <c r="C43" s="66"/>
      <c r="D43" s="66"/>
      <c r="E43" s="66"/>
      <c r="F43" s="66"/>
      <c r="G43" s="66"/>
      <c r="H43" s="66"/>
    </row>
    <row r="44" spans="1:8" ht="15" customHeight="1" x14ac:dyDescent="0.25">
      <c r="B44" s="77" t="s">
        <v>454</v>
      </c>
      <c r="C44" s="78"/>
      <c r="D44" s="78"/>
      <c r="E44" s="78"/>
      <c r="F44" s="78"/>
      <c r="G44" s="78"/>
      <c r="H44" s="79"/>
    </row>
    <row r="45" spans="1:8" x14ac:dyDescent="0.25">
      <c r="A45" s="53"/>
      <c r="B45" s="80"/>
      <c r="C45" s="81"/>
      <c r="D45" s="81"/>
      <c r="E45" s="81"/>
      <c r="F45" s="81"/>
      <c r="G45" s="81"/>
      <c r="H45" s="82"/>
    </row>
    <row r="46" spans="1:8" ht="20.25" customHeight="1" x14ac:dyDescent="0.25">
      <c r="B46" s="80"/>
      <c r="C46" s="81"/>
      <c r="D46" s="81"/>
      <c r="E46" s="81"/>
      <c r="F46" s="81"/>
      <c r="G46" s="81"/>
      <c r="H46" s="82"/>
    </row>
    <row r="47" spans="1:8" ht="9.75" customHeight="1" x14ac:dyDescent="0.25">
      <c r="B47" s="83" t="s">
        <v>390</v>
      </c>
      <c r="C47" s="84"/>
      <c r="D47" s="84"/>
      <c r="E47" s="85" t="s">
        <v>391</v>
      </c>
      <c r="F47" s="85"/>
      <c r="G47" s="85"/>
      <c r="H47" s="86"/>
    </row>
    <row r="49" s="8" customFormat="1" x14ac:dyDescent="0.25"/>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62"/>
  <sheetViews>
    <sheetView zoomScale="115" zoomScaleNormal="115" workbookViewId="0">
      <pane ySplit="1" topLeftCell="A63" activePane="bottomLeft" state="frozen"/>
      <selection pane="bottomLeft" activeCell="C58" sqref="C58"/>
    </sheetView>
  </sheetViews>
  <sheetFormatPr defaultRowHeight="15" x14ac:dyDescent="0.25"/>
  <cols>
    <col min="1" max="1" width="10.7109375" bestFit="1" customWidth="1"/>
    <col min="7" max="7" width="13.7109375" customWidth="1"/>
    <col min="8" max="8" width="9.5703125" bestFit="1" customWidth="1"/>
    <col min="15" max="15" width="12.7109375" bestFit="1" customWidth="1"/>
  </cols>
  <sheetData>
    <row r="1" spans="1:16" x14ac:dyDescent="0.25">
      <c r="A1" t="s">
        <v>343</v>
      </c>
      <c r="B1" t="s">
        <v>383</v>
      </c>
      <c r="C1" t="s">
        <v>384</v>
      </c>
      <c r="D1" t="s">
        <v>385</v>
      </c>
      <c r="E1" s="8" t="s">
        <v>386</v>
      </c>
      <c r="F1" s="8" t="s">
        <v>387</v>
      </c>
      <c r="G1" s="8" t="s">
        <v>388</v>
      </c>
      <c r="H1" s="8" t="s">
        <v>382</v>
      </c>
    </row>
    <row r="2" spans="1:16" x14ac:dyDescent="0.25">
      <c r="A2" s="61">
        <f>INDEX(Calculations!$9:$9, , ROW()+121)</f>
        <v>36616</v>
      </c>
      <c r="B2" s="62">
        <f ca="1">INDEX(Calculations!$1:$84, MATCH("Fiscal_Impact", Calculations!$B:$B, 0), MATCH(Fiscal_impact_072718!$A2, Calculations!$9:$9, 0))</f>
        <v>0.23592420424043442</v>
      </c>
      <c r="C2" s="63">
        <f>INDEX(Calculations!$1:$84, MATCH("RecessionDummy", Calculations!$B:$B, 0), MATCH(Fiscal_impact_072718!$A2, Calculations!$9:$9, 0))</f>
        <v>0</v>
      </c>
      <c r="D2" s="62">
        <f ca="1">INDEX(Calculations!$1:$84, MATCH("Fiscal_Impact_bars", Calculations!$B:$B, 0), MATCH(Fiscal_impact_072718!$A2, Calculations!$9:$9, 0))</f>
        <v>-0.85206622826566059</v>
      </c>
      <c r="E2" s="62">
        <f>INDEX(HaverPull!$B:$XZ,MATCH($A2,HaverPull!$B:$B,0),MATCH("Contribution to %Ch in Real GDP from ""Federal G""",HaverPull!$B$1:$XZ$1,0))</f>
        <v>-0.84</v>
      </c>
      <c r="F2" s="62">
        <f>INDEX(HaverPull!$B:$XZ,MATCH($A2,HaverPull!$B:$B,0),MATCH("Contribution to %Ch in Real GDP from ""S+L G""",HaverPull!$B$1:$XZ$1,0))</f>
        <v>0.33</v>
      </c>
      <c r="G2" s="62">
        <f ca="1">INDEX(Calculations!$A:$GV,MATCH("Contribution of Consumption Growth to Real GDP",Calculations!B$1:B$71,0),MATCH($A2,Calculations!A$9:GV$9))</f>
        <v>-0.34206622826566058</v>
      </c>
      <c r="H2" s="8" t="s">
        <v>389</v>
      </c>
      <c r="K2" s="59"/>
      <c r="L2" s="59"/>
      <c r="M2" s="59"/>
      <c r="N2" s="59"/>
      <c r="O2" s="59"/>
      <c r="P2" s="59"/>
    </row>
    <row r="3" spans="1:16" x14ac:dyDescent="0.25">
      <c r="A3" s="61">
        <f>INDEX(Calculations!$9:$9, , ROW()+121)</f>
        <v>36707</v>
      </c>
      <c r="B3" s="62">
        <f ca="1">INDEX(Calculations!$1:$84, MATCH("Fiscal_Impact", Calculations!$B:$B, 0), MATCH(Fiscal_impact_072718!$A3, Calculations!$9:$9, 0))</f>
        <v>0.32242415391036527</v>
      </c>
      <c r="C3" s="63">
        <f>INDEX(Calculations!$1:$84, MATCH("RecessionDummy", Calculations!$B:$B, 0), MATCH(Fiscal_impact_072718!$A3, Calculations!$9:$9, 0))</f>
        <v>0</v>
      </c>
      <c r="D3" s="62">
        <f ca="1">INDEX(Calculations!$1:$84, MATCH("Fiscal_Impact_bars", Calculations!$B:$B, 0), MATCH(Fiscal_impact_072718!$A3, Calculations!$9:$9, 0))</f>
        <v>0.474280846961323</v>
      </c>
      <c r="E3" s="62">
        <f>INDEX(HaverPull!$B:$XZ,MATCH($A3,HaverPull!$B:$B,0),MATCH("Contribution to %Ch in Real GDP from ""Federal G""",HaverPull!$B$1:$XZ$1,0))</f>
        <v>0.78</v>
      </c>
      <c r="F3" s="62">
        <f>INDEX(HaverPull!$B:$XZ,MATCH($A3,HaverPull!$B:$B,0),MATCH("Contribution to %Ch in Real GDP from ""S+L G""",HaverPull!$B$1:$XZ$1,0))</f>
        <v>-0.06</v>
      </c>
      <c r="G3" s="62">
        <f ca="1">INDEX(Calculations!$A:$GV,MATCH("Contribution of Consumption Growth to Real GDP",Calculations!B$1:B$71,0),MATCH($A3,Calculations!A$9:GV$9))</f>
        <v>-0.245719153038677</v>
      </c>
      <c r="K3" s="59"/>
      <c r="L3" s="59"/>
      <c r="M3" s="59"/>
      <c r="N3" s="59"/>
      <c r="O3" s="59"/>
      <c r="P3" s="59"/>
    </row>
    <row r="4" spans="1:16" x14ac:dyDescent="0.25">
      <c r="A4" s="61">
        <f>INDEX(Calculations!$9:$9, , ROW()+121)</f>
        <v>36799</v>
      </c>
      <c r="B4" s="62">
        <f ca="1">INDEX(Calculations!$1:$84, MATCH("Fiscal_Impact", Calculations!$B:$B, 0), MATCH(Fiscal_impact_072718!$A4, Calculations!$9:$9, 0))</f>
        <v>6.3376964250652756E-2</v>
      </c>
      <c r="C4" s="63">
        <f>INDEX(Calculations!$1:$84, MATCH("RecessionDummy", Calculations!$B:$B, 0), MATCH(Fiscal_impact_072718!$A4, Calculations!$9:$9, 0))</f>
        <v>0</v>
      </c>
      <c r="D4" s="62">
        <f ca="1">INDEX(Calculations!$1:$84, MATCH("Fiscal_Impact_bars", Calculations!$B:$B, 0), MATCH(Fiscal_impact_072718!$A4, Calculations!$9:$9, 0))</f>
        <v>-0.33805481769554635</v>
      </c>
      <c r="E4" s="62">
        <f>INDEX(HaverPull!$B:$XZ,MATCH($A4,HaverPull!$B:$B,0),MATCH("Contribution to %Ch in Real GDP from ""Federal G""",HaverPull!$B$1:$XZ$1,0))</f>
        <v>-0.49</v>
      </c>
      <c r="F4" s="62">
        <f>INDEX(HaverPull!$B:$XZ,MATCH($A4,HaverPull!$B:$B,0),MATCH("Contribution to %Ch in Real GDP from ""S+L G""",HaverPull!$B$1:$XZ$1,0))</f>
        <v>0.18</v>
      </c>
      <c r="G4" s="62">
        <f ca="1">INDEX(Calculations!$A:$GV,MATCH("Contribution of Consumption Growth to Real GDP",Calculations!B$1:B$71,0),MATCH($A4,Calculations!A$9:GV$9))</f>
        <v>-2.8054817695546377E-2</v>
      </c>
      <c r="K4" s="59"/>
      <c r="L4" s="59"/>
      <c r="M4" s="59"/>
      <c r="N4" s="59"/>
      <c r="O4" s="59"/>
      <c r="P4" s="59"/>
    </row>
    <row r="5" spans="1:16" x14ac:dyDescent="0.25">
      <c r="A5" s="61">
        <f>INDEX(Calculations!$9:$9, , ROW()+121)</f>
        <v>36891</v>
      </c>
      <c r="B5" s="62">
        <f ca="1">INDEX(Calculations!$1:$84, MATCH("Fiscal_Impact", Calculations!$B:$B, 0), MATCH(Fiscal_impact_072718!$A5, Calculations!$9:$9, 0))</f>
        <v>-7.1131823642298794E-2</v>
      </c>
      <c r="C5" s="63">
        <f>INDEX(Calculations!$1:$84, MATCH("RecessionDummy", Calculations!$B:$B, 0), MATCH(Fiscal_impact_072718!$A5, Calculations!$9:$9, 0))</f>
        <v>0</v>
      </c>
      <c r="D5" s="62">
        <f ca="1">INDEX(Calculations!$1:$84, MATCH("Fiscal_Impact_bars", Calculations!$B:$B, 0), MATCH(Fiscal_impact_072718!$A5, Calculations!$9:$9, 0))</f>
        <v>0.43131290443068876</v>
      </c>
      <c r="E5" s="62">
        <f>INDEX(HaverPull!$B:$XZ,MATCH($A5,HaverPull!$B:$B,0),MATCH("Contribution to %Ch in Real GDP from ""Federal G""",HaverPull!$B$1:$XZ$1,0))</f>
        <v>0.06</v>
      </c>
      <c r="F5" s="62">
        <f>INDEX(HaverPull!$B:$XZ,MATCH($A5,HaverPull!$B:$B,0),MATCH("Contribution to %Ch in Real GDP from ""S+L G""",HaverPull!$B$1:$XZ$1,0))</f>
        <v>0.38</v>
      </c>
      <c r="G5" s="62">
        <f ca="1">INDEX(Calculations!$A:$GV,MATCH("Contribution of Consumption Growth to Real GDP",Calculations!B$1:B$71,0),MATCH($A5,Calculations!A$9:GV$9))</f>
        <v>1.3129044306887498E-3</v>
      </c>
      <c r="K5" s="59"/>
      <c r="L5" s="59"/>
      <c r="M5" s="59"/>
      <c r="N5" s="59"/>
      <c r="O5" s="59"/>
      <c r="P5" s="59"/>
    </row>
    <row r="6" spans="1:16" x14ac:dyDescent="0.25">
      <c r="A6" s="61">
        <f>INDEX(Calculations!$9:$9, , ROW()+121)</f>
        <v>36981</v>
      </c>
      <c r="B6" s="62">
        <f ca="1">INDEX(Calculations!$1:$84, MATCH("Fiscal_Impact", Calculations!$B:$B, 0), MATCH(Fiscal_impact_072718!$A6, Calculations!$9:$9, 0))</f>
        <v>0.43903623383632001</v>
      </c>
      <c r="C6" s="63">
        <f>INDEX(Calculations!$1:$84, MATCH("RecessionDummy", Calculations!$B:$B, 0), MATCH(Fiscal_impact_072718!$A6, Calculations!$9:$9, 0))</f>
        <v>0</v>
      </c>
      <c r="D6" s="62">
        <f ca="1">INDEX(Calculations!$1:$84, MATCH("Fiscal_Impact_bars", Calculations!$B:$B, 0), MATCH(Fiscal_impact_072718!$A6, Calculations!$9:$9, 0))</f>
        <v>1.1886060016488147</v>
      </c>
      <c r="E6" s="62">
        <f>INDEX(HaverPull!$B:$XZ,MATCH($A6,HaverPull!$B:$B,0),MATCH("Contribution to %Ch in Real GDP from ""Federal G""",HaverPull!$B$1:$XZ$1,0))</f>
        <v>0.52</v>
      </c>
      <c r="F6" s="62">
        <f>INDEX(HaverPull!$B:$XZ,MATCH($A6,HaverPull!$B:$B,0),MATCH("Contribution to %Ch in Real GDP from ""S+L G""",HaverPull!$B$1:$XZ$1,0))</f>
        <v>0.57999999999999996</v>
      </c>
      <c r="G6" s="62">
        <f ca="1">INDEX(Calculations!$A:$GV,MATCH("Contribution of Consumption Growth to Real GDP",Calculations!B$1:B$71,0),MATCH($A6,Calculations!A$9:GV$9))</f>
        <v>8.8606001648814617E-2</v>
      </c>
      <c r="K6" s="59"/>
      <c r="L6" s="59"/>
      <c r="M6" s="59"/>
      <c r="N6" s="59"/>
      <c r="O6" s="59"/>
      <c r="P6" s="59"/>
    </row>
    <row r="7" spans="1:16" x14ac:dyDescent="0.25">
      <c r="A7" s="61">
        <f>INDEX(Calculations!$9:$9, , ROW()+121)</f>
        <v>37072</v>
      </c>
      <c r="B7" s="62">
        <f ca="1">INDEX(Calculations!$1:$84, MATCH("Fiscal_Impact", Calculations!$B:$B, 0), MATCH(Fiscal_impact_072718!$A7, Calculations!$9:$9, 0))</f>
        <v>0.67589209604975131</v>
      </c>
      <c r="C7" s="63">
        <f>INDEX(Calculations!$1:$84, MATCH("RecessionDummy", Calculations!$B:$B, 0), MATCH(Fiscal_impact_072718!$A7, Calculations!$9:$9, 0))</f>
        <v>1</v>
      </c>
      <c r="D7" s="62">
        <f ca="1">INDEX(Calculations!$1:$84, MATCH("Fiscal_Impact_bars", Calculations!$B:$B, 0), MATCH(Fiscal_impact_072718!$A7, Calculations!$9:$9, 0))</f>
        <v>1.4217042958150481</v>
      </c>
      <c r="E7" s="62">
        <f>INDEX(HaverPull!$B:$XZ,MATCH($A7,HaverPull!$B:$B,0),MATCH("Contribution to %Ch in Real GDP from ""Federal G""",HaverPull!$B$1:$XZ$1,0))</f>
        <v>0.36</v>
      </c>
      <c r="F7" s="62">
        <f>INDEX(HaverPull!$B:$XZ,MATCH($A7,HaverPull!$B:$B,0),MATCH("Contribution to %Ch in Real GDP from ""S+L G""",HaverPull!$B$1:$XZ$1,0))</f>
        <v>0.9</v>
      </c>
      <c r="G7" s="62">
        <f ca="1">INDEX(Calculations!$A:$GV,MATCH("Contribution of Consumption Growth to Real GDP",Calculations!B$1:B$71,0),MATCH($A7,Calculations!A$9:GV$9))</f>
        <v>0.1517042958150481</v>
      </c>
      <c r="K7" s="59"/>
      <c r="L7" s="59"/>
      <c r="M7" s="59"/>
      <c r="N7" s="59"/>
      <c r="O7" s="59"/>
      <c r="P7" s="59"/>
    </row>
    <row r="8" spans="1:16" x14ac:dyDescent="0.25">
      <c r="A8" s="61">
        <f>INDEX(Calculations!$9:$9, , ROW()+121)</f>
        <v>37164</v>
      </c>
      <c r="B8" s="62">
        <f ca="1">INDEX(Calculations!$1:$84, MATCH("Fiscal_Impact", Calculations!$B:$B, 0), MATCH(Fiscal_impact_072718!$A8, Calculations!$9:$9, 0))</f>
        <v>1.0204973084826399</v>
      </c>
      <c r="C8" s="63">
        <f>INDEX(Calculations!$1:$84, MATCH("RecessionDummy", Calculations!$B:$B, 0), MATCH(Fiscal_impact_072718!$A8, Calculations!$9:$9, 0))</f>
        <v>1</v>
      </c>
      <c r="D8" s="62">
        <f ca="1">INDEX(Calculations!$1:$84, MATCH("Fiscal_Impact_bars", Calculations!$B:$B, 0), MATCH(Fiscal_impact_072718!$A8, Calculations!$9:$9, 0))</f>
        <v>1.040366032036008</v>
      </c>
      <c r="E8" s="62">
        <f>INDEX(HaverPull!$B:$XZ,MATCH($A8,HaverPull!$B:$B,0),MATCH("Contribution to %Ch in Real GDP from ""Federal G""",HaverPull!$B$1:$XZ$1,0))</f>
        <v>0.15</v>
      </c>
      <c r="F8" s="62">
        <f>INDEX(HaverPull!$B:$XZ,MATCH($A8,HaverPull!$B:$B,0),MATCH("Contribution to %Ch in Real GDP from ""S+L G""",HaverPull!$B$1:$XZ$1,0))</f>
        <v>-0.23</v>
      </c>
      <c r="G8" s="62">
        <f ca="1">INDEX(Calculations!$A:$GV,MATCH("Contribution of Consumption Growth to Real GDP",Calculations!B$1:B$71,0),MATCH($A8,Calculations!A$9:GV$9))</f>
        <v>1.120366032036008</v>
      </c>
      <c r="K8" s="59"/>
      <c r="L8" s="59"/>
      <c r="M8" s="59"/>
      <c r="N8" s="59"/>
      <c r="O8" s="59"/>
      <c r="P8" s="59"/>
    </row>
    <row r="9" spans="1:16" x14ac:dyDescent="0.25">
      <c r="A9" s="61">
        <f>INDEX(Calculations!$9:$9, , ROW()+121)</f>
        <v>37256</v>
      </c>
      <c r="B9" s="62">
        <f ca="1">INDEX(Calculations!$1:$84, MATCH("Fiscal_Impact", Calculations!$B:$B, 0), MATCH(Fiscal_impact_072718!$A9, Calculations!$9:$9, 0))</f>
        <v>1.5085618724906644</v>
      </c>
      <c r="C9" s="63">
        <f>INDEX(Calculations!$1:$84, MATCH("RecessionDummy", Calculations!$B:$B, 0), MATCH(Fiscal_impact_072718!$A9, Calculations!$9:$9, 0))</f>
        <v>1</v>
      </c>
      <c r="D9" s="62">
        <f ca="1">INDEX(Calculations!$1:$84, MATCH("Fiscal_Impact_bars", Calculations!$B:$B, 0), MATCH(Fiscal_impact_072718!$A9, Calculations!$9:$9, 0))</f>
        <v>2.3835711604627865</v>
      </c>
      <c r="E9" s="62">
        <f>INDEX(HaverPull!$B:$XZ,MATCH($A9,HaverPull!$B:$B,0),MATCH("Contribution to %Ch in Real GDP from ""Federal G""",HaverPull!$B$1:$XZ$1,0))</f>
        <v>0.3</v>
      </c>
      <c r="F9" s="62">
        <f>INDEX(HaverPull!$B:$XZ,MATCH($A9,HaverPull!$B:$B,0),MATCH("Contribution to %Ch in Real GDP from ""S+L G""",HaverPull!$B$1:$XZ$1,0))</f>
        <v>0.91</v>
      </c>
      <c r="G9" s="62">
        <f ca="1">INDEX(Calculations!$A:$GV,MATCH("Contribution of Consumption Growth to Real GDP",Calculations!B$1:B$71,0),MATCH($A9,Calculations!A$9:GV$9))</f>
        <v>1.1735711604627865</v>
      </c>
      <c r="K9" s="59"/>
      <c r="L9" s="59"/>
      <c r="M9" s="59"/>
      <c r="N9" s="59"/>
      <c r="O9" s="59"/>
      <c r="P9" s="59"/>
    </row>
    <row r="10" spans="1:16" x14ac:dyDescent="0.25">
      <c r="A10" s="61">
        <f>INDEX(Calculations!$9:$9, , ROW()+121)</f>
        <v>37346</v>
      </c>
      <c r="B10" s="62">
        <f ca="1">INDEX(Calculations!$1:$84, MATCH("Fiscal_Impact", Calculations!$B:$B, 0), MATCH(Fiscal_impact_072718!$A10, Calculations!$9:$9, 0))</f>
        <v>1.8115402554653017</v>
      </c>
      <c r="C10" s="63">
        <f>INDEX(Calculations!$1:$84, MATCH("RecessionDummy", Calculations!$B:$B, 0), MATCH(Fiscal_impact_072718!$A10, Calculations!$9:$9, 0))</f>
        <v>0</v>
      </c>
      <c r="D10" s="62">
        <f ca="1">INDEX(Calculations!$1:$84, MATCH("Fiscal_Impact_bars", Calculations!$B:$B, 0), MATCH(Fiscal_impact_072718!$A10, Calculations!$9:$9, 0))</f>
        <v>2.4005195335473637</v>
      </c>
      <c r="E10" s="62">
        <f>INDEX(HaverPull!$B:$XZ,MATCH($A10,HaverPull!$B:$B,0),MATCH("Contribution to %Ch in Real GDP from ""Federal G""",HaverPull!$B$1:$XZ$1,0))</f>
        <v>0.84</v>
      </c>
      <c r="F10" s="62">
        <f>INDEX(HaverPull!$B:$XZ,MATCH($A10,HaverPull!$B:$B,0),MATCH("Contribution to %Ch in Real GDP from ""S+L G""",HaverPull!$B$1:$XZ$1,0))</f>
        <v>0.44</v>
      </c>
      <c r="G10" s="62">
        <f ca="1">INDEX(Calculations!$A:$GV,MATCH("Contribution of Consumption Growth to Real GDP",Calculations!B$1:B$71,0),MATCH($A10,Calculations!A$9:GV$9))</f>
        <v>1.1105195335473639</v>
      </c>
      <c r="K10" s="59"/>
      <c r="L10" s="59"/>
      <c r="M10" s="59"/>
      <c r="N10" s="59"/>
      <c r="O10" s="59"/>
      <c r="P10" s="59"/>
    </row>
    <row r="11" spans="1:16" x14ac:dyDescent="0.25">
      <c r="A11" s="61">
        <f>INDEX(Calculations!$9:$9, , ROW()+121)</f>
        <v>37437</v>
      </c>
      <c r="B11" s="62">
        <f ca="1">INDEX(Calculations!$1:$84, MATCH("Fiscal_Impact", Calculations!$B:$B, 0), MATCH(Fiscal_impact_072718!$A11, Calculations!$9:$9, 0))</f>
        <v>2.0074196542743605</v>
      </c>
      <c r="C11" s="63">
        <f>INDEX(Calculations!$1:$84, MATCH("RecessionDummy", Calculations!$B:$B, 0), MATCH(Fiscal_impact_072718!$A11, Calculations!$9:$9, 0))</f>
        <v>0</v>
      </c>
      <c r="D11" s="62">
        <f ca="1">INDEX(Calculations!$1:$84, MATCH("Fiscal_Impact_bars", Calculations!$B:$B, 0), MATCH(Fiscal_impact_072718!$A11, Calculations!$9:$9, 0))</f>
        <v>2.2052218910512833</v>
      </c>
      <c r="E11" s="62">
        <f>INDEX(HaverPull!$B:$XZ,MATCH($A11,HaverPull!$B:$B,0),MATCH("Contribution to %Ch in Real GDP from ""Federal G""",HaverPull!$B$1:$XZ$1,0))</f>
        <v>0.51</v>
      </c>
      <c r="F11" s="62">
        <f>INDEX(HaverPull!$B:$XZ,MATCH($A11,HaverPull!$B:$B,0),MATCH("Contribution to %Ch in Real GDP from ""S+L G""",HaverPull!$B$1:$XZ$1,0))</f>
        <v>0.06</v>
      </c>
      <c r="G11" s="62">
        <f ca="1">INDEX(Calculations!$A:$GV,MATCH("Contribution of Consumption Growth to Real GDP",Calculations!B$1:B$71,0),MATCH($A11,Calculations!A$9:GV$9))</f>
        <v>1.6252218910512835</v>
      </c>
      <c r="K11" s="59"/>
      <c r="L11" s="59"/>
      <c r="M11" s="59"/>
      <c r="N11" s="59"/>
      <c r="O11" s="59"/>
      <c r="P11" s="59"/>
    </row>
    <row r="12" spans="1:16" x14ac:dyDescent="0.25">
      <c r="A12" s="61">
        <f>INDEX(Calculations!$9:$9, , ROW()+121)</f>
        <v>37529</v>
      </c>
      <c r="B12" s="62">
        <f ca="1">INDEX(Calculations!$1:$84, MATCH("Fiscal_Impact", Calculations!$B:$B, 0), MATCH(Fiscal_impact_072718!$A12, Calculations!$9:$9, 0))</f>
        <v>2.1946753515306301</v>
      </c>
      <c r="C12" s="63">
        <f>INDEX(Calculations!$1:$84, MATCH("RecessionDummy", Calculations!$B:$B, 0), MATCH(Fiscal_impact_072718!$A12, Calculations!$9:$9, 0))</f>
        <v>0</v>
      </c>
      <c r="D12" s="62">
        <f ca="1">INDEX(Calculations!$1:$84, MATCH("Fiscal_Impact_bars", Calculations!$B:$B, 0), MATCH(Fiscal_impact_072718!$A12, Calculations!$9:$9, 0))</f>
        <v>1.7893888210610873</v>
      </c>
      <c r="E12" s="62">
        <f>INDEX(HaverPull!$B:$XZ,MATCH($A12,HaverPull!$B:$B,0),MATCH("Contribution to %Ch in Real GDP from ""Federal G""",HaverPull!$B$1:$XZ$1,0))</f>
        <v>0.26</v>
      </c>
      <c r="F12" s="62">
        <f>INDEX(HaverPull!$B:$XZ,MATCH($A12,HaverPull!$B:$B,0),MATCH("Contribution to %Ch in Real GDP from ""S+L G""",HaverPull!$B$1:$XZ$1,0))</f>
        <v>0.14000000000000001</v>
      </c>
      <c r="G12" s="62">
        <f ca="1">INDEX(Calculations!$A:$GV,MATCH("Contribution of Consumption Growth to Real GDP",Calculations!B$1:B$71,0),MATCH($A12,Calculations!A$9:GV$9))</f>
        <v>1.3893888210610872</v>
      </c>
      <c r="K12" s="59"/>
      <c r="L12" s="59"/>
      <c r="M12" s="59"/>
      <c r="N12" s="59"/>
      <c r="O12" s="59"/>
      <c r="P12" s="59"/>
    </row>
    <row r="13" spans="1:16" x14ac:dyDescent="0.25">
      <c r="A13" s="61">
        <f>INDEX(Calculations!$9:$9, , ROW()+121)</f>
        <v>37621</v>
      </c>
      <c r="B13" s="62">
        <f ca="1">INDEX(Calculations!$1:$84, MATCH("Fiscal_Impact", Calculations!$B:$B, 0), MATCH(Fiscal_impact_072718!$A13, Calculations!$9:$9, 0))</f>
        <v>2.021473273610392</v>
      </c>
      <c r="C13" s="63">
        <f>INDEX(Calculations!$1:$84, MATCH("RecessionDummy", Calculations!$B:$B, 0), MATCH(Fiscal_impact_072718!$A13, Calculations!$9:$9, 0))</f>
        <v>0</v>
      </c>
      <c r="D13" s="62">
        <f ca="1">INDEX(Calculations!$1:$84, MATCH("Fiscal_Impact_bars", Calculations!$B:$B, 0), MATCH(Fiscal_impact_072718!$A13, Calculations!$9:$9, 0))</f>
        <v>1.6907628487818336</v>
      </c>
      <c r="E13" s="62">
        <f>INDEX(HaverPull!$B:$XZ,MATCH($A13,HaverPull!$B:$B,0),MATCH("Contribution to %Ch in Real GDP from ""Federal G""",HaverPull!$B$1:$XZ$1,0))</f>
        <v>0.47</v>
      </c>
      <c r="F13" s="62">
        <f>INDEX(HaverPull!$B:$XZ,MATCH($A13,HaverPull!$B:$B,0),MATCH("Contribution to %Ch in Real GDP from ""S+L G""",HaverPull!$B$1:$XZ$1,0))</f>
        <v>0.12</v>
      </c>
      <c r="G13" s="62">
        <f ca="1">INDEX(Calculations!$A:$GV,MATCH("Contribution of Consumption Growth to Real GDP",Calculations!B$1:B$71,0),MATCH($A13,Calculations!A$9:GV$9))</f>
        <v>1.1007628487818335</v>
      </c>
      <c r="K13" s="59"/>
      <c r="L13" s="59"/>
      <c r="M13" s="59"/>
      <c r="N13" s="59"/>
      <c r="O13" s="59"/>
      <c r="P13" s="59"/>
    </row>
    <row r="14" spans="1:16" x14ac:dyDescent="0.25">
      <c r="A14" s="61">
        <f>INDEX(Calculations!$9:$9, , ROW()+121)</f>
        <v>37711</v>
      </c>
      <c r="B14" s="62">
        <f ca="1">INDEX(Calculations!$1:$84, MATCH("Fiscal_Impact", Calculations!$B:$B, 0), MATCH(Fiscal_impact_072718!$A14, Calculations!$9:$9, 0))</f>
        <v>1.7350318247519747</v>
      </c>
      <c r="C14" s="63">
        <f>INDEX(Calculations!$1:$84, MATCH("RecessionDummy", Calculations!$B:$B, 0), MATCH(Fiscal_impact_072718!$A14, Calculations!$9:$9, 0))</f>
        <v>0</v>
      </c>
      <c r="D14" s="62">
        <f ca="1">INDEX(Calculations!$1:$84, MATCH("Fiscal_Impact_bars", Calculations!$B:$B, 0), MATCH(Fiscal_impact_072718!$A14, Calculations!$9:$9, 0))</f>
        <v>1.2547537381136946</v>
      </c>
      <c r="E14" s="62">
        <f>INDEX(HaverPull!$B:$XZ,MATCH($A14,HaverPull!$B:$B,0),MATCH("Contribution to %Ch in Real GDP from ""Federal G""",HaverPull!$B$1:$XZ$1,0))</f>
        <v>0.32</v>
      </c>
      <c r="F14" s="62">
        <f>INDEX(HaverPull!$B:$XZ,MATCH($A14,HaverPull!$B:$B,0),MATCH("Contribution to %Ch in Real GDP from ""S+L G""",HaverPull!$B$1:$XZ$1,0))</f>
        <v>-0.22</v>
      </c>
      <c r="G14" s="62">
        <f ca="1">INDEX(Calculations!$A:$GV,MATCH("Contribution of Consumption Growth to Real GDP",Calculations!B$1:B$71,0),MATCH($A14,Calculations!A$9:GV$9))</f>
        <v>1.1647537381136945</v>
      </c>
      <c r="K14" s="59"/>
      <c r="L14" s="59"/>
      <c r="M14" s="59"/>
      <c r="N14" s="59"/>
      <c r="O14" s="59"/>
      <c r="P14" s="59"/>
    </row>
    <row r="15" spans="1:16" x14ac:dyDescent="0.25">
      <c r="A15" s="61">
        <f>INDEX(Calculations!$9:$9, , ROW()+121)</f>
        <v>37802</v>
      </c>
      <c r="B15" s="62">
        <f ca="1">INDEX(Calculations!$1:$84, MATCH("Fiscal_Impact", Calculations!$B:$B, 0), MATCH(Fiscal_impact_072718!$A15, Calculations!$9:$9, 0))</f>
        <v>1.6367024552339957</v>
      </c>
      <c r="C15" s="63">
        <f>INDEX(Calculations!$1:$84, MATCH("RecessionDummy", Calculations!$B:$B, 0), MATCH(Fiscal_impact_072718!$A15, Calculations!$9:$9, 0))</f>
        <v>0</v>
      </c>
      <c r="D15" s="62">
        <f ca="1">INDEX(Calculations!$1:$84, MATCH("Fiscal_Impact_bars", Calculations!$B:$B, 0), MATCH(Fiscal_impact_072718!$A15, Calculations!$9:$9, 0))</f>
        <v>1.8119044129793676</v>
      </c>
      <c r="E15" s="62">
        <f>INDEX(HaverPull!$B:$XZ,MATCH($A15,HaverPull!$B:$B,0),MATCH("Contribution to %Ch in Real GDP from ""Federal G""",HaverPull!$B$1:$XZ$1,0))</f>
        <v>0.98</v>
      </c>
      <c r="F15" s="62">
        <f>INDEX(HaverPull!$B:$XZ,MATCH($A15,HaverPull!$B:$B,0),MATCH("Contribution to %Ch in Real GDP from ""S+L G""",HaverPull!$B$1:$XZ$1,0))</f>
        <v>-0.24</v>
      </c>
      <c r="G15" s="62">
        <f ca="1">INDEX(Calculations!$A:$GV,MATCH("Contribution of Consumption Growth to Real GDP",Calculations!B$1:B$71,0),MATCH($A15,Calculations!A$9:GV$9))</f>
        <v>1.0719044129793676</v>
      </c>
      <c r="K15" s="59"/>
      <c r="L15" s="59"/>
      <c r="M15" s="59"/>
      <c r="N15" s="59"/>
      <c r="O15" s="59"/>
      <c r="P15" s="59"/>
    </row>
    <row r="16" spans="1:16" x14ac:dyDescent="0.25">
      <c r="A16" s="61">
        <f>INDEX(Calculations!$9:$9, , ROW()+121)</f>
        <v>37894</v>
      </c>
      <c r="B16" s="62">
        <f ca="1">INDEX(Calculations!$1:$84, MATCH("Fiscal_Impact", Calculations!$B:$B, 0), MATCH(Fiscal_impact_072718!$A16, Calculations!$9:$9, 0))</f>
        <v>1.475860778726598</v>
      </c>
      <c r="C16" s="63">
        <f>INDEX(Calculations!$1:$84, MATCH("RecessionDummy", Calculations!$B:$B, 0), MATCH(Fiscal_impact_072718!$A16, Calculations!$9:$9, 0))</f>
        <v>0</v>
      </c>
      <c r="D16" s="62">
        <f ca="1">INDEX(Calculations!$1:$84, MATCH("Fiscal_Impact_bars", Calculations!$B:$B, 0), MATCH(Fiscal_impact_072718!$A16, Calculations!$9:$9, 0))</f>
        <v>1.1460221150314966</v>
      </c>
      <c r="E16" s="62">
        <f>INDEX(HaverPull!$B:$XZ,MATCH($A16,HaverPull!$B:$B,0),MATCH("Contribution to %Ch in Real GDP from ""Federal G""",HaverPull!$B$1:$XZ$1,0))</f>
        <v>0</v>
      </c>
      <c r="F16" s="62">
        <f>INDEX(HaverPull!$B:$XZ,MATCH($A16,HaverPull!$B:$B,0),MATCH("Contribution to %Ch in Real GDP from ""S+L G""",HaverPull!$B$1:$XZ$1,0))</f>
        <v>0.2</v>
      </c>
      <c r="G16" s="62">
        <f ca="1">INDEX(Calculations!$A:$GV,MATCH("Contribution of Consumption Growth to Real GDP",Calculations!B$1:B$71,0),MATCH($A16,Calculations!A$9:GV$9))</f>
        <v>0.94602211503149658</v>
      </c>
      <c r="K16" s="59"/>
      <c r="L16" s="59"/>
      <c r="M16" s="59"/>
      <c r="N16" s="59"/>
      <c r="O16" s="59"/>
      <c r="P16" s="59"/>
    </row>
    <row r="17" spans="1:16" x14ac:dyDescent="0.25">
      <c r="A17" s="61">
        <f>INDEX(Calculations!$9:$9, , ROW()+121)</f>
        <v>37986</v>
      </c>
      <c r="B17" s="62">
        <f ca="1">INDEX(Calculations!$1:$84, MATCH("Fiscal_Impact", Calculations!$B:$B, 0), MATCH(Fiscal_impact_072718!$A17, Calculations!$9:$9, 0))</f>
        <v>1.33208293733429</v>
      </c>
      <c r="C17" s="63">
        <f>INDEX(Calculations!$1:$84, MATCH("RecessionDummy", Calculations!$B:$B, 0), MATCH(Fiscal_impact_072718!$A17, Calculations!$9:$9, 0))</f>
        <v>0</v>
      </c>
      <c r="D17" s="62">
        <f ca="1">INDEX(Calculations!$1:$84, MATCH("Fiscal_Impact_bars", Calculations!$B:$B, 0), MATCH(Fiscal_impact_072718!$A17, Calculations!$9:$9, 0))</f>
        <v>1.1156514832126008</v>
      </c>
      <c r="E17" s="62">
        <f>INDEX(HaverPull!$B:$XZ,MATCH($A17,HaverPull!$B:$B,0),MATCH("Contribution to %Ch in Real GDP from ""Federal G""",HaverPull!$B$1:$XZ$1,0))</f>
        <v>0.54</v>
      </c>
      <c r="F17" s="62">
        <f>INDEX(HaverPull!$B:$XZ,MATCH($A17,HaverPull!$B:$B,0),MATCH("Contribution to %Ch in Real GDP from ""S+L G""",HaverPull!$B$1:$XZ$1,0))</f>
        <v>-0.06</v>
      </c>
      <c r="G17" s="62">
        <f ca="1">INDEX(Calculations!$A:$GV,MATCH("Contribution of Consumption Growth to Real GDP",Calculations!B$1:B$71,0),MATCH($A17,Calculations!A$9:GV$9))</f>
        <v>0.6356514832126009</v>
      </c>
      <c r="K17" s="59"/>
      <c r="L17" s="59"/>
      <c r="M17" s="59"/>
      <c r="N17" s="59"/>
      <c r="O17" s="59"/>
      <c r="P17" s="59"/>
    </row>
    <row r="18" spans="1:16" x14ac:dyDescent="0.25">
      <c r="A18" s="61">
        <f>INDEX(Calculations!$9:$9, , ROW()+121)</f>
        <v>38077</v>
      </c>
      <c r="B18" s="62">
        <f ca="1">INDEX(Calculations!$1:$84, MATCH("Fiscal_Impact", Calculations!$B:$B, 0), MATCH(Fiscal_impact_072718!$A18, Calculations!$9:$9, 0))</f>
        <v>1.1839893302893763</v>
      </c>
      <c r="C18" s="63">
        <f>INDEX(Calculations!$1:$84, MATCH("RecessionDummy", Calculations!$B:$B, 0), MATCH(Fiscal_impact_072718!$A18, Calculations!$9:$9, 0))</f>
        <v>0</v>
      </c>
      <c r="D18" s="62">
        <f ca="1">INDEX(Calculations!$1:$84, MATCH("Fiscal_Impact_bars", Calculations!$B:$B, 0), MATCH(Fiscal_impact_072718!$A18, Calculations!$9:$9, 0))</f>
        <v>0.66237930993404104</v>
      </c>
      <c r="E18" s="62">
        <f>INDEX(HaverPull!$B:$XZ,MATCH($A18,HaverPull!$B:$B,0),MATCH("Contribution to %Ch in Real GDP from ""Federal G""",HaverPull!$B$1:$XZ$1,0))</f>
        <v>0.31</v>
      </c>
      <c r="F18" s="62">
        <f>INDEX(HaverPull!$B:$XZ,MATCH($A18,HaverPull!$B:$B,0),MATCH("Contribution to %Ch in Real GDP from ""S+L G""",HaverPull!$B$1:$XZ$1,0))</f>
        <v>0.03</v>
      </c>
      <c r="G18" s="62">
        <f ca="1">INDEX(Calculations!$A:$GV,MATCH("Contribution of Consumption Growth to Real GDP",Calculations!B$1:B$71,0),MATCH($A18,Calculations!A$9:GV$9))</f>
        <v>0.32237930993404101</v>
      </c>
      <c r="K18" s="59"/>
      <c r="L18" s="59"/>
      <c r="M18" s="59"/>
      <c r="N18" s="59"/>
      <c r="O18" s="59"/>
      <c r="P18" s="59"/>
    </row>
    <row r="19" spans="1:16" x14ac:dyDescent="0.25">
      <c r="A19" s="61">
        <f>INDEX(Calculations!$9:$9, , ROW()+121)</f>
        <v>38168</v>
      </c>
      <c r="B19" s="62">
        <f ca="1">INDEX(Calculations!$1:$84, MATCH("Fiscal_Impact", Calculations!$B:$B, 0), MATCH(Fiscal_impact_072718!$A19, Calculations!$9:$9, 0))</f>
        <v>0.84800984940132174</v>
      </c>
      <c r="C19" s="63">
        <f>INDEX(Calculations!$1:$84, MATCH("RecessionDummy", Calculations!$B:$B, 0), MATCH(Fiscal_impact_072718!$A19, Calculations!$9:$9, 0))</f>
        <v>0</v>
      </c>
      <c r="D19" s="62">
        <f ca="1">INDEX(Calculations!$1:$84, MATCH("Fiscal_Impact_bars", Calculations!$B:$B, 0), MATCH(Fiscal_impact_072718!$A19, Calculations!$9:$9, 0))</f>
        <v>0.4679864894271486</v>
      </c>
      <c r="E19" s="62">
        <f>INDEX(HaverPull!$B:$XZ,MATCH($A19,HaverPull!$B:$B,0),MATCH("Contribution to %Ch in Real GDP from ""Federal G""",HaverPull!$B$1:$XZ$1,0))</f>
        <v>0.17</v>
      </c>
      <c r="F19" s="62">
        <f>INDEX(HaverPull!$B:$XZ,MATCH($A19,HaverPull!$B:$B,0),MATCH("Contribution to %Ch in Real GDP from ""S+L G""",HaverPull!$B$1:$XZ$1,0))</f>
        <v>0.03</v>
      </c>
      <c r="G19" s="62">
        <f ca="1">INDEX(Calculations!$A:$GV,MATCH("Contribution of Consumption Growth to Real GDP",Calculations!B$1:B$71,0),MATCH($A19,Calculations!A$9:GV$9))</f>
        <v>0.25798648942714858</v>
      </c>
      <c r="K19" s="59"/>
      <c r="L19" s="59"/>
      <c r="M19" s="59"/>
      <c r="N19" s="59"/>
      <c r="O19" s="59"/>
      <c r="P19" s="59"/>
    </row>
    <row r="20" spans="1:16" x14ac:dyDescent="0.25">
      <c r="A20" s="61">
        <f>INDEX(Calculations!$9:$9, , ROW()+121)</f>
        <v>38260</v>
      </c>
      <c r="B20" s="62">
        <f ca="1">INDEX(Calculations!$1:$84, MATCH("Fiscal_Impact", Calculations!$B:$B, 0), MATCH(Fiscal_impact_072718!$A20, Calculations!$9:$9, 0))</f>
        <v>0.59778140590644713</v>
      </c>
      <c r="C20" s="63">
        <f>INDEX(Calculations!$1:$84, MATCH("RecessionDummy", Calculations!$B:$B, 0), MATCH(Fiscal_impact_072718!$A20, Calculations!$9:$9, 0))</f>
        <v>0</v>
      </c>
      <c r="D20" s="62">
        <f ca="1">INDEX(Calculations!$1:$84, MATCH("Fiscal_Impact_bars", Calculations!$B:$B, 0), MATCH(Fiscal_impact_072718!$A20, Calculations!$9:$9, 0))</f>
        <v>0.14510834105199819</v>
      </c>
      <c r="E20" s="62">
        <f>INDEX(HaverPull!$B:$XZ,MATCH($A20,HaverPull!$B:$B,0),MATCH("Contribution to %Ch in Real GDP from ""Federal G""",HaverPull!$B$1:$XZ$1,0))</f>
        <v>0.33</v>
      </c>
      <c r="F20" s="62">
        <f>INDEX(HaverPull!$B:$XZ,MATCH($A20,HaverPull!$B:$B,0),MATCH("Contribution to %Ch in Real GDP from ""S+L G""",HaverPull!$B$1:$XZ$1,0))</f>
        <v>-0.18</v>
      </c>
      <c r="G20" s="62">
        <f ca="1">INDEX(Calculations!$A:$GV,MATCH("Contribution of Consumption Growth to Real GDP",Calculations!B$1:B$71,0),MATCH($A20,Calculations!A$9:GV$9))</f>
        <v>-4.8916589480018187E-3</v>
      </c>
      <c r="K20" s="59"/>
      <c r="L20" s="59"/>
      <c r="M20" s="59"/>
      <c r="N20" s="59"/>
      <c r="O20" s="59"/>
      <c r="P20" s="59"/>
    </row>
    <row r="21" spans="1:16" x14ac:dyDescent="0.25">
      <c r="A21" s="61">
        <f>INDEX(Calculations!$9:$9, , ROW()+121)</f>
        <v>38352</v>
      </c>
      <c r="B21" s="62">
        <f ca="1">INDEX(Calculations!$1:$84, MATCH("Fiscal_Impact", Calculations!$B:$B, 0), MATCH(Fiscal_impact_072718!$A21, Calculations!$9:$9, 0))</f>
        <v>0.31476663274117173</v>
      </c>
      <c r="C21" s="63">
        <f>INDEX(Calculations!$1:$84, MATCH("RecessionDummy", Calculations!$B:$B, 0), MATCH(Fiscal_impact_072718!$A21, Calculations!$9:$9, 0))</f>
        <v>0</v>
      </c>
      <c r="D21" s="62">
        <f ca="1">INDEX(Calculations!$1:$84, MATCH("Fiscal_Impact_bars", Calculations!$B:$B, 0), MATCH(Fiscal_impact_072718!$A21, Calculations!$9:$9, 0))</f>
        <v>-1.6407609448500893E-2</v>
      </c>
      <c r="E21" s="62">
        <f>INDEX(HaverPull!$B:$XZ,MATCH($A21,HaverPull!$B:$B,0),MATCH("Contribution to %Ch in Real GDP from ""Federal G""",HaverPull!$B$1:$XZ$1,0))</f>
        <v>-0.05</v>
      </c>
      <c r="F21" s="62">
        <f>INDEX(HaverPull!$B:$XZ,MATCH($A21,HaverPull!$B:$B,0),MATCH("Contribution to %Ch in Real GDP from ""S+L G""",HaverPull!$B$1:$XZ$1,0))</f>
        <v>0.02</v>
      </c>
      <c r="G21" s="62">
        <f ca="1">INDEX(Calculations!$A:$GV,MATCH("Contribution of Consumption Growth to Real GDP",Calculations!B$1:B$71,0),MATCH($A21,Calculations!A$9:GV$9))</f>
        <v>1.3592390551499106E-2</v>
      </c>
      <c r="K21" s="59"/>
      <c r="L21" s="59"/>
      <c r="M21" s="59"/>
      <c r="N21" s="59"/>
      <c r="O21" s="59"/>
      <c r="P21" s="59"/>
    </row>
    <row r="22" spans="1:16" x14ac:dyDescent="0.25">
      <c r="A22" s="61">
        <f>INDEX(Calculations!$9:$9, , ROW()+121)</f>
        <v>38442</v>
      </c>
      <c r="B22" s="62">
        <f ca="1">INDEX(Calculations!$1:$84, MATCH("Fiscal_Impact", Calculations!$B:$B, 0), MATCH(Fiscal_impact_072718!$A22, Calculations!$9:$9, 0))</f>
        <v>0.13091702667925967</v>
      </c>
      <c r="C22" s="63">
        <f>INDEX(Calculations!$1:$84, MATCH("RecessionDummy", Calculations!$B:$B, 0), MATCH(Fiscal_impact_072718!$A22, Calculations!$9:$9, 0))</f>
        <v>0</v>
      </c>
      <c r="D22" s="62">
        <f ca="1">INDEX(Calculations!$1:$84, MATCH("Fiscal_Impact_bars", Calculations!$B:$B, 0), MATCH(Fiscal_impact_072718!$A22, Calculations!$9:$9, 0))</f>
        <v>-7.3019114313607303E-2</v>
      </c>
      <c r="E22" s="62">
        <f>INDEX(HaverPull!$B:$XZ,MATCH($A22,HaverPull!$B:$B,0),MATCH("Contribution to %Ch in Real GDP from ""Federal G""",HaverPull!$B$1:$XZ$1,0))</f>
        <v>0.33</v>
      </c>
      <c r="F22" s="62">
        <f>INDEX(HaverPull!$B:$XZ,MATCH($A22,HaverPull!$B:$B,0),MATCH("Contribution to %Ch in Real GDP from ""S+L G""",HaverPull!$B$1:$XZ$1,0))</f>
        <v>0.06</v>
      </c>
      <c r="G22" s="62">
        <f ca="1">INDEX(Calculations!$A:$GV,MATCH("Contribution of Consumption Growth to Real GDP",Calculations!B$1:B$71,0),MATCH($A22,Calculations!A$9:GV$9))</f>
        <v>-0.47301911431360733</v>
      </c>
      <c r="K22" s="59"/>
      <c r="L22" s="59"/>
      <c r="M22" s="59"/>
      <c r="N22" s="59"/>
      <c r="O22" s="59"/>
      <c r="P22" s="59"/>
    </row>
    <row r="23" spans="1:16" x14ac:dyDescent="0.25">
      <c r="A23" s="61">
        <f>INDEX(Calculations!$9:$9, , ROW()+121)</f>
        <v>38533</v>
      </c>
      <c r="B23" s="62">
        <f ca="1">INDEX(Calculations!$1:$84, MATCH("Fiscal_Impact", Calculations!$B:$B, 0), MATCH(Fiscal_impact_072718!$A23, Calculations!$9:$9, 0))</f>
        <v>-0.1072474785458517</v>
      </c>
      <c r="C23" s="63">
        <f>INDEX(Calculations!$1:$84, MATCH("RecessionDummy", Calculations!$B:$B, 0), MATCH(Fiscal_impact_072718!$A23, Calculations!$9:$9, 0))</f>
        <v>0</v>
      </c>
      <c r="D23" s="62">
        <f ca="1">INDEX(Calculations!$1:$84, MATCH("Fiscal_Impact_bars", Calculations!$B:$B, 0), MATCH(Fiscal_impact_072718!$A23, Calculations!$9:$9, 0))</f>
        <v>-0.48467153147329683</v>
      </c>
      <c r="E23" s="62">
        <f>INDEX(HaverPull!$B:$XZ,MATCH($A23,HaverPull!$B:$B,0),MATCH("Contribution to %Ch in Real GDP from ""Federal G""",HaverPull!$B$1:$XZ$1,0))</f>
        <v>-0.03</v>
      </c>
      <c r="F23" s="62">
        <f>INDEX(HaverPull!$B:$XZ,MATCH($A23,HaverPull!$B:$B,0),MATCH("Contribution to %Ch in Real GDP from ""S+L G""",HaverPull!$B$1:$XZ$1,0))</f>
        <v>-0.01</v>
      </c>
      <c r="G23" s="62">
        <f ca="1">INDEX(Calculations!$A:$GV,MATCH("Contribution of Consumption Growth to Real GDP",Calculations!B$1:B$71,0),MATCH($A23,Calculations!A$9:GV$9))</f>
        <v>-0.44467153147329685</v>
      </c>
      <c r="K23" s="59"/>
      <c r="L23" s="59"/>
      <c r="M23" s="59"/>
      <c r="N23" s="59"/>
      <c r="O23" s="59"/>
      <c r="P23" s="59"/>
    </row>
    <row r="24" spans="1:16" x14ac:dyDescent="0.25">
      <c r="A24" s="61">
        <f>INDEX(Calculations!$9:$9, , ROW()+121)</f>
        <v>38625</v>
      </c>
      <c r="B24" s="62">
        <f ca="1">INDEX(Calculations!$1:$84, MATCH("Fiscal_Impact", Calculations!$B:$B, 0), MATCH(Fiscal_impact_072718!$A24, Calculations!$9:$9, 0))</f>
        <v>-0.18217028484193939</v>
      </c>
      <c r="C24" s="63">
        <f>INDEX(Calculations!$1:$84, MATCH("RecessionDummy", Calculations!$B:$B, 0), MATCH(Fiscal_impact_072718!$A24, Calculations!$9:$9, 0))</f>
        <v>0</v>
      </c>
      <c r="D24" s="62">
        <f ca="1">INDEX(Calculations!$1:$84, MATCH("Fiscal_Impact_bars", Calculations!$B:$B, 0), MATCH(Fiscal_impact_072718!$A24, Calculations!$9:$9, 0))</f>
        <v>-0.15458288413235255</v>
      </c>
      <c r="E24" s="62">
        <f>INDEX(HaverPull!$B:$XZ,MATCH($A24,HaverPull!$B:$B,0),MATCH("Contribution to %Ch in Real GDP from ""Federal G""",HaverPull!$B$1:$XZ$1,0))</f>
        <v>0.22</v>
      </c>
      <c r="F24" s="62">
        <f>INDEX(HaverPull!$B:$XZ,MATCH($A24,HaverPull!$B:$B,0),MATCH("Contribution to %Ch in Real GDP from ""S+L G""",HaverPull!$B$1:$XZ$1,0))</f>
        <v>0.03</v>
      </c>
      <c r="G24" s="62">
        <f ca="1">INDEX(Calculations!$A:$GV,MATCH("Contribution of Consumption Growth to Real GDP",Calculations!B$1:B$71,0),MATCH($A24,Calculations!A$9:GV$9))</f>
        <v>-0.40458288413235255</v>
      </c>
      <c r="K24" s="59"/>
      <c r="L24" s="59"/>
      <c r="M24" s="59"/>
      <c r="N24" s="59"/>
      <c r="O24" s="59"/>
      <c r="P24" s="59"/>
    </row>
    <row r="25" spans="1:16" x14ac:dyDescent="0.25">
      <c r="A25" s="61">
        <f>INDEX(Calculations!$9:$9, , ROW()+121)</f>
        <v>38717</v>
      </c>
      <c r="B25" s="62">
        <f ca="1">INDEX(Calculations!$1:$84, MATCH("Fiscal_Impact", Calculations!$B:$B, 0), MATCH(Fiscal_impact_072718!$A25, Calculations!$9:$9, 0))</f>
        <v>-0.28998244548318686</v>
      </c>
      <c r="C25" s="63">
        <f>INDEX(Calculations!$1:$84, MATCH("RecessionDummy", Calculations!$B:$B, 0), MATCH(Fiscal_impact_072718!$A25, Calculations!$9:$9, 0))</f>
        <v>0</v>
      </c>
      <c r="D25" s="62">
        <f ca="1">INDEX(Calculations!$1:$84, MATCH("Fiscal_Impact_bars", Calculations!$B:$B, 0), MATCH(Fiscal_impact_072718!$A25, Calculations!$9:$9, 0))</f>
        <v>-0.44765625201349063</v>
      </c>
      <c r="E25" s="62">
        <f>INDEX(HaverPull!$B:$XZ,MATCH($A25,HaverPull!$B:$B,0),MATCH("Contribution to %Ch in Real GDP from ""Federal G""",HaverPull!$B$1:$XZ$1,0))</f>
        <v>0.01</v>
      </c>
      <c r="F25" s="62">
        <f>INDEX(HaverPull!$B:$XZ,MATCH($A25,HaverPull!$B:$B,0),MATCH("Contribution to %Ch in Real GDP from ""S+L G""",HaverPull!$B$1:$XZ$1,0))</f>
        <v>0.05</v>
      </c>
      <c r="G25" s="62">
        <f ca="1">INDEX(Calculations!$A:$GV,MATCH("Contribution of Consumption Growth to Real GDP",Calculations!B$1:B$71,0),MATCH($A25,Calculations!A$9:GV$9))</f>
        <v>-0.49765625201349062</v>
      </c>
      <c r="K25" s="59"/>
      <c r="L25" s="59"/>
      <c r="M25" s="59"/>
      <c r="N25" s="59"/>
      <c r="O25" s="59"/>
      <c r="P25" s="59"/>
    </row>
    <row r="26" spans="1:16" x14ac:dyDescent="0.25">
      <c r="A26" s="61">
        <f>INDEX(Calculations!$9:$9, , ROW()+121)</f>
        <v>38807</v>
      </c>
      <c r="B26" s="62">
        <f ca="1">INDEX(Calculations!$1:$84, MATCH("Fiscal_Impact", Calculations!$B:$B, 0), MATCH(Fiscal_impact_072718!$A26, Calculations!$9:$9, 0))</f>
        <v>-0.16548165111635757</v>
      </c>
      <c r="C26" s="63">
        <f>INDEX(Calculations!$1:$84, MATCH("RecessionDummy", Calculations!$B:$B, 0), MATCH(Fiscal_impact_072718!$A26, Calculations!$9:$9, 0))</f>
        <v>0</v>
      </c>
      <c r="D26" s="62">
        <f ca="1">INDEX(Calculations!$1:$84, MATCH("Fiscal_Impact_bars", Calculations!$B:$B, 0), MATCH(Fiscal_impact_072718!$A26, Calculations!$9:$9, 0))</f>
        <v>0.42498406315370973</v>
      </c>
      <c r="E26" s="62">
        <f>INDEX(HaverPull!$B:$XZ,MATCH($A26,HaverPull!$B:$B,0),MATCH("Contribution to %Ch in Real GDP from ""Federal G""",HaverPull!$B$1:$XZ$1,0))</f>
        <v>0.75</v>
      </c>
      <c r="F26" s="62">
        <f>INDEX(HaverPull!$B:$XZ,MATCH($A26,HaverPull!$B:$B,0),MATCH("Contribution to %Ch in Real GDP from ""S+L G""",HaverPull!$B$1:$XZ$1,0))</f>
        <v>0.21</v>
      </c>
      <c r="G26" s="62">
        <f ca="1">INDEX(Calculations!$A:$GV,MATCH("Contribution of Consumption Growth to Real GDP",Calculations!B$1:B$71,0),MATCH($A26,Calculations!A$9:GV$9))</f>
        <v>-0.53501593684629023</v>
      </c>
      <c r="K26" s="59"/>
      <c r="L26" s="59"/>
      <c r="M26" s="59"/>
      <c r="N26" s="59"/>
      <c r="O26" s="59"/>
      <c r="P26" s="59"/>
    </row>
    <row r="27" spans="1:16" x14ac:dyDescent="0.25">
      <c r="A27" s="61">
        <f>INDEX(Calculations!$9:$9, , ROW()+121)</f>
        <v>38898</v>
      </c>
      <c r="B27" s="62">
        <f ca="1">INDEX(Calculations!$1:$84, MATCH("Fiscal_Impact", Calculations!$B:$B, 0), MATCH(Fiscal_impact_072718!$A27, Calculations!$9:$9, 0))</f>
        <v>-0.20249579195005274</v>
      </c>
      <c r="C27" s="63">
        <f>INDEX(Calculations!$1:$84, MATCH("RecessionDummy", Calculations!$B:$B, 0), MATCH(Fiscal_impact_072718!$A27, Calculations!$9:$9, 0))</f>
        <v>0</v>
      </c>
      <c r="D27" s="62">
        <f ca="1">INDEX(Calculations!$1:$84, MATCH("Fiscal_Impact_bars", Calculations!$B:$B, 0), MATCH(Fiscal_impact_072718!$A27, Calculations!$9:$9, 0))</f>
        <v>-0.63272809480807746</v>
      </c>
      <c r="E27" s="62">
        <f>INDEX(HaverPull!$B:$XZ,MATCH($A27,HaverPull!$B:$B,0),MATCH("Contribution to %Ch in Real GDP from ""Federal G""",HaverPull!$B$1:$XZ$1,0))</f>
        <v>-0.2</v>
      </c>
      <c r="F27" s="62">
        <f>INDEX(HaverPull!$B:$XZ,MATCH($A27,HaverPull!$B:$B,0),MATCH("Contribution to %Ch in Real GDP from ""S+L G""",HaverPull!$B$1:$XZ$1,0))</f>
        <v>0.18</v>
      </c>
      <c r="G27" s="62">
        <f ca="1">INDEX(Calculations!$A:$GV,MATCH("Contribution of Consumption Growth to Real GDP",Calculations!B$1:B$71,0),MATCH($A27,Calculations!A$9:GV$9))</f>
        <v>-0.60272809480807743</v>
      </c>
      <c r="K27" s="59"/>
      <c r="L27" s="59"/>
      <c r="M27" s="59"/>
      <c r="N27" s="59"/>
      <c r="O27" s="59"/>
      <c r="P27" s="59"/>
    </row>
    <row r="28" spans="1:16" x14ac:dyDescent="0.25">
      <c r="A28" s="61">
        <f>INDEX(Calculations!$9:$9, , ROW()+121)</f>
        <v>38990</v>
      </c>
      <c r="B28" s="62">
        <f ca="1">INDEX(Calculations!$1:$84, MATCH("Fiscal_Impact", Calculations!$B:$B, 0), MATCH(Fiscal_impact_072718!$A28, Calculations!$9:$9, 0))</f>
        <v>-0.26787776647216061</v>
      </c>
      <c r="C28" s="63">
        <f>INDEX(Calculations!$1:$84, MATCH("RecessionDummy", Calculations!$B:$B, 0), MATCH(Fiscal_impact_072718!$A28, Calculations!$9:$9, 0))</f>
        <v>0</v>
      </c>
      <c r="D28" s="62">
        <f ca="1">INDEX(Calculations!$1:$84, MATCH("Fiscal_Impact_bars", Calculations!$B:$B, 0), MATCH(Fiscal_impact_072718!$A28, Calculations!$9:$9, 0))</f>
        <v>-0.41611078222078413</v>
      </c>
      <c r="E28" s="62">
        <f>INDEX(HaverPull!$B:$XZ,MATCH($A28,HaverPull!$B:$B,0),MATCH("Contribution to %Ch in Real GDP from ""Federal G""",HaverPull!$B$1:$XZ$1,0))</f>
        <v>-0.26</v>
      </c>
      <c r="F28" s="62">
        <f>INDEX(HaverPull!$B:$XZ,MATCH($A28,HaverPull!$B:$B,0),MATCH("Contribution to %Ch in Real GDP from ""S+L G""",HaverPull!$B$1:$XZ$1,0))</f>
        <v>0.15</v>
      </c>
      <c r="G28" s="62">
        <f ca="1">INDEX(Calculations!$A:$GV,MATCH("Contribution of Consumption Growth to Real GDP",Calculations!B$1:B$71,0),MATCH($A28,Calculations!A$9:GV$9))</f>
        <v>-0.30611078222078414</v>
      </c>
      <c r="K28" s="59"/>
      <c r="L28" s="59"/>
      <c r="M28" s="59"/>
      <c r="N28" s="59"/>
      <c r="O28" s="59"/>
      <c r="P28" s="59"/>
    </row>
    <row r="29" spans="1:16" x14ac:dyDescent="0.25">
      <c r="A29" s="61">
        <f>INDEX(Calculations!$9:$9, , ROW()+121)</f>
        <v>39082</v>
      </c>
      <c r="B29" s="62">
        <f ca="1">INDEX(Calculations!$1:$84, MATCH("Fiscal_Impact", Calculations!$B:$B, 0), MATCH(Fiscal_impact_072718!$A29, Calculations!$9:$9, 0))</f>
        <v>-9.6628096948911793E-2</v>
      </c>
      <c r="C29" s="63">
        <f>INDEX(Calculations!$1:$84, MATCH("RecessionDummy", Calculations!$B:$B, 0), MATCH(Fiscal_impact_072718!$A29, Calculations!$9:$9, 0))</f>
        <v>0</v>
      </c>
      <c r="D29" s="62">
        <f ca="1">INDEX(Calculations!$1:$84, MATCH("Fiscal_Impact_bars", Calculations!$B:$B, 0), MATCH(Fiscal_impact_072718!$A29, Calculations!$9:$9, 0))</f>
        <v>0.23734242607950468</v>
      </c>
      <c r="E29" s="62">
        <f>INDEX(HaverPull!$B:$XZ,MATCH($A29,HaverPull!$B:$B,0),MATCH("Contribution to %Ch in Real GDP from ""Federal G""",HaverPull!$B$1:$XZ$1,0))</f>
        <v>0.43</v>
      </c>
      <c r="F29" s="62">
        <f>INDEX(HaverPull!$B:$XZ,MATCH($A29,HaverPull!$B:$B,0),MATCH("Contribution to %Ch in Real GDP from ""S+L G""",HaverPull!$B$1:$XZ$1,0))</f>
        <v>0.21</v>
      </c>
      <c r="G29" s="62">
        <f ca="1">INDEX(Calculations!$A:$GV,MATCH("Contribution of Consumption Growth to Real GDP",Calculations!B$1:B$71,0),MATCH($A29,Calculations!A$9:GV$9))</f>
        <v>-0.40265757392049534</v>
      </c>
    </row>
    <row r="30" spans="1:16" x14ac:dyDescent="0.25">
      <c r="A30" s="61">
        <f>INDEX(Calculations!$9:$9, , ROW()+121)</f>
        <v>39172</v>
      </c>
      <c r="B30" s="62">
        <f ca="1">INDEX(Calculations!$1:$84, MATCH("Fiscal_Impact", Calculations!$B:$B, 0), MATCH(Fiscal_impact_072718!$A30, Calculations!$9:$9, 0))</f>
        <v>-0.24470016075779996</v>
      </c>
      <c r="C30" s="63">
        <f>INDEX(Calculations!$1:$84, MATCH("RecessionDummy", Calculations!$B:$B, 0), MATCH(Fiscal_impact_072718!$A30, Calculations!$9:$9, 0))</f>
        <v>0</v>
      </c>
      <c r="D30" s="62">
        <f ca="1">INDEX(Calculations!$1:$84, MATCH("Fiscal_Impact_bars", Calculations!$B:$B, 0), MATCH(Fiscal_impact_072718!$A30, Calculations!$9:$9, 0))</f>
        <v>-0.16730419208184311</v>
      </c>
      <c r="E30" s="62">
        <f>INDEX(HaverPull!$B:$XZ,MATCH($A30,HaverPull!$B:$B,0),MATCH("Contribution to %Ch in Real GDP from ""Federal G""",HaverPull!$B$1:$XZ$1,0))</f>
        <v>-0.16</v>
      </c>
      <c r="F30" s="62">
        <f>INDEX(HaverPull!$B:$XZ,MATCH($A30,HaverPull!$B:$B,0),MATCH("Contribution to %Ch in Real GDP from ""S+L G""",HaverPull!$B$1:$XZ$1,0))</f>
        <v>0.28999999999999998</v>
      </c>
      <c r="G30" s="62">
        <f ca="1">INDEX(Calculations!$A:$GV,MATCH("Contribution of Consumption Growth to Real GDP",Calculations!B$1:B$71,0),MATCH($A30,Calculations!A$9:GV$9))</f>
        <v>-0.29730419208184311</v>
      </c>
    </row>
    <row r="31" spans="1:16" x14ac:dyDescent="0.25">
      <c r="A31" s="61">
        <f>INDEX(Calculations!$9:$9, , ROW()+121)</f>
        <v>39263</v>
      </c>
      <c r="B31" s="62">
        <f ca="1">INDEX(Calculations!$1:$84, MATCH("Fiscal_Impact", Calculations!$B:$B, 0), MATCH(Fiscal_impact_072718!$A31, Calculations!$9:$9, 0))</f>
        <v>1.7370235915854376E-3</v>
      </c>
      <c r="C31" s="63">
        <f>INDEX(Calculations!$1:$84, MATCH("RecessionDummy", Calculations!$B:$B, 0), MATCH(Fiscal_impact_072718!$A31, Calculations!$9:$9, 0))</f>
        <v>0</v>
      </c>
      <c r="D31" s="62">
        <f ca="1">INDEX(Calculations!$1:$84, MATCH("Fiscal_Impact_bars", Calculations!$B:$B, 0), MATCH(Fiscal_impact_072718!$A31, Calculations!$9:$9, 0))</f>
        <v>0.35302064258946431</v>
      </c>
      <c r="E31" s="62">
        <f>INDEX(HaverPull!$B:$XZ,MATCH($A31,HaverPull!$B:$B,0),MATCH("Contribution to %Ch in Real GDP from ""Federal G""",HaverPull!$B$1:$XZ$1,0))</f>
        <v>0.48</v>
      </c>
      <c r="F31" s="62">
        <f>INDEX(HaverPull!$B:$XZ,MATCH($A31,HaverPull!$B:$B,0),MATCH("Contribution to %Ch in Real GDP from ""S+L G""",HaverPull!$B$1:$XZ$1,0))</f>
        <v>0.23</v>
      </c>
      <c r="G31" s="62">
        <f ca="1">INDEX(Calculations!$A:$GV,MATCH("Contribution of Consumption Growth to Real GDP",Calculations!B$1:B$71,0),MATCH($A31,Calculations!A$9:GV$9))</f>
        <v>-0.35697935741053566</v>
      </c>
    </row>
    <row r="32" spans="1:16" x14ac:dyDescent="0.25">
      <c r="A32" s="61">
        <f>INDEX(Calculations!$9:$9, , ROW()+121)</f>
        <v>39355</v>
      </c>
      <c r="B32" s="62">
        <f ca="1">INDEX(Calculations!$1:$84, MATCH("Fiscal_Impact", Calculations!$B:$B, 0), MATCH(Fiscal_impact_072718!$A32, Calculations!$9:$9, 0))</f>
        <v>0.1687573810789213</v>
      </c>
      <c r="C32" s="63">
        <f>INDEX(Calculations!$1:$84, MATCH("RecessionDummy", Calculations!$B:$B, 0), MATCH(Fiscal_impact_072718!$A32, Calculations!$9:$9, 0))</f>
        <v>0</v>
      </c>
      <c r="D32" s="62">
        <f ca="1">INDEX(Calculations!$1:$84, MATCH("Fiscal_Impact_bars", Calculations!$B:$B, 0), MATCH(Fiscal_impact_072718!$A32, Calculations!$9:$9, 0))</f>
        <v>0.25197064772855937</v>
      </c>
      <c r="E32" s="62">
        <f>INDEX(HaverPull!$B:$XZ,MATCH($A32,HaverPull!$B:$B,0),MATCH("Contribution to %Ch in Real GDP from ""Federal G""",HaverPull!$B$1:$XZ$1,0))</f>
        <v>0.25</v>
      </c>
      <c r="F32" s="62">
        <f>INDEX(HaverPull!$B:$XZ,MATCH($A32,HaverPull!$B:$B,0),MATCH("Contribution to %Ch in Real GDP from ""S+L G""",HaverPull!$B$1:$XZ$1,0))</f>
        <v>0.1</v>
      </c>
      <c r="G32" s="62">
        <f ca="1">INDEX(Calculations!$A:$GV,MATCH("Contribution of Consumption Growth to Real GDP",Calculations!B$1:B$71,0),MATCH($A32,Calculations!A$9:GV$9))</f>
        <v>-9.802935227144062E-2</v>
      </c>
    </row>
    <row r="33" spans="1:7" x14ac:dyDescent="0.25">
      <c r="A33" s="61">
        <f>INDEX(Calculations!$9:$9, , ROW()+121)</f>
        <v>39447</v>
      </c>
      <c r="B33" s="62">
        <f ca="1">INDEX(Calculations!$1:$84, MATCH("Fiscal_Impact", Calculations!$B:$B, 0), MATCH(Fiscal_impact_072718!$A33, Calculations!$9:$9, 0))</f>
        <v>0.28000376693982459</v>
      </c>
      <c r="C33" s="63">
        <f>INDEX(Calculations!$1:$84, MATCH("RecessionDummy", Calculations!$B:$B, 0), MATCH(Fiscal_impact_072718!$A33, Calculations!$9:$9, 0))</f>
        <v>0</v>
      </c>
      <c r="D33" s="62">
        <f ca="1">INDEX(Calculations!$1:$84, MATCH("Fiscal_Impact_bars", Calculations!$B:$B, 0), MATCH(Fiscal_impact_072718!$A33, Calculations!$9:$9, 0))</f>
        <v>0.68232796952311781</v>
      </c>
      <c r="E33" s="62">
        <f>INDEX(HaverPull!$B:$XZ,MATCH($A33,HaverPull!$B:$B,0),MATCH("Contribution to %Ch in Real GDP from ""Federal G""",HaverPull!$B$1:$XZ$1,0))</f>
        <v>0.48</v>
      </c>
      <c r="F33" s="62">
        <f>INDEX(HaverPull!$B:$XZ,MATCH($A33,HaverPull!$B:$B,0),MATCH("Contribution to %Ch in Real GDP from ""S+L G""",HaverPull!$B$1:$XZ$1,0))</f>
        <v>0.12</v>
      </c>
      <c r="G33" s="62">
        <f ca="1">INDEX(Calculations!$A:$GV,MATCH("Contribution of Consumption Growth to Real GDP",Calculations!B$1:B$71,0),MATCH($A33,Calculations!A$9:GV$9))</f>
        <v>8.2327969523117842E-2</v>
      </c>
    </row>
    <row r="34" spans="1:7" x14ac:dyDescent="0.25">
      <c r="A34" s="61">
        <f>INDEX(Calculations!$9:$9, , ROW()+121)</f>
        <v>39538</v>
      </c>
      <c r="B34" s="62">
        <f ca="1">INDEX(Calculations!$1:$84, MATCH("Fiscal_Impact", Calculations!$B:$B, 0), MATCH(Fiscal_impact_072718!$A34, Calculations!$9:$9, 0))</f>
        <v>0.37050471188528961</v>
      </c>
      <c r="C34" s="63">
        <f>INDEX(Calculations!$1:$84, MATCH("RecessionDummy", Calculations!$B:$B, 0), MATCH(Fiscal_impact_072718!$A34, Calculations!$9:$9, 0))</f>
        <v>1</v>
      </c>
      <c r="D34" s="62">
        <f ca="1">INDEX(Calculations!$1:$84, MATCH("Fiscal_Impact_bars", Calculations!$B:$B, 0), MATCH(Fiscal_impact_072718!$A34, Calculations!$9:$9, 0))</f>
        <v>0.19469958770001677</v>
      </c>
      <c r="E34" s="62">
        <f>INDEX(HaverPull!$B:$XZ,MATCH($A34,HaverPull!$B:$B,0),MATCH("Contribution to %Ch in Real GDP from ""Federal G""",HaverPull!$B$1:$XZ$1,0))</f>
        <v>0.44</v>
      </c>
      <c r="F34" s="62">
        <f>INDEX(HaverPull!$B:$XZ,MATCH($A34,HaverPull!$B:$B,0),MATCH("Contribution to %Ch in Real GDP from ""S+L G""",HaverPull!$B$1:$XZ$1,0))</f>
        <v>-0.27</v>
      </c>
      <c r="G34" s="62">
        <f ca="1">INDEX(Calculations!$A:$GV,MATCH("Contribution of Consumption Growth to Real GDP",Calculations!B$1:B$71,0),MATCH($A34,Calculations!A$9:GV$9))</f>
        <v>2.4699587700016748E-2</v>
      </c>
    </row>
    <row r="35" spans="1:7" x14ac:dyDescent="0.25">
      <c r="A35" s="61">
        <f>INDEX(Calculations!$9:$9, , ROW()+121)</f>
        <v>39629</v>
      </c>
      <c r="B35" s="62">
        <f ca="1">INDEX(Calculations!$1:$84, MATCH("Fiscal_Impact", Calculations!$B:$B, 0), MATCH(Fiscal_impact_072718!$A35, Calculations!$9:$9, 0))</f>
        <v>0.98495331565528232</v>
      </c>
      <c r="C35" s="63">
        <f>INDEX(Calculations!$1:$84, MATCH("RecessionDummy", Calculations!$B:$B, 0), MATCH(Fiscal_impact_072718!$A35, Calculations!$9:$9, 0))</f>
        <v>1</v>
      </c>
      <c r="D35" s="62">
        <f ca="1">INDEX(Calculations!$1:$84, MATCH("Fiscal_Impact_bars", Calculations!$B:$B, 0), MATCH(Fiscal_impact_072718!$A35, Calculations!$9:$9, 0))</f>
        <v>2.8108150576694353</v>
      </c>
      <c r="E35" s="62">
        <f>INDEX(HaverPull!$B:$XZ,MATCH($A35,HaverPull!$B:$B,0),MATCH("Contribution to %Ch in Real GDP from ""Federal G""",HaverPull!$B$1:$XZ$1,0))</f>
        <v>0.64</v>
      </c>
      <c r="F35" s="62">
        <f>INDEX(HaverPull!$B:$XZ,MATCH($A35,HaverPull!$B:$B,0),MATCH("Contribution to %Ch in Real GDP from ""S+L G""",HaverPull!$B$1:$XZ$1,0))</f>
        <v>0.04</v>
      </c>
      <c r="G35" s="62">
        <f ca="1">INDEX(Calculations!$A:$GV,MATCH("Contribution of Consumption Growth to Real GDP",Calculations!B$1:B$71,0),MATCH($A35,Calculations!A$9:GV$9))</f>
        <v>2.1308150576694351</v>
      </c>
    </row>
    <row r="36" spans="1:7" x14ac:dyDescent="0.25">
      <c r="A36" s="61">
        <f>INDEX(Calculations!$9:$9, , ROW()+121)</f>
        <v>39721</v>
      </c>
      <c r="B36" s="62">
        <f ca="1">INDEX(Calculations!$1:$84, MATCH("Fiscal_Impact", Calculations!$B:$B, 0), MATCH(Fiscal_impact_072718!$A36, Calculations!$9:$9, 0))</f>
        <v>1.3066162044029044</v>
      </c>
      <c r="C36" s="63">
        <f>INDEX(Calculations!$1:$84, MATCH("RecessionDummy", Calculations!$B:$B, 0), MATCH(Fiscal_impact_072718!$A36, Calculations!$9:$9, 0))</f>
        <v>1</v>
      </c>
      <c r="D36" s="62">
        <f ca="1">INDEX(Calculations!$1:$84, MATCH("Fiscal_Impact_bars", Calculations!$B:$B, 0), MATCH(Fiscal_impact_072718!$A36, Calculations!$9:$9, 0))</f>
        <v>1.5386222027190481</v>
      </c>
      <c r="E36" s="62">
        <f>INDEX(HaverPull!$B:$XZ,MATCH($A36,HaverPull!$B:$B,0),MATCH("Contribution to %Ch in Real GDP from ""Federal G""",HaverPull!$B$1:$XZ$1,0))</f>
        <v>0.39</v>
      </c>
      <c r="F36" s="62">
        <f>INDEX(HaverPull!$B:$XZ,MATCH($A36,HaverPull!$B:$B,0),MATCH("Contribution to %Ch in Real GDP from ""S+L G""",HaverPull!$B$1:$XZ$1,0))</f>
        <v>0.25</v>
      </c>
      <c r="G36" s="62">
        <f ca="1">INDEX(Calculations!$A:$GV,MATCH("Contribution of Consumption Growth to Real GDP",Calculations!B$1:B$71,0),MATCH($A36,Calculations!A$9:GV$9))</f>
        <v>0.89862220271904814</v>
      </c>
    </row>
    <row r="37" spans="1:7" x14ac:dyDescent="0.25">
      <c r="A37" s="61">
        <f>INDEX(Calculations!$9:$9, , ROW()+121)</f>
        <v>39813</v>
      </c>
      <c r="B37" s="62">
        <f ca="1">INDEX(Calculations!$1:$84, MATCH("Fiscal_Impact", Calculations!$B:$B, 0), MATCH(Fiscal_impact_072718!$A37, Calculations!$9:$9, 0))</f>
        <v>1.4716229037551076</v>
      </c>
      <c r="C37" s="63">
        <f>INDEX(Calculations!$1:$84, MATCH("RecessionDummy", Calculations!$B:$B, 0), MATCH(Fiscal_impact_072718!$A37, Calculations!$9:$9, 0))</f>
        <v>1</v>
      </c>
      <c r="D37" s="62">
        <f ca="1">INDEX(Calculations!$1:$84, MATCH("Fiscal_Impact_bars", Calculations!$B:$B, 0), MATCH(Fiscal_impact_072718!$A37, Calculations!$9:$9, 0))</f>
        <v>1.3423547669319302</v>
      </c>
      <c r="E37" s="62">
        <f>INDEX(HaverPull!$B:$XZ,MATCH($A37,HaverPull!$B:$B,0),MATCH("Contribution to %Ch in Real GDP from ""Federal G""",HaverPull!$B$1:$XZ$1,0))</f>
        <v>0.41</v>
      </c>
      <c r="F37" s="62">
        <f>INDEX(HaverPull!$B:$XZ,MATCH($A37,HaverPull!$B:$B,0),MATCH("Contribution to %Ch in Real GDP from ""S+L G""",HaverPull!$B$1:$XZ$1,0))</f>
        <v>0.15</v>
      </c>
      <c r="G37" s="62">
        <f ca="1">INDEX(Calculations!$A:$GV,MATCH("Contribution of Consumption Growth to Real GDP",Calculations!B$1:B$71,0),MATCH($A37,Calculations!A$9:GV$9))</f>
        <v>0.79235476693193008</v>
      </c>
    </row>
    <row r="38" spans="1:7" x14ac:dyDescent="0.25">
      <c r="A38" s="61">
        <f>INDEX(Calculations!$9:$9, , ROW()+121)</f>
        <v>39903</v>
      </c>
      <c r="B38" s="62">
        <f ca="1">INDEX(Calculations!$1:$84, MATCH("Fiscal_Impact", Calculations!$B:$B, 0), MATCH(Fiscal_impact_072718!$A38, Calculations!$9:$9, 0))</f>
        <v>2.2721691500137648</v>
      </c>
      <c r="C38" s="63">
        <f>INDEX(Calculations!$1:$84, MATCH("RecessionDummy", Calculations!$B:$B, 0), MATCH(Fiscal_impact_072718!$A38, Calculations!$9:$9, 0))</f>
        <v>1</v>
      </c>
      <c r="D38" s="62">
        <f ca="1">INDEX(Calculations!$1:$84, MATCH("Fiscal_Impact_bars", Calculations!$B:$B, 0), MATCH(Fiscal_impact_072718!$A38, Calculations!$9:$9, 0))</f>
        <v>3.3968845727346459</v>
      </c>
      <c r="E38" s="62">
        <f>INDEX(HaverPull!$B:$XZ,MATCH($A38,HaverPull!$B:$B,0),MATCH("Contribution to %Ch in Real GDP from ""Federal G""",HaverPull!$B$1:$XZ$1,0))</f>
        <v>0.41</v>
      </c>
      <c r="F38" s="62">
        <f>INDEX(HaverPull!$B:$XZ,MATCH($A38,HaverPull!$B:$B,0),MATCH("Contribution to %Ch in Real GDP from ""S+L G""",HaverPull!$B$1:$XZ$1,0))</f>
        <v>0.51</v>
      </c>
      <c r="G38" s="62">
        <f ca="1">INDEX(Calculations!$A:$GV,MATCH("Contribution of Consumption Growth to Real GDP",Calculations!B$1:B$71,0),MATCH($A38,Calculations!A$9:GV$9))</f>
        <v>2.476884572734646</v>
      </c>
    </row>
    <row r="39" spans="1:7" x14ac:dyDescent="0.25">
      <c r="A39" s="61">
        <f>INDEX(Calculations!$9:$9, , ROW()+121)</f>
        <v>39994</v>
      </c>
      <c r="B39" s="62">
        <f ca="1">INDEX(Calculations!$1:$84, MATCH("Fiscal_Impact", Calculations!$B:$B, 0), MATCH(Fiscal_impact_072718!$A39, Calculations!$9:$9, 0))</f>
        <v>2.2555574188782392</v>
      </c>
      <c r="C39" s="63">
        <f>INDEX(Calculations!$1:$84, MATCH("RecessionDummy", Calculations!$B:$B, 0), MATCH(Fiscal_impact_072718!$A39, Calculations!$9:$9, 0))</f>
        <v>1</v>
      </c>
      <c r="D39" s="62">
        <f ca="1">INDEX(Calculations!$1:$84, MATCH("Fiscal_Impact_bars", Calculations!$B:$B, 0), MATCH(Fiscal_impact_072718!$A39, Calculations!$9:$9, 0))</f>
        <v>2.744368133127332</v>
      </c>
      <c r="E39" s="62">
        <f>INDEX(HaverPull!$B:$XZ,MATCH($A39,HaverPull!$B:$B,0),MATCH("Contribution to %Ch in Real GDP from ""Federal G""",HaverPull!$B$1:$XZ$1,0))</f>
        <v>0.77</v>
      </c>
      <c r="F39" s="62">
        <f>INDEX(HaverPull!$B:$XZ,MATCH($A39,HaverPull!$B:$B,0),MATCH("Contribution to %Ch in Real GDP from ""S+L G""",HaverPull!$B$1:$XZ$1,0))</f>
        <v>0.44</v>
      </c>
      <c r="G39" s="62">
        <f ca="1">INDEX(Calculations!$A:$GV,MATCH("Contribution of Consumption Growth to Real GDP",Calculations!B$1:B$71,0),MATCH($A39,Calculations!A$9:GV$9))</f>
        <v>1.5243681331273318</v>
      </c>
    </row>
    <row r="40" spans="1:7" x14ac:dyDescent="0.25">
      <c r="A40" s="61">
        <f>INDEX(Calculations!$9:$9, , ROW()+121)</f>
        <v>40086</v>
      </c>
      <c r="B40" s="62">
        <f ca="1">INDEX(Calculations!$1:$84, MATCH("Fiscal_Impact", Calculations!$B:$B, 0), MATCH(Fiscal_impact_072718!$A40, Calculations!$9:$9, 0))</f>
        <v>2.5552058062178826</v>
      </c>
      <c r="C40" s="63">
        <f>INDEX(Calculations!$1:$84, MATCH("RecessionDummy", Calculations!$B:$B, 0), MATCH(Fiscal_impact_072718!$A40, Calculations!$9:$9, 0))</f>
        <v>0</v>
      </c>
      <c r="D40" s="62">
        <f ca="1">INDEX(Calculations!$1:$84, MATCH("Fiscal_Impact_bars", Calculations!$B:$B, 0), MATCH(Fiscal_impact_072718!$A40, Calculations!$9:$9, 0))</f>
        <v>2.7372157520776232</v>
      </c>
      <c r="E40" s="62">
        <f>INDEX(HaverPull!$B:$XZ,MATCH($A40,HaverPull!$B:$B,0),MATCH("Contribution to %Ch in Real GDP from ""Federal G""",HaverPull!$B$1:$XZ$1,0))</f>
        <v>0.31</v>
      </c>
      <c r="F40" s="62">
        <f>INDEX(HaverPull!$B:$XZ,MATCH($A40,HaverPull!$B:$B,0),MATCH("Contribution to %Ch in Real GDP from ""S+L G""",HaverPull!$B$1:$XZ$1,0))</f>
        <v>-7.0000000000000007E-2</v>
      </c>
      <c r="G40" s="62">
        <f ca="1">INDEX(Calculations!$A:$GV,MATCH("Contribution of Consumption Growth to Real GDP",Calculations!B$1:B$71,0),MATCH($A40,Calculations!A$9:GV$9))</f>
        <v>2.5072157520776233</v>
      </c>
    </row>
    <row r="41" spans="1:7" x14ac:dyDescent="0.25">
      <c r="A41" s="61">
        <f>INDEX(Calculations!$9:$9, , ROW()+121)</f>
        <v>40178</v>
      </c>
      <c r="B41" s="62">
        <f ca="1">INDEX(Calculations!$1:$84, MATCH("Fiscal_Impact", Calculations!$B:$B, 0), MATCH(Fiscal_impact_072718!$A41, Calculations!$9:$9, 0))</f>
        <v>2.8392071818398361</v>
      </c>
      <c r="C41" s="63">
        <f>INDEX(Calculations!$1:$84, MATCH("RecessionDummy", Calculations!$B:$B, 0), MATCH(Fiscal_impact_072718!$A41, Calculations!$9:$9, 0))</f>
        <v>0</v>
      </c>
      <c r="D41" s="62">
        <f ca="1">INDEX(Calculations!$1:$84, MATCH("Fiscal_Impact_bars", Calculations!$B:$B, 0), MATCH(Fiscal_impact_072718!$A41, Calculations!$9:$9, 0))</f>
        <v>2.4783602694197442</v>
      </c>
      <c r="E41" s="62">
        <f>INDEX(HaverPull!$B:$XZ,MATCH($A41,HaverPull!$B:$B,0),MATCH("Contribution to %Ch in Real GDP from ""Federal G""",HaverPull!$B$1:$XZ$1,0))</f>
        <v>0.52</v>
      </c>
      <c r="F41" s="62">
        <f>INDEX(HaverPull!$B:$XZ,MATCH($A41,HaverPull!$B:$B,0),MATCH("Contribution to %Ch in Real GDP from ""S+L G""",HaverPull!$B$1:$XZ$1,0))</f>
        <v>-0.35</v>
      </c>
      <c r="G41" s="62">
        <f ca="1">INDEX(Calculations!$A:$GV,MATCH("Contribution of Consumption Growth to Real GDP",Calculations!B$1:B$71,0),MATCH($A41,Calculations!A$9:GV$9))</f>
        <v>2.3083602694197443</v>
      </c>
    </row>
    <row r="42" spans="1:7" x14ac:dyDescent="0.25">
      <c r="A42" s="61">
        <f>INDEX(Calculations!$9:$9, , ROW()+121)</f>
        <v>40268</v>
      </c>
      <c r="B42" s="62">
        <f ca="1">INDEX(Calculations!$1:$84, MATCH("Fiscal_Impact", Calculations!$B:$B, 0), MATCH(Fiscal_impact_072718!$A42, Calculations!$9:$9, 0))</f>
        <v>2.4613975781407138</v>
      </c>
      <c r="C42" s="63">
        <f>INDEX(Calculations!$1:$84, MATCH("RecessionDummy", Calculations!$B:$B, 0), MATCH(Fiscal_impact_072718!$A42, Calculations!$9:$9, 0))</f>
        <v>0</v>
      </c>
      <c r="D42" s="62">
        <f ca="1">INDEX(Calculations!$1:$84, MATCH("Fiscal_Impact_bars", Calculations!$B:$B, 0), MATCH(Fiscal_impact_072718!$A42, Calculations!$9:$9, 0))</f>
        <v>1.8856461579381558</v>
      </c>
      <c r="E42" s="62">
        <f>INDEX(HaverPull!$B:$XZ,MATCH($A42,HaverPull!$B:$B,0),MATCH("Contribution to %Ch in Real GDP from ""Federal G""",HaverPull!$B$1:$XZ$1,0))</f>
        <v>0.39</v>
      </c>
      <c r="F42" s="62">
        <f>INDEX(HaverPull!$B:$XZ,MATCH($A42,HaverPull!$B:$B,0),MATCH("Contribution to %Ch in Real GDP from ""S+L G""",HaverPull!$B$1:$XZ$1,0))</f>
        <v>-0.73</v>
      </c>
      <c r="G42" s="62">
        <f ca="1">INDEX(Calculations!$A:$GV,MATCH("Contribution of Consumption Growth to Real GDP",Calculations!B$1:B$71,0),MATCH($A42,Calculations!A$9:GV$9))</f>
        <v>2.2156461579381559</v>
      </c>
    </row>
    <row r="43" spans="1:7" x14ac:dyDescent="0.25">
      <c r="A43" s="61">
        <f>INDEX(Calculations!$9:$9, , ROW()+121)</f>
        <v>40359</v>
      </c>
      <c r="B43" s="62">
        <f ca="1">INDEX(Calculations!$1:$84, MATCH("Fiscal_Impact", Calculations!$B:$B, 0), MATCH(Fiscal_impact_072718!$A43, Calculations!$9:$9, 0))</f>
        <v>2.1884534875653987</v>
      </c>
      <c r="C43" s="63">
        <f>INDEX(Calculations!$1:$84, MATCH("RecessionDummy", Calculations!$B:$B, 0), MATCH(Fiscal_impact_072718!$A43, Calculations!$9:$9, 0))</f>
        <v>0</v>
      </c>
      <c r="D43" s="62">
        <f ca="1">INDEX(Calculations!$1:$84, MATCH("Fiscal_Impact_bars", Calculations!$B:$B, 0), MATCH(Fiscal_impact_072718!$A43, Calculations!$9:$9, 0))</f>
        <v>1.6525917708260716</v>
      </c>
      <c r="E43" s="62">
        <f>INDEX(HaverPull!$B:$XZ,MATCH($A43,HaverPull!$B:$B,0),MATCH("Contribution to %Ch in Real GDP from ""Federal G""",HaverPull!$B$1:$XZ$1,0))</f>
        <v>0.46</v>
      </c>
      <c r="F43" s="62">
        <f>INDEX(HaverPull!$B:$XZ,MATCH($A43,HaverPull!$B:$B,0),MATCH("Contribution to %Ch in Real GDP from ""S+L G""",HaverPull!$B$1:$XZ$1,0))</f>
        <v>-0.17</v>
      </c>
      <c r="G43" s="62">
        <f ca="1">INDEX(Calculations!$A:$GV,MATCH("Contribution of Consumption Growth to Real GDP",Calculations!B$1:B$71,0),MATCH($A43,Calculations!A$9:GV$9))</f>
        <v>1.3525917708260715</v>
      </c>
    </row>
    <row r="44" spans="1:7" x14ac:dyDescent="0.25">
      <c r="A44" s="61">
        <f>INDEX(Calculations!$9:$9, , ROW()+121)</f>
        <v>40451</v>
      </c>
      <c r="B44" s="62">
        <f ca="1">INDEX(Calculations!$1:$84, MATCH("Fiscal_Impact", Calculations!$B:$B, 0), MATCH(Fiscal_impact_072718!$A44, Calculations!$9:$9, 0))</f>
        <v>1.6878176343171458</v>
      </c>
      <c r="C44" s="63">
        <f>INDEX(Calculations!$1:$84, MATCH("RecessionDummy", Calculations!$B:$B, 0), MATCH(Fiscal_impact_072718!$A44, Calculations!$9:$9, 0))</f>
        <v>0</v>
      </c>
      <c r="D44" s="62">
        <f ca="1">INDEX(Calculations!$1:$84, MATCH("Fiscal_Impact_bars", Calculations!$B:$B, 0), MATCH(Fiscal_impact_072718!$A44, Calculations!$9:$9, 0))</f>
        <v>0.73467233908461138</v>
      </c>
      <c r="E44" s="62">
        <f>INDEX(HaverPull!$B:$XZ,MATCH($A44,HaverPull!$B:$B,0),MATCH("Contribution to %Ch in Real GDP from ""Federal G""",HaverPull!$B$1:$XZ$1,0))</f>
        <v>-0.15</v>
      </c>
      <c r="F44" s="62">
        <f>INDEX(HaverPull!$B:$XZ,MATCH($A44,HaverPull!$B:$B,0),MATCH("Contribution to %Ch in Real GDP from ""S+L G""",HaverPull!$B$1:$XZ$1,0))</f>
        <v>-0.43</v>
      </c>
      <c r="G44" s="62">
        <f ca="1">INDEX(Calculations!$A:$GV,MATCH("Contribution of Consumption Growth to Real GDP",Calculations!B$1:B$71,0),MATCH($A44,Calculations!A$9:GV$9))</f>
        <v>1.3046723390846113</v>
      </c>
    </row>
    <row r="45" spans="1:7" x14ac:dyDescent="0.25">
      <c r="A45" s="61">
        <f>INDEX(Calculations!$9:$9, , ROW()+121)</f>
        <v>40543</v>
      </c>
      <c r="B45" s="62">
        <f ca="1">INDEX(Calculations!$1:$84, MATCH("Fiscal_Impact", Calculations!$B:$B, 0), MATCH(Fiscal_impact_072718!$A45, Calculations!$9:$9, 0))</f>
        <v>1.2040086527600062</v>
      </c>
      <c r="C45" s="63">
        <f>INDEX(Calculations!$1:$84, MATCH("RecessionDummy", Calculations!$B:$B, 0), MATCH(Fiscal_impact_072718!$A45, Calculations!$9:$9, 0))</f>
        <v>0</v>
      </c>
      <c r="D45" s="62">
        <f ca="1">INDEX(Calculations!$1:$84, MATCH("Fiscal_Impact_bars", Calculations!$B:$B, 0), MATCH(Fiscal_impact_072718!$A45, Calculations!$9:$9, 0))</f>
        <v>0.54312434319118608</v>
      </c>
      <c r="E45" s="62">
        <f>INDEX(HaverPull!$B:$XZ,MATCH($A45,HaverPull!$B:$B,0),MATCH("Contribution to %Ch in Real GDP from ""Federal G""",HaverPull!$B$1:$XZ$1,0))</f>
        <v>-0.05</v>
      </c>
      <c r="F45" s="62">
        <f>INDEX(HaverPull!$B:$XZ,MATCH($A45,HaverPull!$B:$B,0),MATCH("Contribution to %Ch in Real GDP from ""S+L G""",HaverPull!$B$1:$XZ$1,0))</f>
        <v>-0.47</v>
      </c>
      <c r="G45" s="62">
        <f ca="1">INDEX(Calculations!$A:$GV,MATCH("Contribution of Consumption Growth to Real GDP",Calculations!B$1:B$71,0),MATCH($A45,Calculations!A$9:GV$9))</f>
        <v>1.0631243431911861</v>
      </c>
    </row>
    <row r="46" spans="1:7" x14ac:dyDescent="0.25">
      <c r="A46" s="61">
        <f>INDEX(Calculations!$9:$9, , ROW()+121)</f>
        <v>40633</v>
      </c>
      <c r="B46" s="62">
        <f ca="1">INDEX(Calculations!$1:$84, MATCH("Fiscal_Impact", Calculations!$B:$B, 0), MATCH(Fiscal_impact_072718!$A46, Calculations!$9:$9, 0))</f>
        <v>0.42019461539003733</v>
      </c>
      <c r="C46" s="63">
        <f>INDEX(Calculations!$1:$84, MATCH("RecessionDummy", Calculations!$B:$B, 0), MATCH(Fiscal_impact_072718!$A46, Calculations!$9:$9, 0))</f>
        <v>0</v>
      </c>
      <c r="D46" s="62">
        <f ca="1">INDEX(Calculations!$1:$84, MATCH("Fiscal_Impact_bars", Calculations!$B:$B, 0), MATCH(Fiscal_impact_072718!$A46, Calculations!$9:$9, 0))</f>
        <v>-1.2496099915417194</v>
      </c>
      <c r="E46" s="62">
        <f>INDEX(HaverPull!$B:$XZ,MATCH($A46,HaverPull!$B:$B,0),MATCH("Contribution to %Ch in Real GDP from ""Federal G""",HaverPull!$B$1:$XZ$1,0))</f>
        <v>-0.47</v>
      </c>
      <c r="F46" s="62">
        <f>INDEX(HaverPull!$B:$XZ,MATCH($A46,HaverPull!$B:$B,0),MATCH("Contribution to %Ch in Real GDP from ""S+L G""",HaverPull!$B$1:$XZ$1,0))</f>
        <v>-0.54</v>
      </c>
      <c r="G46" s="62">
        <f ca="1">INDEX(Calculations!$A:$GV,MATCH("Contribution of Consumption Growth to Real GDP",Calculations!B$1:B$71,0),MATCH($A46,Calculations!A$9:GV$9))</f>
        <v>-0.23960999154171936</v>
      </c>
    </row>
    <row r="47" spans="1:7" x14ac:dyDescent="0.25">
      <c r="A47" s="61">
        <f>INDEX(Calculations!$9:$9, , ROW()+121)</f>
        <v>40724</v>
      </c>
      <c r="B47" s="62">
        <f ca="1">INDEX(Calculations!$1:$84, MATCH("Fiscal_Impact", Calculations!$B:$B, 0), MATCH(Fiscal_impact_072718!$A47, Calculations!$9:$9, 0))</f>
        <v>-0.24073720413497135</v>
      </c>
      <c r="C47" s="63">
        <f>INDEX(Calculations!$1:$84, MATCH("RecessionDummy", Calculations!$B:$B, 0), MATCH(Fiscal_impact_072718!$A47, Calculations!$9:$9, 0))</f>
        <v>0</v>
      </c>
      <c r="D47" s="62">
        <f ca="1">INDEX(Calculations!$1:$84, MATCH("Fiscal_Impact_bars", Calculations!$B:$B, 0), MATCH(Fiscal_impact_072718!$A47, Calculations!$9:$9, 0))</f>
        <v>-0.9911355072739636</v>
      </c>
      <c r="E47" s="62">
        <f>INDEX(HaverPull!$B:$XZ,MATCH($A47,HaverPull!$B:$B,0),MATCH("Contribution to %Ch in Real GDP from ""Federal G""",HaverPull!$B$1:$XZ$1,0))</f>
        <v>-0.12</v>
      </c>
      <c r="F47" s="62">
        <f>INDEX(HaverPull!$B:$XZ,MATCH($A47,HaverPull!$B:$B,0),MATCH("Contribution to %Ch in Real GDP from ""S+L G""",HaverPull!$B$1:$XZ$1,0))</f>
        <v>-0.43</v>
      </c>
      <c r="G47" s="62">
        <f ca="1">INDEX(Calculations!$A:$GV,MATCH("Contribution of Consumption Growth to Real GDP",Calculations!B$1:B$71,0),MATCH($A47,Calculations!A$9:GV$9))</f>
        <v>-0.4411355072739635</v>
      </c>
    </row>
    <row r="48" spans="1:7" x14ac:dyDescent="0.25">
      <c r="A48" s="61">
        <f>INDEX(Calculations!$9:$9, , ROW()+121)</f>
        <v>40816</v>
      </c>
      <c r="B48" s="62">
        <f ca="1">INDEX(Calculations!$1:$84, MATCH("Fiscal_Impact", Calculations!$B:$B, 0), MATCH(Fiscal_impact_072718!$A48, Calculations!$9:$9, 0))</f>
        <v>-0.86164470777109869</v>
      </c>
      <c r="C48" s="63">
        <f>INDEX(Calculations!$1:$84, MATCH("RecessionDummy", Calculations!$B:$B, 0), MATCH(Fiscal_impact_072718!$A48, Calculations!$9:$9, 0))</f>
        <v>0</v>
      </c>
      <c r="D48" s="62">
        <f ca="1">INDEX(Calculations!$1:$84, MATCH("Fiscal_Impact_bars", Calculations!$B:$B, 0), MATCH(Fiscal_impact_072718!$A48, Calculations!$9:$9, 0))</f>
        <v>-1.7489576754598981</v>
      </c>
      <c r="E48" s="62">
        <f>INDEX(HaverPull!$B:$XZ,MATCH($A48,HaverPull!$B:$B,0),MATCH("Contribution to %Ch in Real GDP from ""Federal G""",HaverPull!$B$1:$XZ$1,0))</f>
        <v>-0.72</v>
      </c>
      <c r="F48" s="62">
        <f>INDEX(HaverPull!$B:$XZ,MATCH($A48,HaverPull!$B:$B,0),MATCH("Contribution to %Ch in Real GDP from ""S+L G""",HaverPull!$B$1:$XZ$1,0))</f>
        <v>-0.43</v>
      </c>
      <c r="G48" s="62">
        <f ca="1">INDEX(Calculations!$A:$GV,MATCH("Contribution of Consumption Growth to Real GDP",Calculations!B$1:B$71,0),MATCH($A48,Calculations!A$9:GV$9))</f>
        <v>-0.58895767545989808</v>
      </c>
    </row>
    <row r="49" spans="1:7" x14ac:dyDescent="0.25">
      <c r="A49" s="61">
        <f>INDEX(Calculations!$9:$9, , ROW()+121)</f>
        <v>40908</v>
      </c>
      <c r="B49" s="62">
        <f ca="1">INDEX(Calculations!$1:$84, MATCH("Fiscal_Impact", Calculations!$B:$B, 0), MATCH(Fiscal_impact_072718!$A49, Calculations!$9:$9, 0))</f>
        <v>-1.1608228675529579</v>
      </c>
      <c r="C49" s="63">
        <f>INDEX(Calculations!$1:$84, MATCH("RecessionDummy", Calculations!$B:$B, 0), MATCH(Fiscal_impact_072718!$A49, Calculations!$9:$9, 0))</f>
        <v>0</v>
      </c>
      <c r="D49" s="62">
        <f ca="1">INDEX(Calculations!$1:$84, MATCH("Fiscal_Impact_bars", Calculations!$B:$B, 0), MATCH(Fiscal_impact_072718!$A49, Calculations!$9:$9, 0))</f>
        <v>-0.65358829593625034</v>
      </c>
      <c r="E49" s="62">
        <f>INDEX(HaverPull!$B:$XZ,MATCH($A49,HaverPull!$B:$B,0),MATCH("Contribution to %Ch in Real GDP from ""Federal G""",HaverPull!$B$1:$XZ$1,0))</f>
        <v>0.14000000000000001</v>
      </c>
      <c r="F49" s="62">
        <f>INDEX(HaverPull!$B:$XZ,MATCH($A49,HaverPull!$B:$B,0),MATCH("Contribution to %Ch in Real GDP from ""S+L G""",HaverPull!$B$1:$XZ$1,0))</f>
        <v>-0.18</v>
      </c>
      <c r="G49" s="62">
        <f ca="1">INDEX(Calculations!$A:$GV,MATCH("Contribution of Consumption Growth to Real GDP",Calculations!B$1:B$71,0),MATCH($A49,Calculations!A$9:GV$9))</f>
        <v>-0.61358829593625031</v>
      </c>
    </row>
    <row r="50" spans="1:7" x14ac:dyDescent="0.25">
      <c r="A50" s="61">
        <f>INDEX(Calculations!$9:$9, , ROW()+121)</f>
        <v>40999</v>
      </c>
      <c r="B50" s="62">
        <f ca="1">INDEX(Calculations!$1:$84, MATCH("Fiscal_Impact", Calculations!$B:$B, 0), MATCH(Fiscal_impact_072718!$A50, Calculations!$9:$9, 0))</f>
        <v>-1.1150123937500598</v>
      </c>
      <c r="C50" s="63">
        <f>INDEX(Calculations!$1:$84, MATCH("RecessionDummy", Calculations!$B:$B, 0), MATCH(Fiscal_impact_072718!$A50, Calculations!$9:$9, 0))</f>
        <v>0</v>
      </c>
      <c r="D50" s="62">
        <f ca="1">INDEX(Calculations!$1:$84, MATCH("Fiscal_Impact_bars", Calculations!$B:$B, 0), MATCH(Fiscal_impact_072718!$A50, Calculations!$9:$9, 0))</f>
        <v>-1.0663680963301272</v>
      </c>
      <c r="E50" s="62">
        <f>INDEX(HaverPull!$B:$XZ,MATCH($A50,HaverPull!$B:$B,0),MATCH("Contribution to %Ch in Real GDP from ""Federal G""",HaverPull!$B$1:$XZ$1,0))</f>
        <v>0.01</v>
      </c>
      <c r="F50" s="62">
        <f>INDEX(HaverPull!$B:$XZ,MATCH($A50,HaverPull!$B:$B,0),MATCH("Contribution to %Ch in Real GDP from ""S+L G""",HaverPull!$B$1:$XZ$1,0))</f>
        <v>-0.34</v>
      </c>
      <c r="G50" s="62">
        <f ca="1">INDEX(Calculations!$A:$GV,MATCH("Contribution of Consumption Growth to Real GDP",Calculations!B$1:B$71,0),MATCH($A50,Calculations!A$9:GV$9))</f>
        <v>-0.72636809633012722</v>
      </c>
    </row>
    <row r="51" spans="1:7" x14ac:dyDescent="0.25">
      <c r="A51" s="61">
        <f>INDEX(Calculations!$9:$9, , ROW()+121)</f>
        <v>41090</v>
      </c>
      <c r="B51" s="62">
        <f ca="1">INDEX(Calculations!$1:$84, MATCH("Fiscal_Impact", Calculations!$B:$B, 0), MATCH(Fiscal_impact_072718!$A51, Calculations!$9:$9, 0))</f>
        <v>-1.1113948925017574</v>
      </c>
      <c r="C51" s="63">
        <f>INDEX(Calculations!$1:$84, MATCH("RecessionDummy", Calculations!$B:$B, 0), MATCH(Fiscal_impact_072718!$A51, Calculations!$9:$9, 0))</f>
        <v>0</v>
      </c>
      <c r="D51" s="62">
        <f ca="1">INDEX(Calculations!$1:$84, MATCH("Fiscal_Impact_bars", Calculations!$B:$B, 0), MATCH(Fiscal_impact_072718!$A51, Calculations!$9:$9, 0))</f>
        <v>-0.97666550228075377</v>
      </c>
      <c r="E51" s="62">
        <f>INDEX(HaverPull!$B:$XZ,MATCH($A51,HaverPull!$B:$B,0),MATCH("Contribution to %Ch in Real GDP from ""Federal G""",HaverPull!$B$1:$XZ$1,0))</f>
        <v>-0.25</v>
      </c>
      <c r="F51" s="62">
        <f>INDEX(HaverPull!$B:$XZ,MATCH($A51,HaverPull!$B:$B,0),MATCH("Contribution to %Ch in Real GDP from ""S+L G""",HaverPull!$B$1:$XZ$1,0))</f>
        <v>-0.15</v>
      </c>
      <c r="G51" s="62">
        <f ca="1">INDEX(Calculations!$A:$GV,MATCH("Contribution of Consumption Growth to Real GDP",Calculations!B$1:B$71,0),MATCH($A51,Calculations!A$9:GV$9))</f>
        <v>-0.56666550228075374</v>
      </c>
    </row>
    <row r="52" spans="1:7" x14ac:dyDescent="0.25">
      <c r="A52" s="61">
        <f>INDEX(Calculations!$9:$9, , ROW()+121)</f>
        <v>41182</v>
      </c>
      <c r="B52" s="62">
        <f ca="1">INDEX(Calculations!$1:$84, MATCH("Fiscal_Impact", Calculations!$B:$B, 0), MATCH(Fiscal_impact_072718!$A52, Calculations!$9:$9, 0))</f>
        <v>-0.81503677042706357</v>
      </c>
      <c r="C52" s="63">
        <f>INDEX(Calculations!$1:$84, MATCH("RecessionDummy", Calculations!$B:$B, 0), MATCH(Fiscal_impact_072718!$A52, Calculations!$9:$9, 0))</f>
        <v>0</v>
      </c>
      <c r="D52" s="62">
        <f ca="1">INDEX(Calculations!$1:$84, MATCH("Fiscal_Impact_bars", Calculations!$B:$B, 0), MATCH(Fiscal_impact_072718!$A52, Calculations!$9:$9, 0))</f>
        <v>-0.5635251871611231</v>
      </c>
      <c r="E52" s="62">
        <f>INDEX(HaverPull!$B:$XZ,MATCH($A52,HaverPull!$B:$B,0),MATCH("Contribution to %Ch in Real GDP from ""Federal G""",HaverPull!$B$1:$XZ$1,0))</f>
        <v>7.0000000000000007E-2</v>
      </c>
      <c r="F52" s="62">
        <f>INDEX(HaverPull!$B:$XZ,MATCH($A52,HaverPull!$B:$B,0),MATCH("Contribution to %Ch in Real GDP from ""S+L G""",HaverPull!$B$1:$XZ$1,0))</f>
        <v>-0.18</v>
      </c>
      <c r="G52" s="62">
        <f ca="1">INDEX(Calculations!$A:$GV,MATCH("Contribution of Consumption Growth to Real GDP",Calculations!B$1:B$71,0),MATCH($A52,Calculations!A$9:GV$9))</f>
        <v>-0.44352518716112305</v>
      </c>
    </row>
    <row r="53" spans="1:7" x14ac:dyDescent="0.25">
      <c r="A53" s="61">
        <f>INDEX(Calculations!$9:$9, , ROW()+121)</f>
        <v>41274</v>
      </c>
      <c r="B53" s="62">
        <f ca="1">INDEX(Calculations!$1:$84, MATCH("Fiscal_Impact", Calculations!$B:$B, 0), MATCH(Fiscal_impact_072718!$A53, Calculations!$9:$9, 0))</f>
        <v>-0.97890806031559274</v>
      </c>
      <c r="C53" s="63">
        <f>INDEX(Calculations!$1:$84, MATCH("RecessionDummy", Calculations!$B:$B, 0), MATCH(Fiscal_impact_072718!$A53, Calculations!$9:$9, 0))</f>
        <v>0</v>
      </c>
      <c r="D53" s="62">
        <f ca="1">INDEX(Calculations!$1:$84, MATCH("Fiscal_Impact_bars", Calculations!$B:$B, 0), MATCH(Fiscal_impact_072718!$A53, Calculations!$9:$9, 0))</f>
        <v>-1.3090734554903665</v>
      </c>
      <c r="E53" s="62">
        <f>INDEX(HaverPull!$B:$XZ,MATCH($A53,HaverPull!$B:$B,0),MATCH("Contribution to %Ch in Real GDP from ""Federal G""",HaverPull!$B$1:$XZ$1,0))</f>
        <v>-0.63</v>
      </c>
      <c r="F53" s="62">
        <f>INDEX(HaverPull!$B:$XZ,MATCH($A53,HaverPull!$B:$B,0),MATCH("Contribution to %Ch in Real GDP from ""S+L G""",HaverPull!$B$1:$XZ$1,0))</f>
        <v>-0.13</v>
      </c>
      <c r="G53" s="62">
        <f ca="1">INDEX(Calculations!$A:$GV,MATCH("Contribution of Consumption Growth to Real GDP",Calculations!B$1:B$71,0),MATCH($A53,Calculations!A$9:GV$9))</f>
        <v>-0.54907345549036657</v>
      </c>
    </row>
    <row r="54" spans="1:7" x14ac:dyDescent="0.25">
      <c r="A54" s="61">
        <f>INDEX(Calculations!$9:$9, , ROW()+121)</f>
        <v>41364</v>
      </c>
      <c r="B54" s="62">
        <f ca="1">INDEX(Calculations!$1:$84, MATCH("Fiscal_Impact", Calculations!$B:$B, 0), MATCH(Fiscal_impact_072718!$A54, Calculations!$9:$9, 0))</f>
        <v>-1.1018128925035884</v>
      </c>
      <c r="C54" s="63">
        <f>INDEX(Calculations!$1:$84, MATCH("RecessionDummy", Calculations!$B:$B, 0), MATCH(Fiscal_impact_072718!$A54, Calculations!$9:$9, 0))</f>
        <v>0</v>
      </c>
      <c r="D54" s="62">
        <f ca="1">INDEX(Calculations!$1:$84, MATCH("Fiscal_Impact_bars", Calculations!$B:$B, 0), MATCH(Fiscal_impact_072718!$A54, Calculations!$9:$9, 0))</f>
        <v>-1.55798742508211</v>
      </c>
      <c r="E54" s="62">
        <f>INDEX(HaverPull!$B:$XZ,MATCH($A54,HaverPull!$B:$B,0),MATCH("Contribution to %Ch in Real GDP from ""Federal G""",HaverPull!$B$1:$XZ$1,0))</f>
        <v>-0.71</v>
      </c>
      <c r="F54" s="62">
        <f>INDEX(HaverPull!$B:$XZ,MATCH($A54,HaverPull!$B:$B,0),MATCH("Contribution to %Ch in Real GDP from ""S+L G""",HaverPull!$B$1:$XZ$1,0))</f>
        <v>0.03</v>
      </c>
      <c r="G54" s="62">
        <f ca="1">INDEX(Calculations!$A:$GV,MATCH("Contribution of Consumption Growth to Real GDP",Calculations!B$1:B$71,0),MATCH($A54,Calculations!A$9:GV$9))</f>
        <v>-0.87798742508210992</v>
      </c>
    </row>
    <row r="55" spans="1:7" x14ac:dyDescent="0.25">
      <c r="A55" s="61">
        <f>INDEX(Calculations!$9:$9, , ROW()+121)</f>
        <v>41455</v>
      </c>
      <c r="B55" s="62">
        <f ca="1">INDEX(Calculations!$1:$84, MATCH("Fiscal_Impact", Calculations!$B:$B, 0), MATCH(Fiscal_impact_072718!$A55, Calculations!$9:$9, 0))</f>
        <v>-1.1093986979877744</v>
      </c>
      <c r="C55" s="63">
        <f>INDEX(Calculations!$1:$84, MATCH("RecessionDummy", Calculations!$B:$B, 0), MATCH(Fiscal_impact_072718!$A55, Calculations!$9:$9, 0))</f>
        <v>0</v>
      </c>
      <c r="D55" s="62">
        <f ca="1">INDEX(Calculations!$1:$84, MATCH("Fiscal_Impact_bars", Calculations!$B:$B, 0), MATCH(Fiscal_impact_072718!$A55, Calculations!$9:$9, 0))</f>
        <v>-1.0070087242174983</v>
      </c>
      <c r="E55" s="62">
        <f>INDEX(HaverPull!$B:$XZ,MATCH($A55,HaverPull!$B:$B,0),MATCH("Contribution to %Ch in Real GDP from ""Federal G""",HaverPull!$B$1:$XZ$1,0))</f>
        <v>-0.24</v>
      </c>
      <c r="F55" s="62">
        <f>INDEX(HaverPull!$B:$XZ,MATCH($A55,HaverPull!$B:$B,0),MATCH("Contribution to %Ch in Real GDP from ""S+L G""",HaverPull!$B$1:$XZ$1,0))</f>
        <v>0.11</v>
      </c>
      <c r="G55" s="62">
        <f ca="1">INDEX(Calculations!$A:$GV,MATCH("Contribution of Consumption Growth to Real GDP",Calculations!B$1:B$71,0),MATCH($A55,Calculations!A$9:GV$9))</f>
        <v>-0.87700872421749843</v>
      </c>
    </row>
    <row r="56" spans="1:7" x14ac:dyDescent="0.25">
      <c r="A56" s="61">
        <f>INDEX(Calculations!$9:$9, , ROW()+121)</f>
        <v>41547</v>
      </c>
      <c r="B56" s="62">
        <f ca="1">INDEX(Calculations!$1:$84, MATCH("Fiscal_Impact", Calculations!$B:$B, 0), MATCH(Fiscal_impact_072718!$A56, Calculations!$9:$9, 0))</f>
        <v>-1.1760593840460545</v>
      </c>
      <c r="C56" s="63">
        <f>INDEX(Calculations!$1:$84, MATCH("RecessionDummy", Calculations!$B:$B, 0), MATCH(Fiscal_impact_072718!$A56, Calculations!$9:$9, 0))</f>
        <v>0</v>
      </c>
      <c r="D56" s="62">
        <f ca="1">INDEX(Calculations!$1:$84, MATCH("Fiscal_Impact_bars", Calculations!$B:$B, 0), MATCH(Fiscal_impact_072718!$A56, Calculations!$9:$9, 0))</f>
        <v>-0.83016793139424272</v>
      </c>
      <c r="E56" s="62">
        <f>INDEX(HaverPull!$B:$XZ,MATCH($A56,HaverPull!$B:$B,0),MATCH("Contribution to %Ch in Real GDP from ""Federal G""",HaverPull!$B$1:$XZ$1,0))</f>
        <v>-0.43</v>
      </c>
      <c r="F56" s="62">
        <f>INDEX(HaverPull!$B:$XZ,MATCH($A56,HaverPull!$B:$B,0),MATCH("Contribution to %Ch in Real GDP from ""S+L G""",HaverPull!$B$1:$XZ$1,0))</f>
        <v>0.03</v>
      </c>
      <c r="G56" s="62">
        <f ca="1">INDEX(Calculations!$A:$GV,MATCH("Contribution of Consumption Growth to Real GDP",Calculations!B$1:B$71,0),MATCH($A56,Calculations!A$9:GV$9))</f>
        <v>-0.43016793139424275</v>
      </c>
    </row>
    <row r="57" spans="1:7" x14ac:dyDescent="0.25">
      <c r="A57" s="61">
        <f>INDEX(Calculations!$9:$9, , ROW()+121)</f>
        <v>41639</v>
      </c>
      <c r="B57" s="62">
        <f ca="1">INDEX(Calculations!$1:$84, MATCH("Fiscal_Impact", Calculations!$B:$B, 0), MATCH(Fiscal_impact_072718!$A57, Calculations!$9:$9, 0))</f>
        <v>-1.1225259662572473</v>
      </c>
      <c r="C57" s="63">
        <f>INDEX(Calculations!$1:$84, MATCH("RecessionDummy", Calculations!$B:$B, 0), MATCH(Fiscal_impact_072718!$A57, Calculations!$9:$9, 0))</f>
        <v>0</v>
      </c>
      <c r="D57" s="62">
        <f ca="1">INDEX(Calculations!$1:$84, MATCH("Fiscal_Impact_bars", Calculations!$B:$B, 0), MATCH(Fiscal_impact_072718!$A57, Calculations!$9:$9, 0))</f>
        <v>-1.0949397843351383</v>
      </c>
      <c r="E57" s="62">
        <f>INDEX(HaverPull!$B:$XZ,MATCH($A57,HaverPull!$B:$B,0),MATCH("Contribution to %Ch in Real GDP from ""Federal G""",HaverPull!$B$1:$XZ$1,0))</f>
        <v>-0.5</v>
      </c>
      <c r="F57" s="62">
        <f>INDEX(HaverPull!$B:$XZ,MATCH($A57,HaverPull!$B:$B,0),MATCH("Contribution to %Ch in Real GDP from ""S+L G""",HaverPull!$B$1:$XZ$1,0))</f>
        <v>-0.08</v>
      </c>
      <c r="G57" s="62">
        <f ca="1">INDEX(Calculations!$A:$GV,MATCH("Contribution of Consumption Growth to Real GDP",Calculations!B$1:B$71,0),MATCH($A57,Calculations!A$9:GV$9))</f>
        <v>-0.51493978433513821</v>
      </c>
    </row>
    <row r="58" spans="1:7" x14ac:dyDescent="0.25">
      <c r="A58" s="61">
        <f>INDEX(Calculations!$9:$9, , ROW()+121)</f>
        <v>41729</v>
      </c>
      <c r="B58" s="62">
        <f ca="1">INDEX(Calculations!$1:$84, MATCH("Fiscal_Impact", Calculations!$B:$B, 0), MATCH(Fiscal_impact_072718!$A58, Calculations!$9:$9, 0))</f>
        <v>-0.96862682192273586</v>
      </c>
      <c r="C58" s="63">
        <f>INDEX(Calculations!$1:$84, MATCH("RecessionDummy", Calculations!$B:$B, 0), MATCH(Fiscal_impact_072718!$A58, Calculations!$9:$9, 0))</f>
        <v>0</v>
      </c>
      <c r="D58" s="62">
        <f ca="1">INDEX(Calculations!$1:$84, MATCH("Fiscal_Impact_bars", Calculations!$B:$B, 0), MATCH(Fiscal_impact_072718!$A58, Calculations!$9:$9, 0))</f>
        <v>-0.94239084774406412</v>
      </c>
      <c r="E58" s="62">
        <f>INDEX(HaverPull!$B:$XZ,MATCH($A58,HaverPull!$B:$B,0),MATCH("Contribution to %Ch in Real GDP from ""Federal G""",HaverPull!$B$1:$XZ$1,0))</f>
        <v>0.03</v>
      </c>
      <c r="F58" s="62">
        <f>INDEX(HaverPull!$B:$XZ,MATCH($A58,HaverPull!$B:$B,0),MATCH("Contribution to %Ch in Real GDP from ""S+L G""",HaverPull!$B$1:$XZ$1,0))</f>
        <v>-0.28000000000000003</v>
      </c>
      <c r="G58" s="62">
        <f ca="1">INDEX(Calculations!$A:$GV,MATCH("Contribution of Consumption Growth to Real GDP",Calculations!B$1:B$71,0),MATCH($A58,Calculations!A$9:GV$9))</f>
        <v>-0.68239084774406411</v>
      </c>
    </row>
    <row r="59" spans="1:7" x14ac:dyDescent="0.25">
      <c r="A59" s="61">
        <f>INDEX(Calculations!$9:$9, , ROW()+121)</f>
        <v>41820</v>
      </c>
      <c r="B59" s="62">
        <f ca="1">INDEX(Calculations!$1:$84, MATCH("Fiscal_Impact", Calculations!$B:$B, 0), MATCH(Fiscal_impact_072718!$A59, Calculations!$9:$9, 0))</f>
        <v>-0.82636945516503701</v>
      </c>
      <c r="C59" s="63">
        <f>INDEX(Calculations!$1:$84, MATCH("RecessionDummy", Calculations!$B:$B, 0), MATCH(Fiscal_impact_072718!$A59, Calculations!$9:$9, 0))</f>
        <v>0</v>
      </c>
      <c r="D59" s="62">
        <f ca="1">INDEX(Calculations!$1:$84, MATCH("Fiscal_Impact_bars", Calculations!$B:$B, 0), MATCH(Fiscal_impact_072718!$A59, Calculations!$9:$9, 0))</f>
        <v>-0.43797925718670305</v>
      </c>
      <c r="E59" s="62">
        <f>INDEX(HaverPull!$B:$XZ,MATCH($A59,HaverPull!$B:$B,0),MATCH("Contribution to %Ch in Real GDP from ""Federal G""",HaverPull!$B$1:$XZ$1,0))</f>
        <v>-0.27</v>
      </c>
      <c r="F59" s="62">
        <f>INDEX(HaverPull!$B:$XZ,MATCH($A59,HaverPull!$B:$B,0),MATCH("Contribution to %Ch in Real GDP from ""S+L G""",HaverPull!$B$1:$XZ$1,0))</f>
        <v>0.26</v>
      </c>
      <c r="G59" s="62">
        <f ca="1">INDEX(Calculations!$A:$GV,MATCH("Contribution of Consumption Growth to Real GDP",Calculations!B$1:B$71,0),MATCH($A59,Calculations!A$9:GV$9))</f>
        <v>-0.43797925718670305</v>
      </c>
    </row>
    <row r="60" spans="1:7" x14ac:dyDescent="0.25">
      <c r="A60" s="61">
        <f>INDEX(Calculations!$9:$9, , ROW()+121)</f>
        <v>41912</v>
      </c>
      <c r="B60" s="62">
        <f ca="1">INDEX(Calculations!$1:$84, MATCH("Fiscal_Impact", Calculations!$B:$B, 0), MATCH(Fiscal_impact_072718!$A60, Calculations!$9:$9, 0))</f>
        <v>-0.57007166753901994</v>
      </c>
      <c r="C60" s="63">
        <f>INDEX(Calculations!$1:$84, MATCH("RecessionDummy", Calculations!$B:$B, 0), MATCH(Fiscal_impact_072718!$A60, Calculations!$9:$9, 0))</f>
        <v>0</v>
      </c>
      <c r="D60" s="62">
        <f ca="1">INDEX(Calculations!$1:$84, MATCH("Fiscal_Impact_bars", Calculations!$B:$B, 0), MATCH(Fiscal_impact_072718!$A60, Calculations!$9:$9, 0))</f>
        <v>0.19502321910982534</v>
      </c>
      <c r="E60" s="62">
        <f>INDEX(HaverPull!$B:$XZ,MATCH($A60,HaverPull!$B:$B,0),MATCH("Contribution to %Ch in Real GDP from ""Federal G""",HaverPull!$B$1:$XZ$1,0))</f>
        <v>0.33</v>
      </c>
      <c r="F60" s="62">
        <f>INDEX(HaverPull!$B:$XZ,MATCH($A60,HaverPull!$B:$B,0),MATCH("Contribution to %Ch in Real GDP from ""S+L G""",HaverPull!$B$1:$XZ$1,0))</f>
        <v>0.18</v>
      </c>
      <c r="G60" s="62">
        <f ca="1">INDEX(Calculations!$A:$GV,MATCH("Contribution of Consumption Growth to Real GDP",Calculations!B$1:B$71,0),MATCH($A60,Calculations!A$9:GV$9))</f>
        <v>-0.31497678089017467</v>
      </c>
    </row>
    <row r="61" spans="1:7" x14ac:dyDescent="0.25">
      <c r="A61" s="61">
        <f>INDEX(Calculations!$9:$9, , ROW()+121)</f>
        <v>42004</v>
      </c>
      <c r="B61" s="62">
        <f ca="1">INDEX(Calculations!$1:$84, MATCH("Fiscal_Impact", Calculations!$B:$B, 0), MATCH(Fiscal_impact_072718!$A61, Calculations!$9:$9, 0))</f>
        <v>-0.36495641397507594</v>
      </c>
      <c r="C61" s="63">
        <f>INDEX(Calculations!$1:$84, MATCH("RecessionDummy", Calculations!$B:$B, 0), MATCH(Fiscal_impact_072718!$A61, Calculations!$9:$9, 0))</f>
        <v>0</v>
      </c>
      <c r="D61" s="62">
        <f ca="1">INDEX(Calculations!$1:$84, MATCH("Fiscal_Impact_bars", Calculations!$B:$B, 0), MATCH(Fiscal_impact_072718!$A61, Calculations!$9:$9, 0))</f>
        <v>-0.27447877007936172</v>
      </c>
      <c r="E61" s="62">
        <f>INDEX(HaverPull!$B:$XZ,MATCH($A61,HaverPull!$B:$B,0),MATCH("Contribution to %Ch in Real GDP from ""Federal G""",HaverPull!$B$1:$XZ$1,0))</f>
        <v>-0.42</v>
      </c>
      <c r="F61" s="62">
        <f>INDEX(HaverPull!$B:$XZ,MATCH($A61,HaverPull!$B:$B,0),MATCH("Contribution to %Ch in Real GDP from ""S+L G""",HaverPull!$B$1:$XZ$1,0))</f>
        <v>0.35</v>
      </c>
      <c r="G61" s="62">
        <f ca="1">INDEX(Calculations!$A:$GV,MATCH("Contribution of Consumption Growth to Real GDP",Calculations!B$1:B$71,0),MATCH($A61,Calculations!A$9:GV$9))</f>
        <v>-0.20447877007936174</v>
      </c>
    </row>
    <row r="62" spans="1:7" x14ac:dyDescent="0.25">
      <c r="A62" s="61">
        <f>INDEX(Calculations!$9:$9, , ROW()+121)</f>
        <v>42094</v>
      </c>
      <c r="B62" s="62">
        <f ca="1">INDEX(Calculations!$1:$84, MATCH("Fiscal_Impact", Calculations!$B:$B, 0), MATCH(Fiscal_impact_072718!$A62, Calculations!$9:$9, 0))</f>
        <v>-3.2049870380987056E-2</v>
      </c>
      <c r="C62" s="63">
        <f>INDEX(Calculations!$1:$84, MATCH("RecessionDummy", Calculations!$B:$B, 0), MATCH(Fiscal_impact_072718!$A62, Calculations!$9:$9, 0))</f>
        <v>0</v>
      </c>
      <c r="D62" s="62">
        <f ca="1">INDEX(Calculations!$1:$84, MATCH("Fiscal_Impact_bars", Calculations!$B:$B, 0), MATCH(Fiscal_impact_072718!$A62, Calculations!$9:$9, 0))</f>
        <v>0.38923532663229121</v>
      </c>
      <c r="E62" s="62">
        <f>INDEX(HaverPull!$B:$XZ,MATCH($A62,HaverPull!$B:$B,0),MATCH("Contribution to %Ch in Real GDP from ""Federal G""",HaverPull!$B$1:$XZ$1,0))</f>
        <v>0.15</v>
      </c>
      <c r="F62" s="62">
        <f>INDEX(HaverPull!$B:$XZ,MATCH($A62,HaverPull!$B:$B,0),MATCH("Contribution to %Ch in Real GDP from ""S+L G""",HaverPull!$B$1:$XZ$1,0))</f>
        <v>0.26</v>
      </c>
      <c r="G62" s="62">
        <f ca="1">INDEX(Calculations!$A:$GV,MATCH("Contribution of Consumption Growth to Real GDP",Calculations!B$1:B$71,0),MATCH($A62,Calculations!A$9:GV$9))</f>
        <v>-1.0764673367708836E-2</v>
      </c>
    </row>
    <row r="63" spans="1:7" x14ac:dyDescent="0.25">
      <c r="A63" s="61">
        <f>INDEX(Calculations!$9:$9, , ROW()+121)</f>
        <v>42185</v>
      </c>
      <c r="B63" s="62">
        <f ca="1">INDEX(Calculations!$1:$84, MATCH("Fiscal_Impact", Calculations!$B:$B, 0), MATCH(Fiscal_impact_072718!$A63, Calculations!$9:$9, 0))</f>
        <v>0.24480804999347702</v>
      </c>
      <c r="C63" s="63">
        <f>INDEX(Calculations!$1:$84, MATCH("RecessionDummy", Calculations!$B:$B, 0), MATCH(Fiscal_impact_072718!$A63, Calculations!$9:$9, 0))</f>
        <v>0</v>
      </c>
      <c r="D63" s="62">
        <f ca="1">INDEX(Calculations!$1:$84, MATCH("Fiscal_Impact_bars", Calculations!$B:$B, 0), MATCH(Fiscal_impact_072718!$A63, Calculations!$9:$9, 0))</f>
        <v>0.66945242431115326</v>
      </c>
      <c r="E63" s="62">
        <f>INDEX(HaverPull!$B:$XZ,MATCH($A63,HaverPull!$B:$B,0),MATCH("Contribution to %Ch in Real GDP from ""Federal G""",HaverPull!$B$1:$XZ$1,0))</f>
        <v>7.0000000000000007E-2</v>
      </c>
      <c r="F63" s="62">
        <f>INDEX(HaverPull!$B:$XZ,MATCH($A63,HaverPull!$B:$B,0),MATCH("Contribution to %Ch in Real GDP from ""S+L G""",HaverPull!$B$1:$XZ$1,0))</f>
        <v>0.63</v>
      </c>
      <c r="G63" s="62">
        <f ca="1">INDEX(Calculations!$A:$GV,MATCH("Contribution of Consumption Growth to Real GDP",Calculations!B$1:B$71,0),MATCH($A63,Calculations!A$9:GV$9))</f>
        <v>-3.0547575688846692E-2</v>
      </c>
    </row>
    <row r="64" spans="1:7" x14ac:dyDescent="0.25">
      <c r="A64" s="61">
        <f>INDEX(Calculations!$9:$9, , ROW()+121)</f>
        <v>42277</v>
      </c>
      <c r="B64" s="62">
        <f ca="1">INDEX(Calculations!$1:$84, MATCH("Fiscal_Impact", Calculations!$B:$B, 0), MATCH(Fiscal_impact_072718!$A64, Calculations!$9:$9, 0))</f>
        <v>0.26189530952592777</v>
      </c>
      <c r="C64" s="63">
        <f>INDEX(Calculations!$1:$84, MATCH("RecessionDummy", Calculations!$B:$B, 0), MATCH(Fiscal_impact_072718!$A64, Calculations!$9:$9, 0))</f>
        <v>0</v>
      </c>
      <c r="D64" s="62">
        <f ca="1">INDEX(Calculations!$1:$84, MATCH("Fiscal_Impact_bars", Calculations!$B:$B, 0), MATCH(Fiscal_impact_072718!$A64, Calculations!$9:$9, 0))</f>
        <v>0.26337225723962843</v>
      </c>
      <c r="E64" s="62">
        <f>INDEX(HaverPull!$B:$XZ,MATCH($A64,HaverPull!$B:$B,0),MATCH("Contribution to %Ch in Real GDP from ""Federal G""",HaverPull!$B$1:$XZ$1,0))</f>
        <v>-0.04</v>
      </c>
      <c r="F64" s="62">
        <f>INDEX(HaverPull!$B:$XZ,MATCH($A64,HaverPull!$B:$B,0),MATCH("Contribution to %Ch in Real GDP from ""S+L G""",HaverPull!$B$1:$XZ$1,0))</f>
        <v>0.37</v>
      </c>
      <c r="G64" s="62">
        <f ca="1">INDEX(Calculations!$A:$GV,MATCH("Contribution of Consumption Growth to Real GDP",Calculations!B$1:B$71,0),MATCH($A64,Calculations!A$9:GV$9))</f>
        <v>-6.6627742760371589E-2</v>
      </c>
    </row>
    <row r="65" spans="1:8" x14ac:dyDescent="0.25">
      <c r="A65" s="61">
        <f>INDEX(Calculations!$9:$9, , ROW()+121)</f>
        <v>42369</v>
      </c>
      <c r="B65" s="62">
        <f ca="1">INDEX(Calculations!$1:$84, MATCH("Fiscal_Impact", Calculations!$B:$B, 0), MATCH(Fiscal_impact_072718!$A65, Calculations!$9:$9, 0))</f>
        <v>0.3559135739684034</v>
      </c>
      <c r="C65" s="63">
        <f>INDEX(Calculations!$1:$84, MATCH("RecessionDummy", Calculations!$B:$B, 0), MATCH(Fiscal_impact_072718!$A65, Calculations!$9:$9, 0))</f>
        <v>0</v>
      </c>
      <c r="D65" s="62">
        <f ca="1">INDEX(Calculations!$1:$84, MATCH("Fiscal_Impact_bars", Calculations!$B:$B, 0), MATCH(Fiscal_impact_072718!$A65, Calculations!$9:$9, 0))</f>
        <v>0.10159428769054057</v>
      </c>
      <c r="E65" s="62">
        <f>INDEX(HaverPull!$B:$XZ,MATCH($A65,HaverPull!$B:$B,0),MATCH("Contribution to %Ch in Real GDP from ""Federal G""",HaverPull!$B$1:$XZ$1,0))</f>
        <v>0.16</v>
      </c>
      <c r="F65" s="62">
        <f>INDEX(HaverPull!$B:$XZ,MATCH($A65,HaverPull!$B:$B,0),MATCH("Contribution to %Ch in Real GDP from ""S+L G""",HaverPull!$B$1:$XZ$1,0))</f>
        <v>-0.03</v>
      </c>
      <c r="G65" s="62">
        <f ca="1">INDEX(Calculations!$A:$GV,MATCH("Contribution of Consumption Growth to Real GDP",Calculations!B$1:B$71,0),MATCH($A65,Calculations!A$9:GV$9))</f>
        <v>-1.8405712309459414E-2</v>
      </c>
    </row>
    <row r="66" spans="1:8" x14ac:dyDescent="0.25">
      <c r="A66" s="61">
        <f>INDEX(Calculations!$9:$9, , ROW()+121)</f>
        <v>42460</v>
      </c>
      <c r="B66" s="62">
        <f ca="1">INDEX(Calculations!$1:$84, MATCH("Fiscal_Impact", Calculations!$B:$B, 0), MATCH(Fiscal_impact_072718!$A66, Calculations!$9:$9, 0))</f>
        <v>0.42634478827705019</v>
      </c>
      <c r="C66" s="63">
        <f>INDEX(Calculations!$1:$84, MATCH("RecessionDummy", Calculations!$B:$B, 0), MATCH(Fiscal_impact_072718!$A66, Calculations!$9:$9, 0))</f>
        <v>0</v>
      </c>
      <c r="D66" s="62">
        <f ca="1">INDEX(Calculations!$1:$84, MATCH("Fiscal_Impact_bars", Calculations!$B:$B, 0), MATCH(Fiscal_impact_072718!$A66, Calculations!$9:$9, 0))</f>
        <v>0.67096018386687839</v>
      </c>
      <c r="E66" s="62">
        <f>INDEX(HaverPull!$B:$XZ,MATCH($A66,HaverPull!$B:$B,0),MATCH("Contribution to %Ch in Real GDP from ""Federal G""",HaverPull!$B$1:$XZ$1,0))</f>
        <v>0.02</v>
      </c>
      <c r="F66" s="62">
        <f>INDEX(HaverPull!$B:$XZ,MATCH($A66,HaverPull!$B:$B,0),MATCH("Contribution to %Ch in Real GDP from ""S+L G""",HaverPull!$B$1:$XZ$1,0))</f>
        <v>0.57999999999999996</v>
      </c>
      <c r="G66" s="62">
        <f ca="1">INDEX(Calculations!$A:$GV,MATCH("Contribution of Consumption Growth to Real GDP",Calculations!B$1:B$71,0),MATCH($A66,Calculations!A$9:GV$9))</f>
        <v>7.096018386687844E-2</v>
      </c>
    </row>
    <row r="67" spans="1:8" x14ac:dyDescent="0.25">
      <c r="A67" s="61">
        <f>INDEX(Calculations!$9:$9, , ROW()+121)</f>
        <v>42551</v>
      </c>
      <c r="B67" s="62">
        <f ca="1">INDEX(Calculations!$1:$84, MATCH("Fiscal_Impact", Calculations!$B:$B, 0), MATCH(Fiscal_impact_072718!$A67, Calculations!$9:$9, 0))</f>
        <v>0.23100288162485383</v>
      </c>
      <c r="C67" s="63">
        <f>INDEX(Calculations!$1:$84, MATCH("RecessionDummy", Calculations!$B:$B, 0), MATCH(Fiscal_impact_072718!$A67, Calculations!$9:$9, 0))</f>
        <v>0</v>
      </c>
      <c r="D67" s="62">
        <f ca="1">INDEX(Calculations!$1:$84, MATCH("Fiscal_Impact_bars", Calculations!$B:$B, 0), MATCH(Fiscal_impact_072718!$A67, Calculations!$9:$9, 0))</f>
        <v>-0.11191520229763222</v>
      </c>
      <c r="E67" s="62">
        <f>INDEX(HaverPull!$B:$XZ,MATCH($A67,HaverPull!$B:$B,0),MATCH("Contribution to %Ch in Real GDP from ""Federal G""",HaverPull!$B$1:$XZ$1,0))</f>
        <v>-0.1</v>
      </c>
      <c r="F67" s="62">
        <f>INDEX(HaverPull!$B:$XZ,MATCH($A67,HaverPull!$B:$B,0),MATCH("Contribution to %Ch in Real GDP from ""S+L G""",HaverPull!$B$1:$XZ$1,0))</f>
        <v>-0.04</v>
      </c>
      <c r="G67" s="62">
        <f ca="1">INDEX(Calculations!$A:$GV,MATCH("Contribution of Consumption Growth to Real GDP",Calculations!B$1:B$71,0),MATCH($A67,Calculations!A$9:GV$9))</f>
        <v>3.8084797702367786E-2</v>
      </c>
    </row>
    <row r="68" spans="1:8" x14ac:dyDescent="0.25">
      <c r="A68" s="61">
        <f>INDEX(Calculations!$9:$9, , ROW()+121)</f>
        <v>42643</v>
      </c>
      <c r="B68" s="67">
        <f ca="1">INDEX(Calculations!$1:$84, MATCH("Fiscal_Impact", Calculations!$B:$B, 0), MATCH(Fiscal_impact_072718!$A68, Calculations!$9:$9, 0))</f>
        <v>0.18802773075361642</v>
      </c>
      <c r="C68" s="63">
        <f>INDEX(Calculations!$1:$84, MATCH("RecessionDummy", Calculations!$B:$B, 0), MATCH(Fiscal_impact_072718!$A68, Calculations!$9:$9, 0))</f>
        <v>0</v>
      </c>
      <c r="D68" s="67">
        <f ca="1">INDEX(Calculations!$1:$84, MATCH("Fiscal_Impact_bars", Calculations!$B:$B, 0), MATCH(Fiscal_impact_072718!$A68, Calculations!$9:$9, 0))</f>
        <v>9.1471653754678958E-2</v>
      </c>
      <c r="E68" s="62">
        <f>INDEX(HaverPull!$B:$XZ,MATCH($A68,HaverPull!$B:$B,0),MATCH("Contribution to %Ch in Real GDP from ""Federal G""",HaverPull!$B$1:$XZ$1,0))</f>
        <v>0.11</v>
      </c>
      <c r="F68" s="62">
        <f>INDEX(HaverPull!$B:$XZ,MATCH($A68,HaverPull!$B:$B,0),MATCH("Contribution to %Ch in Real GDP from ""S+L G""",HaverPull!$B$1:$XZ$1,0))</f>
        <v>7.0000000000000007E-2</v>
      </c>
      <c r="G68" s="62">
        <f ca="1">INDEX(Calculations!$A:$GV,MATCH("Contribution of Consumption Growth to Real GDP",Calculations!B$1:B$71,0),MATCH($A68,Calculations!A$9:GV$9))</f>
        <v>-7.8528346245321054E-2</v>
      </c>
    </row>
    <row r="69" spans="1:8" x14ac:dyDescent="0.25">
      <c r="A69" s="61">
        <f>INDEX(Calculations!$9:$9, , ROW()+121)</f>
        <v>42735</v>
      </c>
      <c r="B69" s="67">
        <f ca="1">INDEX(Calculations!$1:$84, MATCH("Fiscal_Impact", Calculations!$B:$B, 0), MATCH(Fiscal_impact_072718!$A69, Calculations!$9:$9, 0))</f>
        <v>0.1662160750590721</v>
      </c>
      <c r="C69" s="63">
        <f>INDEX(Calculations!$1:$84, MATCH("RecessionDummy", Calculations!$B:$B, 0), MATCH(Fiscal_impact_072718!$A69, Calculations!$9:$9, 0))</f>
        <v>0</v>
      </c>
      <c r="D69" s="67">
        <f ca="1">INDEX(Calculations!$1:$84, MATCH("Fiscal_Impact_bars", Calculations!$B:$B, 0), MATCH(Fiscal_impact_072718!$A69, Calculations!$9:$9, 0))</f>
        <v>1.434766491236323E-2</v>
      </c>
      <c r="E69" s="62">
        <f>INDEX(HaverPull!$B:$XZ,MATCH($A69,HaverPull!$B:$B,0),MATCH("Contribution to %Ch in Real GDP from ""Federal G""",HaverPull!$B$1:$XZ$1,0))</f>
        <v>0.03</v>
      </c>
      <c r="F69" s="62">
        <f>INDEX(HaverPull!$B:$XZ,MATCH($A69,HaverPull!$B:$B,0),MATCH("Contribution to %Ch in Real GDP from ""S+L G""",HaverPull!$B$1:$XZ$1,0))</f>
        <v>0</v>
      </c>
      <c r="G69" s="62">
        <f ca="1">INDEX(Calculations!$A:$GV,MATCH("Contribution of Consumption Growth to Real GDP",Calculations!B$1:B$71,0),MATCH($A69,Calculations!A$9:GV$9))</f>
        <v>-1.5652335087636769E-2</v>
      </c>
    </row>
    <row r="70" spans="1:8" x14ac:dyDescent="0.25">
      <c r="A70" s="61">
        <f>INDEX(Calculations!$9:$9, , ROW()+121)</f>
        <v>42825</v>
      </c>
      <c r="B70" s="67">
        <f ca="1">INDEX(Calculations!$1:$84, MATCH("Fiscal_Impact", Calculations!$B:$B, 0), MATCH(Fiscal_impact_072718!$A70, Calculations!$9:$9, 0))</f>
        <v>-1.5091432943505364E-2</v>
      </c>
      <c r="C70" s="63">
        <f>INDEX(Calculations!$1:$84, MATCH("RecessionDummy", Calculations!$B:$B, 0), MATCH(Fiscal_impact_072718!$A70, Calculations!$9:$9, 0))</f>
        <v>0</v>
      </c>
      <c r="D70" s="67">
        <f ca="1">INDEX(Calculations!$1:$84, MATCH("Fiscal_Impact_bars", Calculations!$B:$B, 0), MATCH(Fiscal_impact_072718!$A70, Calculations!$9:$9, 0))</f>
        <v>-5.4269848143431429E-2</v>
      </c>
      <c r="E70" s="62">
        <f>INDEX(HaverPull!$B:$XZ,MATCH($A70,HaverPull!$B:$B,0),MATCH("Contribution to %Ch in Real GDP from ""Federal G""",HaverPull!$B$1:$XZ$1,0))</f>
        <v>0</v>
      </c>
      <c r="F70" s="62">
        <f>INDEX(HaverPull!$B:$XZ,MATCH($A70,HaverPull!$B:$B,0),MATCH("Contribution to %Ch in Real GDP from ""S+L G""",HaverPull!$B$1:$XZ$1,0))</f>
        <v>-0.13</v>
      </c>
      <c r="G70" s="62">
        <f ca="1">INDEX(Calculations!$A:$GV,MATCH("Contribution of Consumption Growth to Real GDP",Calculations!B$1:B$71,0),MATCH($A70,Calculations!A$9:GV$9))</f>
        <v>7.5730151856568576E-2</v>
      </c>
    </row>
    <row r="71" spans="1:8" x14ac:dyDescent="0.25">
      <c r="A71" s="61">
        <f>INDEX(Calculations!$9:$9, , ROW()+121)</f>
        <v>42916</v>
      </c>
      <c r="B71" s="67">
        <f ca="1">INDEX(Calculations!$1:$84, MATCH("Fiscal_Impact", Calculations!$B:$B, 0), MATCH(Fiscal_impact_072718!$A71, Calculations!$9:$9, 0))</f>
        <v>3.3262338155140736E-2</v>
      </c>
      <c r="C71" s="63">
        <f>INDEX(Calculations!$1:$84, MATCH("RecessionDummy", Calculations!$B:$B, 0), MATCH(Fiscal_impact_072718!$A71, Calculations!$9:$9, 0))</f>
        <v>0</v>
      </c>
      <c r="D71" s="67">
        <f ca="1">INDEX(Calculations!$1:$84, MATCH("Fiscal_Impact_bars", Calculations!$B:$B, 0), MATCH(Fiscal_impact_072718!$A71, Calculations!$9:$9, 0))</f>
        <v>8.1499882096952192E-2</v>
      </c>
      <c r="E71" s="62">
        <f>INDEX(HaverPull!$B:$XZ,MATCH($A71,HaverPull!$B:$B,0),MATCH("Contribution to %Ch in Real GDP from ""Federal G""",HaverPull!$B$1:$XZ$1,0))</f>
        <v>0.16</v>
      </c>
      <c r="F71" s="62">
        <f>INDEX(HaverPull!$B:$XZ,MATCH($A71,HaverPull!$B:$B,0),MATCH("Contribution to %Ch in Real GDP from ""S+L G""",HaverPull!$B$1:$XZ$1,0))</f>
        <v>-0.15</v>
      </c>
      <c r="G71" s="62">
        <f ca="1">INDEX(Calculations!$A:$GV,MATCH("Contribution of Consumption Growth to Real GDP",Calculations!B$1:B$71,0),MATCH($A71,Calculations!A$9:GV$9))</f>
        <v>7.1499882096952197E-2</v>
      </c>
    </row>
    <row r="72" spans="1:8" x14ac:dyDescent="0.25">
      <c r="A72" s="61">
        <f>INDEX(Calculations!$9:$9, , ROW()+121)</f>
        <v>43008</v>
      </c>
      <c r="B72" s="67">
        <f ca="1">INDEX(Calculations!$1:$84, MATCH("Fiscal_Impact", Calculations!$B:$B, 0), MATCH(Fiscal_impact_072718!$A72, Calculations!$9:$9, 0))</f>
        <v>-2.2017746830263182E-2</v>
      </c>
      <c r="C72" s="63">
        <f>INDEX(Calculations!$1:$84, MATCH("RecessionDummy", Calculations!$B:$B, 0), MATCH(Fiscal_impact_072718!$A72, Calculations!$9:$9, 0))</f>
        <v>0</v>
      </c>
      <c r="D72" s="67">
        <f ca="1">INDEX(Calculations!$1:$84, MATCH("Fiscal_Impact_bars", Calculations!$B:$B, 0), MATCH(Fiscal_impact_072718!$A72, Calculations!$9:$9, 0))</f>
        <v>-0.12964868618693673</v>
      </c>
      <c r="E72" s="62">
        <f>INDEX(HaverPull!$B:$XZ,MATCH($A72,HaverPull!$B:$B,0),MATCH("Contribution to %Ch in Real GDP from ""Federal G""",HaverPull!$B$1:$XZ$1,0))</f>
        <v>-0.08</v>
      </c>
      <c r="F72" s="62">
        <f>INDEX(HaverPull!$B:$XZ,MATCH($A72,HaverPull!$B:$B,0),MATCH("Contribution to %Ch in Real GDP from ""S+L G""",HaverPull!$B$1:$XZ$1,0))</f>
        <v>-0.1</v>
      </c>
      <c r="G72" s="62">
        <f ca="1">INDEX(Calculations!$A:$GV,MATCH("Contribution of Consumption Growth to Real GDP",Calculations!B$1:B$71,0),MATCH($A72,Calculations!A$9:GV$9))</f>
        <v>5.0351313813063264E-2</v>
      </c>
    </row>
    <row r="73" spans="1:8" x14ac:dyDescent="0.25">
      <c r="A73" s="61">
        <f>INDEX(Calculations!$9:$9, , ROW()+121)</f>
        <v>43100</v>
      </c>
      <c r="B73" s="67">
        <f ca="1">INDEX(Calculations!$1:$84, MATCH("Fiscal_Impact", Calculations!$B:$B, 0), MATCH(Fiscal_impact_072718!$A73, Calculations!$9:$9, 0))</f>
        <v>8.7025679252403579E-2</v>
      </c>
      <c r="C73" s="63">
        <f>INDEX(Calculations!$1:$84, MATCH("RecessionDummy", Calculations!$B:$B, 0), MATCH(Fiscal_impact_072718!$A73, Calculations!$9:$9, 0))</f>
        <v>0</v>
      </c>
      <c r="D73" s="67">
        <f ca="1">INDEX(Calculations!$1:$84, MATCH("Fiscal_Impact_bars", Calculations!$B:$B, 0), MATCH(Fiscal_impact_072718!$A73, Calculations!$9:$9, 0))</f>
        <v>0.45052136924303027</v>
      </c>
      <c r="E73" s="62">
        <f>INDEX(HaverPull!$B:$XZ,MATCH($A73,HaverPull!$B:$B,0),MATCH("Contribution to %Ch in Real GDP from ""Federal G""",HaverPull!$B$1:$XZ$1,0))</f>
        <v>0.26</v>
      </c>
      <c r="F73" s="62">
        <f>INDEX(HaverPull!$B:$XZ,MATCH($A73,HaverPull!$B:$B,0),MATCH("Contribution to %Ch in Real GDP from ""S+L G""",HaverPull!$B$1:$XZ$1,0))</f>
        <v>0.15</v>
      </c>
      <c r="G73" s="62">
        <f ca="1">INDEX(Calculations!$A:$GV,MATCH("Contribution of Consumption Growth to Real GDP",Calculations!B$1:B$71,0),MATCH($A73,Calculations!A$9:GV$9))</f>
        <v>4.0521369243030306E-2</v>
      </c>
      <c r="H73" s="10"/>
    </row>
    <row r="74" spans="1:8" x14ac:dyDescent="0.25">
      <c r="A74" s="61">
        <f>INDEX(Calculations!$9:$9, , ROW()+121)</f>
        <v>43190</v>
      </c>
      <c r="B74" s="67">
        <f ca="1">INDEX(Calculations!$1:$84, MATCH("Fiscal_Impact", Calculations!$B:$B, 0), MATCH(Fiscal_impact_072718!$A74, Calculations!$9:$9, 0))</f>
        <v>0.20397775784678757</v>
      </c>
      <c r="C74" s="63">
        <f>INDEX(Calculations!$1:$84, MATCH("RecessionDummy", Calculations!$B:$B, 0), MATCH(Fiscal_impact_072718!$A74, Calculations!$9:$9, 0))</f>
        <v>0</v>
      </c>
      <c r="D74" s="67">
        <f ca="1">INDEX(Calculations!$1:$84, MATCH("Fiscal_Impact_bars", Calculations!$B:$B, 0), MATCH(Fiscal_impact_072718!$A74, Calculations!$9:$9, 0))</f>
        <v>0.41353846623410451</v>
      </c>
      <c r="E74" s="62">
        <f>INDEX(HaverPull!$B:$XZ,MATCH($A74,HaverPull!$B:$B,0),MATCH("Contribution to %Ch in Real GDP from ""Federal G""",HaverPull!$B$1:$XZ$1,0))</f>
        <v>0.17</v>
      </c>
      <c r="F74" s="62">
        <f>INDEX(HaverPull!$B:$XZ,MATCH($A74,HaverPull!$B:$B,0),MATCH("Contribution to %Ch in Real GDP from ""S+L G""",HaverPull!$B$1:$XZ$1,0))</f>
        <v>0.1</v>
      </c>
      <c r="G74" s="62">
        <f ca="1">INDEX(Calculations!$A:$GV,MATCH("Contribution of Consumption Growth to Real GDP",Calculations!B$1:B$71,0),MATCH($A74,Calculations!A$9:GV$9))</f>
        <v>0.14353846623410452</v>
      </c>
      <c r="H74" s="72"/>
    </row>
    <row r="75" spans="1:8" x14ac:dyDescent="0.25">
      <c r="A75" s="61">
        <f>INDEX(Calculations!$9:$9, , ROW()+121)</f>
        <v>43281</v>
      </c>
      <c r="B75" s="67">
        <f ca="1">INDEX(Calculations!$1:$84, MATCH("Fiscal_Impact", Calculations!$B:$B, 0), MATCH(Fiscal_impact_072718!$A75, Calculations!$9:$9, 0))</f>
        <v>0.34411971661690366</v>
      </c>
      <c r="C75" s="63">
        <f>INDEX(Calculations!$1:$84, MATCH("RecessionDummy", Calculations!$B:$B, 0), MATCH(Fiscal_impact_072718!$A75, Calculations!$9:$9, 0))</f>
        <v>0</v>
      </c>
      <c r="D75" s="67">
        <f ca="1">INDEX(Calculations!$1:$84, MATCH("Fiscal_Impact_bars", Calculations!$B:$B, 0), MATCH(Fiscal_impact_072718!$A75, Calculations!$9:$9, 0))</f>
        <v>0.64206771717741662</v>
      </c>
      <c r="E75" s="62">
        <f>INDEX(HaverPull!$B:$XZ,MATCH($A75,HaverPull!$B:$B,0),MATCH("Contribution to %Ch in Real GDP from ""Federal G""",HaverPull!$B$1:$XZ$1,0))</f>
        <v>0.22</v>
      </c>
      <c r="F75" s="62">
        <f>INDEX(HaverPull!$B:$XZ,MATCH($A75,HaverPull!$B:$B,0),MATCH("Contribution to %Ch in Real GDP from ""S+L G""",HaverPull!$B$1:$XZ$1,0))</f>
        <v>0.15</v>
      </c>
      <c r="G75" s="62">
        <f ca="1">INDEX(Calculations!$A:$GV,MATCH("Contribution of Consumption Growth to Real GDP",Calculations!B$1:B$71,0),MATCH($A75,Calculations!A$9:GV$9))</f>
        <v>0.27206771717741662</v>
      </c>
    </row>
    <row r="76" spans="1:8" x14ac:dyDescent="0.25">
      <c r="A76" s="61"/>
      <c r="B76" s="62"/>
      <c r="C76" s="63"/>
      <c r="D76" s="62"/>
      <c r="E76" s="62"/>
      <c r="F76" s="62"/>
      <c r="G76" s="62"/>
    </row>
    <row r="77" spans="1:8" x14ac:dyDescent="0.25">
      <c r="A77" s="61"/>
      <c r="B77" s="62"/>
      <c r="C77" s="63"/>
      <c r="D77" s="62"/>
      <c r="E77" s="62"/>
      <c r="F77" s="62"/>
      <c r="G77" s="62"/>
    </row>
    <row r="78" spans="1:8" x14ac:dyDescent="0.25">
      <c r="A78" s="61"/>
      <c r="B78" s="62"/>
      <c r="C78" s="63"/>
      <c r="D78" s="62"/>
      <c r="E78" s="62"/>
      <c r="F78" s="62"/>
      <c r="G78" s="62"/>
    </row>
    <row r="79" spans="1:8" x14ac:dyDescent="0.25">
      <c r="A79" s="61"/>
      <c r="B79" s="62"/>
      <c r="C79" s="63"/>
      <c r="D79" s="62"/>
      <c r="E79" s="62"/>
      <c r="F79" s="62"/>
      <c r="G79" s="62"/>
    </row>
    <row r="80" spans="1:8" x14ac:dyDescent="0.25">
      <c r="A80" s="61"/>
      <c r="B80" s="62"/>
      <c r="C80" s="63"/>
      <c r="D80" s="62"/>
      <c r="E80" s="62"/>
      <c r="F80" s="62"/>
      <c r="G80" s="62"/>
    </row>
    <row r="81" spans="1:7" x14ac:dyDescent="0.25">
      <c r="A81" s="61"/>
      <c r="B81" s="62"/>
      <c r="C81" s="63"/>
      <c r="D81" s="62"/>
      <c r="E81" s="62"/>
      <c r="F81" s="62"/>
      <c r="G81" s="62"/>
    </row>
    <row r="82" spans="1:7" x14ac:dyDescent="0.25">
      <c r="A82" s="61"/>
      <c r="B82" s="62"/>
      <c r="C82" s="63"/>
      <c r="D82" s="62"/>
      <c r="E82" s="62"/>
      <c r="F82" s="62"/>
      <c r="G82" s="62"/>
    </row>
    <row r="83" spans="1:7" x14ac:dyDescent="0.25">
      <c r="A83" s="61"/>
      <c r="B83" s="62"/>
      <c r="C83" s="63"/>
      <c r="D83" s="62"/>
      <c r="E83" s="62"/>
      <c r="F83" s="62"/>
      <c r="G83" s="62"/>
    </row>
    <row r="84" spans="1:7" x14ac:dyDescent="0.25">
      <c r="A84" s="61"/>
      <c r="B84" s="62"/>
      <c r="C84" s="63"/>
      <c r="D84" s="62"/>
      <c r="E84" s="62"/>
      <c r="F84" s="62"/>
      <c r="G84" s="62"/>
    </row>
    <row r="85" spans="1:7" x14ac:dyDescent="0.25">
      <c r="A85" s="61"/>
      <c r="B85" s="62"/>
      <c r="C85" s="63"/>
      <c r="D85" s="62"/>
      <c r="E85" s="62"/>
      <c r="F85" s="62"/>
      <c r="G85" s="62"/>
    </row>
    <row r="86" spans="1:7" x14ac:dyDescent="0.25">
      <c r="A86" s="61"/>
      <c r="B86" s="62"/>
      <c r="C86" s="63"/>
      <c r="D86" s="62"/>
      <c r="E86" s="62"/>
      <c r="F86" s="62"/>
      <c r="G86" s="62"/>
    </row>
    <row r="87" spans="1:7" x14ac:dyDescent="0.25">
      <c r="A87" s="61"/>
      <c r="B87" s="62"/>
      <c r="C87" s="63"/>
      <c r="D87" s="62"/>
      <c r="E87" s="62"/>
      <c r="F87" s="62"/>
      <c r="G87" s="62"/>
    </row>
    <row r="88" spans="1:7" x14ac:dyDescent="0.25">
      <c r="A88" s="61"/>
      <c r="B88" s="62"/>
      <c r="C88" s="63"/>
      <c r="D88" s="62"/>
      <c r="E88" s="62"/>
      <c r="F88" s="62"/>
      <c r="G88" s="62"/>
    </row>
    <row r="89" spans="1:7" x14ac:dyDescent="0.25">
      <c r="A89" s="61"/>
      <c r="B89" s="62"/>
      <c r="C89" s="63"/>
      <c r="D89" s="62"/>
      <c r="E89" s="62"/>
      <c r="F89" s="62"/>
      <c r="G89" s="62"/>
    </row>
    <row r="90" spans="1:7" x14ac:dyDescent="0.25">
      <c r="A90" s="61"/>
      <c r="B90" s="62"/>
      <c r="C90" s="63"/>
      <c r="D90" s="62"/>
      <c r="E90" s="62"/>
      <c r="F90" s="62"/>
      <c r="G90" s="62"/>
    </row>
    <row r="91" spans="1:7" x14ac:dyDescent="0.25">
      <c r="A91" s="61"/>
      <c r="B91" s="62"/>
      <c r="C91" s="63"/>
      <c r="D91" s="62"/>
      <c r="E91" s="62"/>
      <c r="F91" s="62"/>
      <c r="G91" s="62"/>
    </row>
    <row r="92" spans="1:7" x14ac:dyDescent="0.25">
      <c r="A92" s="61"/>
      <c r="B92" s="62"/>
      <c r="C92" s="63"/>
      <c r="D92" s="62"/>
      <c r="E92" s="62"/>
      <c r="F92" s="62"/>
      <c r="G92" s="62"/>
    </row>
    <row r="93" spans="1:7" x14ac:dyDescent="0.25">
      <c r="A93" s="61"/>
      <c r="B93" s="62"/>
      <c r="C93" s="63"/>
      <c r="D93" s="62"/>
      <c r="E93" s="62"/>
      <c r="F93" s="62"/>
      <c r="G93" s="62"/>
    </row>
    <row r="94" spans="1:7" x14ac:dyDescent="0.25">
      <c r="A94" s="61"/>
      <c r="B94" s="62"/>
      <c r="C94" s="63"/>
      <c r="D94" s="62"/>
      <c r="E94" s="62"/>
      <c r="F94" s="62"/>
      <c r="G94" s="62"/>
    </row>
    <row r="95" spans="1:7" x14ac:dyDescent="0.25">
      <c r="A95" s="61"/>
      <c r="B95" s="62"/>
      <c r="C95" s="63"/>
      <c r="D95" s="62"/>
      <c r="E95" s="62"/>
      <c r="F95" s="62"/>
      <c r="G95" s="62"/>
    </row>
    <row r="96" spans="1:7" x14ac:dyDescent="0.25">
      <c r="A96" s="61"/>
      <c r="B96" s="62"/>
      <c r="C96" s="63"/>
      <c r="D96" s="62"/>
      <c r="E96" s="62"/>
      <c r="F96" s="62"/>
      <c r="G96" s="62"/>
    </row>
    <row r="97" spans="1:7" x14ac:dyDescent="0.25">
      <c r="A97" s="61"/>
      <c r="B97" s="62"/>
      <c r="C97" s="63"/>
      <c r="D97" s="62"/>
      <c r="E97" s="62"/>
      <c r="F97" s="62"/>
      <c r="G97" s="62"/>
    </row>
    <row r="98" spans="1:7" x14ac:dyDescent="0.25">
      <c r="A98" s="61"/>
      <c r="B98" s="62"/>
      <c r="C98" s="63"/>
      <c r="D98" s="62"/>
      <c r="E98" s="62"/>
      <c r="F98" s="62"/>
      <c r="G98" s="62"/>
    </row>
    <row r="99" spans="1:7" x14ac:dyDescent="0.25">
      <c r="A99" s="61"/>
      <c r="B99" s="62"/>
      <c r="C99" s="63"/>
      <c r="D99" s="62"/>
      <c r="E99" s="62"/>
      <c r="F99" s="62"/>
      <c r="G99" s="62"/>
    </row>
    <row r="100" spans="1:7" x14ac:dyDescent="0.25">
      <c r="A100" s="61"/>
      <c r="B100" s="62"/>
      <c r="C100" s="63"/>
      <c r="D100" s="62"/>
      <c r="E100" s="62"/>
      <c r="F100" s="62"/>
      <c r="G100" s="62"/>
    </row>
    <row r="101" spans="1:7" x14ac:dyDescent="0.25">
      <c r="A101" s="61"/>
      <c r="B101" s="62"/>
      <c r="C101" s="63"/>
      <c r="D101" s="62"/>
      <c r="E101" s="62"/>
      <c r="F101" s="62"/>
      <c r="G101" s="62"/>
    </row>
    <row r="102" spans="1:7" x14ac:dyDescent="0.25">
      <c r="A102" s="61"/>
      <c r="B102" s="62"/>
      <c r="C102" s="63"/>
      <c r="D102" s="62"/>
      <c r="E102" s="62"/>
      <c r="F102" s="62"/>
      <c r="G102" s="62"/>
    </row>
    <row r="103" spans="1:7" x14ac:dyDescent="0.25">
      <c r="A103" s="61"/>
      <c r="B103" s="62"/>
      <c r="C103" s="63"/>
      <c r="D103" s="62"/>
      <c r="E103" s="62"/>
      <c r="F103" s="62"/>
      <c r="G103" s="62"/>
    </row>
    <row r="104" spans="1:7" x14ac:dyDescent="0.25">
      <c r="A104" s="61"/>
      <c r="B104" s="62"/>
      <c r="C104" s="63"/>
      <c r="D104" s="62"/>
      <c r="E104" s="62"/>
      <c r="F104" s="62"/>
      <c r="G104" s="62"/>
    </row>
    <row r="105" spans="1:7" x14ac:dyDescent="0.25">
      <c r="A105" s="61"/>
      <c r="B105" s="62"/>
      <c r="C105" s="63"/>
      <c r="D105" s="62"/>
      <c r="E105" s="62"/>
      <c r="F105" s="62"/>
      <c r="G105" s="62"/>
    </row>
    <row r="106" spans="1:7" x14ac:dyDescent="0.25">
      <c r="A106" s="61"/>
      <c r="B106" s="62"/>
      <c r="C106" s="63"/>
      <c r="D106" s="62"/>
      <c r="E106" s="62"/>
      <c r="F106" s="62"/>
      <c r="G106" s="62"/>
    </row>
    <row r="107" spans="1:7" x14ac:dyDescent="0.25">
      <c r="A107" s="61"/>
      <c r="B107" s="62"/>
      <c r="C107" s="63"/>
      <c r="D107" s="62"/>
      <c r="E107" s="62"/>
      <c r="F107" s="62"/>
      <c r="G107" s="62"/>
    </row>
    <row r="108" spans="1:7" x14ac:dyDescent="0.25">
      <c r="A108" s="61"/>
      <c r="B108" s="62"/>
      <c r="C108" s="63"/>
      <c r="D108" s="62"/>
      <c r="E108" s="62"/>
      <c r="F108" s="62"/>
      <c r="G108" s="62"/>
    </row>
    <row r="109" spans="1:7" x14ac:dyDescent="0.25">
      <c r="A109" s="61"/>
      <c r="B109" s="62"/>
      <c r="C109" s="63"/>
      <c r="D109" s="62"/>
      <c r="E109" s="62"/>
      <c r="F109" s="62"/>
      <c r="G109" s="62"/>
    </row>
    <row r="110" spans="1:7" x14ac:dyDescent="0.25">
      <c r="A110" s="61"/>
      <c r="B110" s="62"/>
      <c r="C110" s="63"/>
      <c r="D110" s="62"/>
      <c r="E110" s="62"/>
      <c r="F110" s="62"/>
      <c r="G110" s="62"/>
    </row>
    <row r="111" spans="1:7" x14ac:dyDescent="0.25">
      <c r="A111" s="61"/>
      <c r="B111" s="62"/>
      <c r="C111" s="63"/>
      <c r="D111" s="62"/>
      <c r="E111" s="62"/>
      <c r="F111" s="62"/>
      <c r="G111" s="62"/>
    </row>
    <row r="112" spans="1:7" x14ac:dyDescent="0.25">
      <c r="A112" s="61"/>
      <c r="B112" s="62"/>
      <c r="C112" s="63"/>
      <c r="D112" s="62"/>
      <c r="E112" s="62"/>
      <c r="F112" s="62"/>
      <c r="G112" s="62"/>
    </row>
    <row r="113" spans="1:7" x14ac:dyDescent="0.25">
      <c r="A113" s="61"/>
      <c r="B113" s="62"/>
      <c r="C113" s="63"/>
      <c r="D113" s="62"/>
      <c r="E113" s="62"/>
      <c r="F113" s="62"/>
      <c r="G113" s="62"/>
    </row>
    <row r="114" spans="1:7" x14ac:dyDescent="0.25">
      <c r="A114" s="61"/>
      <c r="B114" s="62"/>
      <c r="C114" s="63"/>
      <c r="D114" s="62"/>
      <c r="E114" s="62"/>
      <c r="F114" s="62"/>
      <c r="G114" s="62"/>
    </row>
    <row r="115" spans="1:7" x14ac:dyDescent="0.25">
      <c r="A115" s="61"/>
      <c r="B115" s="62"/>
      <c r="C115" s="63"/>
      <c r="D115" s="62"/>
      <c r="E115" s="62"/>
      <c r="F115" s="62"/>
      <c r="G115" s="62"/>
    </row>
    <row r="116" spans="1:7" x14ac:dyDescent="0.25">
      <c r="A116" s="61"/>
      <c r="B116" s="62"/>
      <c r="C116" s="63"/>
      <c r="D116" s="62"/>
      <c r="E116" s="62"/>
      <c r="F116" s="62"/>
      <c r="G116" s="62"/>
    </row>
    <row r="117" spans="1:7" x14ac:dyDescent="0.25">
      <c r="A117" s="61"/>
      <c r="B117" s="62"/>
      <c r="C117" s="63"/>
      <c r="D117" s="62"/>
      <c r="E117" s="62"/>
      <c r="F117" s="62"/>
      <c r="G117" s="62"/>
    </row>
    <row r="118" spans="1:7" x14ac:dyDescent="0.25">
      <c r="A118" s="61"/>
      <c r="B118" s="62"/>
      <c r="C118" s="63"/>
      <c r="D118" s="62"/>
      <c r="E118" s="62"/>
      <c r="F118" s="62"/>
      <c r="G118" s="62"/>
    </row>
    <row r="119" spans="1:7" x14ac:dyDescent="0.25">
      <c r="A119" s="61"/>
      <c r="B119" s="62"/>
      <c r="C119" s="63"/>
      <c r="D119" s="62"/>
      <c r="E119" s="62"/>
      <c r="F119" s="62"/>
      <c r="G119" s="62"/>
    </row>
    <row r="120" spans="1:7" x14ac:dyDescent="0.25">
      <c r="A120" s="61"/>
      <c r="B120" s="62"/>
      <c r="C120" s="63"/>
      <c r="D120" s="62"/>
      <c r="E120" s="62"/>
      <c r="F120" s="62"/>
      <c r="G120" s="62"/>
    </row>
    <row r="121" spans="1:7" x14ac:dyDescent="0.25">
      <c r="A121" s="61"/>
      <c r="B121" s="62"/>
      <c r="C121" s="63"/>
      <c r="D121" s="62"/>
      <c r="E121" s="62"/>
      <c r="F121" s="62"/>
      <c r="G121" s="62"/>
    </row>
    <row r="122" spans="1:7" x14ac:dyDescent="0.25">
      <c r="A122" s="61"/>
      <c r="B122" s="62"/>
      <c r="C122" s="63"/>
      <c r="D122" s="62"/>
      <c r="E122" s="62"/>
      <c r="F122" s="62"/>
      <c r="G122" s="62"/>
    </row>
    <row r="123" spans="1:7" x14ac:dyDescent="0.25">
      <c r="A123" s="61"/>
      <c r="B123" s="62"/>
      <c r="C123" s="63"/>
      <c r="D123" s="62"/>
      <c r="E123" s="62"/>
      <c r="F123" s="62"/>
      <c r="G123" s="62"/>
    </row>
    <row r="124" spans="1:7" x14ac:dyDescent="0.25">
      <c r="A124" s="61"/>
      <c r="B124" s="62"/>
      <c r="C124" s="63"/>
      <c r="D124" s="62"/>
      <c r="E124" s="62"/>
      <c r="F124" s="62"/>
      <c r="G124" s="62"/>
    </row>
    <row r="125" spans="1:7" x14ac:dyDescent="0.25">
      <c r="A125" s="61"/>
      <c r="B125" s="62"/>
      <c r="C125" s="63"/>
      <c r="D125" s="62"/>
      <c r="E125" s="62"/>
      <c r="F125" s="62"/>
      <c r="G125" s="62"/>
    </row>
    <row r="126" spans="1:7" x14ac:dyDescent="0.25">
      <c r="A126" s="61"/>
      <c r="B126" s="62"/>
      <c r="C126" s="63"/>
      <c r="D126" s="62"/>
      <c r="E126" s="62"/>
      <c r="F126" s="62"/>
      <c r="G126" s="62"/>
    </row>
    <row r="127" spans="1:7" x14ac:dyDescent="0.25">
      <c r="A127" s="61"/>
      <c r="B127" s="62"/>
      <c r="C127" s="63"/>
      <c r="D127" s="62"/>
      <c r="E127" s="62"/>
      <c r="F127" s="62"/>
      <c r="G127" s="62"/>
    </row>
    <row r="128" spans="1:7" x14ac:dyDescent="0.25">
      <c r="A128" s="61"/>
      <c r="B128" s="62"/>
      <c r="C128" s="63"/>
      <c r="D128" s="62"/>
      <c r="E128" s="62"/>
      <c r="F128" s="62"/>
      <c r="G128" s="62"/>
    </row>
    <row r="129" spans="1:7" x14ac:dyDescent="0.25">
      <c r="A129" s="61"/>
      <c r="B129" s="62"/>
      <c r="C129" s="63"/>
      <c r="D129" s="62"/>
      <c r="E129" s="62"/>
      <c r="F129" s="62"/>
      <c r="G129" s="62"/>
    </row>
    <row r="130" spans="1:7" x14ac:dyDescent="0.25">
      <c r="A130" s="61"/>
      <c r="B130" s="62"/>
      <c r="C130" s="63"/>
      <c r="D130" s="62"/>
      <c r="E130" s="62"/>
      <c r="F130" s="62"/>
      <c r="G130" s="62"/>
    </row>
    <row r="131" spans="1:7" x14ac:dyDescent="0.25">
      <c r="A131" s="61"/>
      <c r="B131" s="62"/>
      <c r="C131" s="63"/>
      <c r="D131" s="62"/>
      <c r="E131" s="62"/>
      <c r="F131" s="62"/>
      <c r="G131" s="62"/>
    </row>
    <row r="132" spans="1:7" x14ac:dyDescent="0.25">
      <c r="A132" s="61"/>
      <c r="B132" s="62"/>
      <c r="C132" s="63"/>
      <c r="D132" s="62"/>
      <c r="E132" s="62"/>
      <c r="F132" s="62"/>
      <c r="G132" s="62"/>
    </row>
    <row r="133" spans="1:7" x14ac:dyDescent="0.25">
      <c r="A133" s="61"/>
      <c r="B133" s="62"/>
      <c r="C133" s="63"/>
      <c r="D133" s="62"/>
      <c r="E133" s="62"/>
      <c r="F133" s="62"/>
      <c r="G133" s="62"/>
    </row>
    <row r="134" spans="1:7" x14ac:dyDescent="0.25">
      <c r="A134" s="61"/>
      <c r="B134" s="62"/>
      <c r="C134" s="63"/>
      <c r="D134" s="62"/>
      <c r="E134" s="62"/>
      <c r="F134" s="62"/>
      <c r="G134" s="62"/>
    </row>
    <row r="135" spans="1:7" x14ac:dyDescent="0.25">
      <c r="A135" s="61"/>
      <c r="B135" s="62"/>
      <c r="C135" s="63"/>
      <c r="D135" s="62"/>
      <c r="E135" s="62"/>
      <c r="F135" s="62"/>
      <c r="G135" s="62"/>
    </row>
    <row r="136" spans="1:7" x14ac:dyDescent="0.25">
      <c r="A136" s="61"/>
      <c r="B136" s="62"/>
      <c r="C136" s="63"/>
      <c r="D136" s="62"/>
      <c r="E136" s="62"/>
      <c r="F136" s="62"/>
      <c r="G136" s="62"/>
    </row>
    <row r="137" spans="1:7" x14ac:dyDescent="0.25">
      <c r="A137" s="61"/>
      <c r="B137" s="62"/>
      <c r="C137" s="63"/>
      <c r="D137" s="62"/>
      <c r="E137" s="62"/>
      <c r="F137" s="62"/>
      <c r="G137" s="62"/>
    </row>
    <row r="138" spans="1:7" x14ac:dyDescent="0.25">
      <c r="A138" s="61"/>
      <c r="B138" s="62"/>
      <c r="C138" s="63"/>
      <c r="D138" s="62"/>
      <c r="E138" s="62"/>
      <c r="F138" s="62"/>
      <c r="G138" s="62"/>
    </row>
    <row r="139" spans="1:7" x14ac:dyDescent="0.25">
      <c r="A139" s="61"/>
      <c r="B139" s="62"/>
      <c r="C139" s="63"/>
      <c r="D139" s="62"/>
      <c r="E139" s="62"/>
      <c r="F139" s="62"/>
      <c r="G139" s="62"/>
    </row>
    <row r="140" spans="1:7" x14ac:dyDescent="0.25">
      <c r="A140" s="61"/>
      <c r="B140" s="62"/>
      <c r="C140" s="63"/>
      <c r="D140" s="62"/>
      <c r="E140" s="62"/>
      <c r="F140" s="62"/>
      <c r="G140" s="62"/>
    </row>
    <row r="141" spans="1:7" x14ac:dyDescent="0.25">
      <c r="A141" s="61"/>
      <c r="B141" s="62"/>
      <c r="C141" s="63"/>
      <c r="D141" s="62"/>
      <c r="E141" s="62"/>
      <c r="F141" s="62"/>
      <c r="G141" s="62"/>
    </row>
    <row r="142" spans="1:7" x14ac:dyDescent="0.25">
      <c r="A142" s="61"/>
      <c r="B142" s="62"/>
      <c r="C142" s="63"/>
      <c r="D142" s="62"/>
      <c r="E142" s="62"/>
      <c r="F142" s="62"/>
      <c r="G142" s="62"/>
    </row>
    <row r="143" spans="1:7" x14ac:dyDescent="0.25">
      <c r="A143" s="61"/>
      <c r="B143" s="62"/>
      <c r="C143" s="63"/>
      <c r="D143" s="62"/>
      <c r="E143" s="62"/>
      <c r="F143" s="62"/>
      <c r="G143" s="62"/>
    </row>
    <row r="144" spans="1:7" x14ac:dyDescent="0.25">
      <c r="A144" s="61"/>
      <c r="B144" s="62"/>
      <c r="C144" s="63"/>
      <c r="D144" s="62"/>
      <c r="E144" s="62"/>
      <c r="F144" s="62"/>
      <c r="G144" s="62"/>
    </row>
    <row r="145" spans="1:7" x14ac:dyDescent="0.25">
      <c r="A145" s="61"/>
      <c r="B145" s="62"/>
      <c r="C145" s="63"/>
      <c r="D145" s="62"/>
      <c r="E145" s="62"/>
      <c r="F145" s="62"/>
      <c r="G145" s="62"/>
    </row>
    <row r="146" spans="1:7" x14ac:dyDescent="0.25">
      <c r="A146" s="61"/>
      <c r="B146" s="62"/>
      <c r="C146" s="63"/>
      <c r="D146" s="62"/>
      <c r="E146" s="62"/>
      <c r="F146" s="62"/>
      <c r="G146" s="62"/>
    </row>
    <row r="147" spans="1:7" x14ac:dyDescent="0.25">
      <c r="A147" s="61"/>
      <c r="B147" s="62"/>
      <c r="C147" s="63"/>
      <c r="D147" s="62"/>
      <c r="E147" s="62"/>
      <c r="F147" s="62"/>
      <c r="G147" s="62"/>
    </row>
    <row r="148" spans="1:7" x14ac:dyDescent="0.25">
      <c r="A148" s="61"/>
      <c r="B148" s="62"/>
      <c r="C148" s="63"/>
      <c r="D148" s="62"/>
      <c r="E148" s="62"/>
      <c r="F148" s="62"/>
      <c r="G148" s="62"/>
    </row>
    <row r="149" spans="1:7" x14ac:dyDescent="0.25">
      <c r="A149" s="61"/>
      <c r="B149" s="62"/>
      <c r="C149" s="63"/>
      <c r="D149" s="62"/>
      <c r="E149" s="62"/>
      <c r="F149" s="62"/>
      <c r="G149" s="62"/>
    </row>
    <row r="150" spans="1:7" x14ac:dyDescent="0.25">
      <c r="A150" s="61"/>
      <c r="B150" s="62"/>
      <c r="C150" s="63"/>
      <c r="D150" s="62"/>
      <c r="E150" s="62"/>
      <c r="F150" s="62"/>
      <c r="G150" s="62"/>
    </row>
    <row r="151" spans="1:7" x14ac:dyDescent="0.25">
      <c r="A151" s="61"/>
      <c r="B151" s="62"/>
      <c r="C151" s="63"/>
      <c r="D151" s="62"/>
      <c r="E151" s="62"/>
      <c r="F151" s="62"/>
      <c r="G151" s="62"/>
    </row>
    <row r="152" spans="1:7" x14ac:dyDescent="0.25">
      <c r="A152" s="61"/>
      <c r="B152" s="62"/>
      <c r="C152" s="63"/>
      <c r="D152" s="62"/>
      <c r="E152" s="62"/>
      <c r="F152" s="62"/>
      <c r="G152" s="62"/>
    </row>
    <row r="153" spans="1:7" x14ac:dyDescent="0.25">
      <c r="A153" s="49"/>
    </row>
    <row r="154" spans="1:7" x14ac:dyDescent="0.25">
      <c r="A154" s="49"/>
    </row>
    <row r="155" spans="1:7" x14ac:dyDescent="0.25">
      <c r="A155" s="49"/>
    </row>
    <row r="156" spans="1:7" x14ac:dyDescent="0.25">
      <c r="A156" s="49"/>
    </row>
    <row r="157" spans="1:7" x14ac:dyDescent="0.25">
      <c r="A157" s="49"/>
    </row>
    <row r="158" spans="1:7" x14ac:dyDescent="0.25">
      <c r="A158" s="49"/>
    </row>
    <row r="159" spans="1:7" x14ac:dyDescent="0.25">
      <c r="A159" s="49"/>
    </row>
    <row r="160" spans="1:7" x14ac:dyDescent="0.25">
      <c r="A160" s="49"/>
    </row>
    <row r="161" spans="1:1" x14ac:dyDescent="0.25">
      <c r="A161" s="49"/>
    </row>
    <row r="162" spans="1:1" x14ac:dyDescent="0.25">
      <c r="A162" s="4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8"/>
  <sheetViews>
    <sheetView topLeftCell="H1" zoomScaleNormal="100" workbookViewId="0">
      <selection activeCell="M39" sqref="M39"/>
    </sheetView>
  </sheetViews>
  <sheetFormatPr defaultRowHeight="15" x14ac:dyDescent="0.25"/>
  <cols>
    <col min="3" max="3" width="11" customWidth="1"/>
    <col min="4" max="4" width="19.28515625" customWidth="1"/>
    <col min="7" max="9" width="9.140625" style="8"/>
    <col min="16" max="16" width="9.5703125" bestFit="1" customWidth="1"/>
  </cols>
  <sheetData>
    <row r="1" spans="2:21" ht="15" customHeight="1" x14ac:dyDescent="0.25">
      <c r="B1" s="14" t="s">
        <v>412</v>
      </c>
      <c r="C1" s="14" t="s">
        <v>61</v>
      </c>
      <c r="D1" t="s">
        <v>409</v>
      </c>
      <c r="E1" t="s">
        <v>398</v>
      </c>
      <c r="I1" s="73" t="s">
        <v>467</v>
      </c>
      <c r="J1" t="s">
        <v>393</v>
      </c>
      <c r="K1" t="s">
        <v>394</v>
      </c>
      <c r="L1" t="s">
        <v>395</v>
      </c>
      <c r="M1" t="s">
        <v>396</v>
      </c>
      <c r="N1" t="s">
        <v>397</v>
      </c>
    </row>
    <row r="2" spans="2:21" x14ac:dyDescent="0.25">
      <c r="B2" t="s">
        <v>57</v>
      </c>
      <c r="D2" t="s">
        <v>411</v>
      </c>
      <c r="E2" t="s">
        <v>398</v>
      </c>
      <c r="I2" s="8" t="s">
        <v>57</v>
      </c>
      <c r="J2" t="s">
        <v>403</v>
      </c>
      <c r="K2" t="s">
        <v>404</v>
      </c>
      <c r="L2" t="s">
        <v>405</v>
      </c>
      <c r="M2" t="s">
        <v>406</v>
      </c>
      <c r="N2" t="s">
        <v>408</v>
      </c>
    </row>
    <row r="3" spans="2:21" x14ac:dyDescent="0.25">
      <c r="B3" t="s">
        <v>59</v>
      </c>
      <c r="D3" t="s">
        <v>362</v>
      </c>
      <c r="I3" s="8" t="s">
        <v>58</v>
      </c>
      <c r="J3" t="s">
        <v>468</v>
      </c>
      <c r="K3" t="s">
        <v>468</v>
      </c>
      <c r="L3" t="s">
        <v>468</v>
      </c>
      <c r="M3" t="s">
        <v>469</v>
      </c>
      <c r="N3" t="s">
        <v>374</v>
      </c>
    </row>
    <row r="4" spans="2:21" x14ac:dyDescent="0.25">
      <c r="B4" t="s">
        <v>401</v>
      </c>
      <c r="D4" t="s">
        <v>457</v>
      </c>
      <c r="I4" s="8" t="s">
        <v>400</v>
      </c>
      <c r="J4" t="s">
        <v>402</v>
      </c>
      <c r="K4" t="s">
        <v>402</v>
      </c>
      <c r="L4" t="s">
        <v>402</v>
      </c>
      <c r="M4" t="s">
        <v>402</v>
      </c>
      <c r="N4" t="s">
        <v>407</v>
      </c>
      <c r="P4" t="s">
        <v>470</v>
      </c>
      <c r="Q4" t="s">
        <v>471</v>
      </c>
      <c r="R4" t="s">
        <v>472</v>
      </c>
      <c r="S4" t="s">
        <v>473</v>
      </c>
      <c r="T4" t="s">
        <v>473</v>
      </c>
      <c r="U4" t="s">
        <v>472</v>
      </c>
    </row>
    <row r="5" spans="2:21" x14ac:dyDescent="0.25">
      <c r="B5" t="s">
        <v>400</v>
      </c>
      <c r="D5" t="s">
        <v>402</v>
      </c>
      <c r="I5" s="8" t="s">
        <v>474</v>
      </c>
      <c r="J5" s="46">
        <v>4765</v>
      </c>
      <c r="K5" s="46">
        <v>13038</v>
      </c>
      <c r="L5" s="5">
        <v>1887.3</v>
      </c>
      <c r="M5" s="46">
        <v>32</v>
      </c>
      <c r="N5" s="46">
        <v>0</v>
      </c>
      <c r="P5" s="46">
        <f>J5+K5</f>
        <v>17803</v>
      </c>
      <c r="S5" s="5">
        <f>L5-M5</f>
        <v>1855.3</v>
      </c>
    </row>
    <row r="6" spans="2:21" x14ac:dyDescent="0.25">
      <c r="B6" t="s">
        <v>60</v>
      </c>
      <c r="D6" t="s">
        <v>458</v>
      </c>
      <c r="E6" t="s">
        <v>398</v>
      </c>
      <c r="I6" s="8" t="s">
        <v>475</v>
      </c>
      <c r="J6" s="46">
        <v>4765</v>
      </c>
      <c r="K6" s="46">
        <v>13038</v>
      </c>
      <c r="L6" s="5">
        <v>1915.5</v>
      </c>
      <c r="M6" s="46">
        <v>59</v>
      </c>
      <c r="N6" s="46">
        <v>0</v>
      </c>
      <c r="P6" s="46">
        <f t="shared" ref="P6:P69" si="0">J6+K6</f>
        <v>17803</v>
      </c>
      <c r="Q6" s="46">
        <f>(P6-P5)</f>
        <v>0</v>
      </c>
      <c r="S6" s="5">
        <f t="shared" ref="S6:S69" si="1">L6-M6</f>
        <v>1856.5</v>
      </c>
      <c r="T6" s="46">
        <f>(S6-S5)</f>
        <v>1.2000000000000455</v>
      </c>
    </row>
    <row r="7" spans="2:21" x14ac:dyDescent="0.25">
      <c r="B7" t="s">
        <v>399</v>
      </c>
      <c r="D7" t="s">
        <v>410</v>
      </c>
      <c r="E7" t="s">
        <v>460</v>
      </c>
      <c r="F7" t="s">
        <v>461</v>
      </c>
      <c r="G7" s="8" t="s">
        <v>462</v>
      </c>
      <c r="I7" s="8" t="s">
        <v>476</v>
      </c>
      <c r="J7" s="46">
        <v>4774</v>
      </c>
      <c r="K7" s="46">
        <v>13075</v>
      </c>
      <c r="L7" s="5">
        <v>2002</v>
      </c>
      <c r="M7" s="46">
        <v>154</v>
      </c>
      <c r="N7" s="46">
        <v>0</v>
      </c>
      <c r="P7" s="46">
        <f t="shared" si="0"/>
        <v>17849</v>
      </c>
      <c r="Q7" s="46">
        <f t="shared" ref="Q7:Q70" si="2">(P7-P6)</f>
        <v>46</v>
      </c>
      <c r="S7" s="5">
        <f t="shared" si="1"/>
        <v>1848</v>
      </c>
      <c r="T7" s="46">
        <f t="shared" ref="T7:T70" si="3">(S7-S6)</f>
        <v>-8.5</v>
      </c>
    </row>
    <row r="8" spans="2:21" x14ac:dyDescent="0.25">
      <c r="B8" t="s">
        <v>413</v>
      </c>
      <c r="C8" s="68">
        <v>39538</v>
      </c>
      <c r="D8" s="5">
        <v>290.10000000000002</v>
      </c>
      <c r="E8" t="e">
        <f>((D8/D7) - 1)*4</f>
        <v>#VALUE!</v>
      </c>
      <c r="G8" s="8">
        <f>100*(D8/$D$8)</f>
        <v>100</v>
      </c>
      <c r="I8" s="8" t="s">
        <v>477</v>
      </c>
      <c r="J8" s="46">
        <v>4783</v>
      </c>
      <c r="K8" s="46">
        <v>13108</v>
      </c>
      <c r="L8" s="5">
        <v>2026.6</v>
      </c>
      <c r="M8" s="46">
        <v>181</v>
      </c>
      <c r="N8" s="46">
        <v>0</v>
      </c>
      <c r="P8" s="46">
        <f t="shared" si="0"/>
        <v>17891</v>
      </c>
      <c r="Q8" s="46">
        <f t="shared" si="2"/>
        <v>42</v>
      </c>
      <c r="S8" s="5">
        <f t="shared" si="1"/>
        <v>1845.6</v>
      </c>
      <c r="T8" s="46">
        <f t="shared" si="3"/>
        <v>-2.4000000000000909</v>
      </c>
    </row>
    <row r="9" spans="2:21" x14ac:dyDescent="0.25">
      <c r="B9" t="s">
        <v>414</v>
      </c>
      <c r="C9" s="68">
        <v>39629</v>
      </c>
      <c r="D9" s="5">
        <v>294</v>
      </c>
      <c r="E9">
        <f t="shared" ref="E9:E48" si="4">((D9/D8) - 1)*4</f>
        <v>5.377456049638063E-2</v>
      </c>
      <c r="G9" s="8">
        <f t="shared" ref="G9:G49" si="5">100*(D9/$D$8)</f>
        <v>101.34436401240951</v>
      </c>
      <c r="I9" s="8" t="s">
        <v>478</v>
      </c>
      <c r="J9" s="46">
        <v>4779</v>
      </c>
      <c r="K9" s="46">
        <v>13124</v>
      </c>
      <c r="L9" s="5">
        <v>2363.6</v>
      </c>
      <c r="M9" s="46">
        <v>530</v>
      </c>
      <c r="N9" s="46">
        <v>0</v>
      </c>
      <c r="P9" s="46">
        <f t="shared" si="0"/>
        <v>17903</v>
      </c>
      <c r="Q9" s="46">
        <f t="shared" si="2"/>
        <v>12</v>
      </c>
      <c r="R9" s="46">
        <f>AVERAGE(Q7:Q9)</f>
        <v>33.333333333333336</v>
      </c>
      <c r="S9" s="5">
        <f t="shared" si="1"/>
        <v>1833.6</v>
      </c>
      <c r="T9" s="46">
        <f t="shared" si="3"/>
        <v>-12</v>
      </c>
      <c r="U9">
        <f>AVERAGE(T7:T9)</f>
        <v>-7.6333333333333639</v>
      </c>
    </row>
    <row r="10" spans="2:21" x14ac:dyDescent="0.25">
      <c r="B10" t="s">
        <v>415</v>
      </c>
      <c r="C10" s="68">
        <v>39721</v>
      </c>
      <c r="D10" s="5">
        <v>294.2</v>
      </c>
      <c r="E10">
        <f t="shared" si="4"/>
        <v>2.7210884353738862E-3</v>
      </c>
      <c r="G10" s="8">
        <f t="shared" si="5"/>
        <v>101.41330575663562</v>
      </c>
      <c r="I10" s="8" t="s">
        <v>479</v>
      </c>
      <c r="J10" s="46">
        <v>4776</v>
      </c>
      <c r="K10" s="46">
        <v>13107</v>
      </c>
      <c r="L10" s="5">
        <v>2125.9</v>
      </c>
      <c r="M10" s="46">
        <v>305</v>
      </c>
      <c r="N10" s="46">
        <v>0</v>
      </c>
      <c r="P10" s="46">
        <f t="shared" si="0"/>
        <v>17883</v>
      </c>
      <c r="Q10" s="46">
        <f t="shared" si="2"/>
        <v>-20</v>
      </c>
      <c r="R10">
        <f t="shared" ref="R10:R16" si="6">AVERAGE(Q8:Q10)</f>
        <v>11.333333333333334</v>
      </c>
      <c r="S10" s="5">
        <f t="shared" si="1"/>
        <v>1820.9</v>
      </c>
      <c r="T10" s="46">
        <f t="shared" si="3"/>
        <v>-12.699999999999818</v>
      </c>
      <c r="U10">
        <f t="shared" ref="U10:U73" si="7">AVERAGE(T8:T10)</f>
        <v>-9.033333333333303</v>
      </c>
    </row>
    <row r="11" spans="2:21" x14ac:dyDescent="0.25">
      <c r="B11" t="s">
        <v>416</v>
      </c>
      <c r="C11" s="68">
        <v>39813</v>
      </c>
      <c r="D11" s="5">
        <v>289.2</v>
      </c>
      <c r="E11">
        <f t="shared" si="4"/>
        <v>-6.7980965329707654E-2</v>
      </c>
      <c r="F11" t="e">
        <f>AVERAGE(E8:E11)</f>
        <v>#VALUE!</v>
      </c>
      <c r="G11" s="8">
        <f t="shared" si="5"/>
        <v>99.689762150982403</v>
      </c>
      <c r="I11" s="8" t="s">
        <v>480</v>
      </c>
      <c r="J11" s="46">
        <v>4782</v>
      </c>
      <c r="K11" s="46">
        <v>13143</v>
      </c>
      <c r="L11" s="5">
        <v>2063.5</v>
      </c>
      <c r="M11" s="46">
        <v>232</v>
      </c>
      <c r="N11" s="46">
        <v>0</v>
      </c>
      <c r="P11" s="46">
        <f t="shared" si="0"/>
        <v>17925</v>
      </c>
      <c r="Q11" s="46">
        <f t="shared" si="2"/>
        <v>42</v>
      </c>
      <c r="R11">
        <f t="shared" si="6"/>
        <v>11.333333333333334</v>
      </c>
      <c r="S11" s="5">
        <f t="shared" si="1"/>
        <v>1831.5</v>
      </c>
      <c r="T11" s="46">
        <f t="shared" si="3"/>
        <v>10.599999999999909</v>
      </c>
      <c r="U11">
        <f t="shared" si="7"/>
        <v>-4.69999999999997</v>
      </c>
    </row>
    <row r="12" spans="2:21" x14ac:dyDescent="0.25">
      <c r="B12" t="s">
        <v>417</v>
      </c>
      <c r="C12" s="68">
        <v>39903</v>
      </c>
      <c r="D12" s="5">
        <v>288.7</v>
      </c>
      <c r="E12">
        <f t="shared" si="4"/>
        <v>-6.9156293222683018E-3</v>
      </c>
      <c r="F12">
        <f t="shared" ref="F12:F48" si="8">AVERAGE(E9:E12)</f>
        <v>-4.60023643005536E-3</v>
      </c>
      <c r="G12" s="8">
        <f t="shared" si="5"/>
        <v>99.517407790417096</v>
      </c>
      <c r="I12" s="8" t="s">
        <v>481</v>
      </c>
      <c r="J12" s="46">
        <v>4794</v>
      </c>
      <c r="K12" s="46">
        <v>13175</v>
      </c>
      <c r="L12" s="5">
        <v>1978.7</v>
      </c>
      <c r="M12" s="46">
        <v>146</v>
      </c>
      <c r="N12" s="46">
        <v>0</v>
      </c>
      <c r="P12" s="46">
        <f t="shared" si="0"/>
        <v>17969</v>
      </c>
      <c r="Q12" s="46">
        <f t="shared" si="2"/>
        <v>44</v>
      </c>
      <c r="R12">
        <f t="shared" si="6"/>
        <v>22</v>
      </c>
      <c r="S12" s="5">
        <f t="shared" si="1"/>
        <v>1832.7</v>
      </c>
      <c r="T12" s="46">
        <f t="shared" si="3"/>
        <v>1.2000000000000455</v>
      </c>
      <c r="U12">
        <f t="shared" si="7"/>
        <v>-0.29999999999995453</v>
      </c>
    </row>
    <row r="13" spans="2:21" x14ac:dyDescent="0.25">
      <c r="B13" t="s">
        <v>418</v>
      </c>
      <c r="C13" s="68">
        <v>39994</v>
      </c>
      <c r="D13" s="5">
        <v>294.7</v>
      </c>
      <c r="E13">
        <f t="shared" si="4"/>
        <v>8.3131278143401488E-2</v>
      </c>
      <c r="F13">
        <f t="shared" si="8"/>
        <v>2.7389429816998545E-3</v>
      </c>
      <c r="G13" s="8">
        <f t="shared" si="5"/>
        <v>101.58566011720096</v>
      </c>
      <c r="I13" s="8" t="s">
        <v>482</v>
      </c>
      <c r="J13" s="46">
        <v>4804</v>
      </c>
      <c r="K13" s="46">
        <v>13186</v>
      </c>
      <c r="L13" s="5">
        <v>1867.9</v>
      </c>
      <c r="M13" s="46">
        <v>24</v>
      </c>
      <c r="N13" s="46">
        <v>0</v>
      </c>
      <c r="P13" s="46">
        <f t="shared" si="0"/>
        <v>17990</v>
      </c>
      <c r="Q13" s="46">
        <f t="shared" si="2"/>
        <v>21</v>
      </c>
      <c r="R13">
        <f t="shared" si="6"/>
        <v>35.666666666666664</v>
      </c>
      <c r="S13" s="5">
        <f t="shared" si="1"/>
        <v>1843.9</v>
      </c>
      <c r="T13" s="46">
        <f t="shared" si="3"/>
        <v>11.200000000000045</v>
      </c>
      <c r="U13">
        <f t="shared" si="7"/>
        <v>7.666666666666667</v>
      </c>
    </row>
    <row r="14" spans="2:21" x14ac:dyDescent="0.25">
      <c r="B14" t="s">
        <v>419</v>
      </c>
      <c r="C14" s="68">
        <v>40086</v>
      </c>
      <c r="D14" s="5">
        <v>293.3</v>
      </c>
      <c r="E14">
        <f t="shared" si="4"/>
        <v>-1.9002375296911733E-2</v>
      </c>
      <c r="F14">
        <f t="shared" si="8"/>
        <v>-2.6919229513715504E-3</v>
      </c>
      <c r="G14" s="8">
        <f t="shared" si="5"/>
        <v>101.10306790761805</v>
      </c>
      <c r="I14" s="8" t="s">
        <v>483</v>
      </c>
      <c r="J14" s="46">
        <v>4804</v>
      </c>
      <c r="K14" s="46">
        <v>13203</v>
      </c>
      <c r="L14" s="5">
        <v>1857.7</v>
      </c>
      <c r="M14" s="46">
        <v>11</v>
      </c>
      <c r="N14" s="46">
        <v>0</v>
      </c>
      <c r="P14" s="46">
        <f t="shared" si="0"/>
        <v>18007</v>
      </c>
      <c r="Q14" s="46">
        <f t="shared" si="2"/>
        <v>17</v>
      </c>
      <c r="R14">
        <f t="shared" si="6"/>
        <v>27.333333333333332</v>
      </c>
      <c r="S14" s="5">
        <f t="shared" si="1"/>
        <v>1846.7</v>
      </c>
      <c r="T14" s="46">
        <f t="shared" si="3"/>
        <v>2.7999999999999545</v>
      </c>
      <c r="U14">
        <f t="shared" si="7"/>
        <v>5.0666666666666815</v>
      </c>
    </row>
    <row r="15" spans="2:21" x14ac:dyDescent="0.25">
      <c r="B15" t="s">
        <v>420</v>
      </c>
      <c r="C15" s="68">
        <v>40178</v>
      </c>
      <c r="D15" s="5">
        <v>282.39999999999998</v>
      </c>
      <c r="E15">
        <f t="shared" si="4"/>
        <v>-0.14865325605182456</v>
      </c>
      <c r="F15">
        <f t="shared" si="8"/>
        <v>-2.2859995631900776E-2</v>
      </c>
      <c r="G15" s="8">
        <f t="shared" si="5"/>
        <v>97.345742847294019</v>
      </c>
      <c r="I15" s="8" t="s">
        <v>484</v>
      </c>
      <c r="J15" s="46">
        <v>4809</v>
      </c>
      <c r="K15" s="46">
        <v>13214</v>
      </c>
      <c r="L15" s="5">
        <v>1858</v>
      </c>
      <c r="M15" s="46">
        <v>6</v>
      </c>
      <c r="N15" s="46">
        <v>0</v>
      </c>
      <c r="P15" s="46">
        <f t="shared" si="0"/>
        <v>18023</v>
      </c>
      <c r="Q15" s="46">
        <f t="shared" si="2"/>
        <v>16</v>
      </c>
      <c r="R15">
        <f t="shared" si="6"/>
        <v>18</v>
      </c>
      <c r="S15" s="5">
        <f t="shared" si="1"/>
        <v>1852</v>
      </c>
      <c r="T15" s="46">
        <f t="shared" si="3"/>
        <v>5.2999999999999545</v>
      </c>
      <c r="U15">
        <f t="shared" si="7"/>
        <v>6.4333333333333185</v>
      </c>
    </row>
    <row r="16" spans="2:21" x14ac:dyDescent="0.25">
      <c r="B16" t="s">
        <v>421</v>
      </c>
      <c r="C16" s="68">
        <v>40268</v>
      </c>
      <c r="D16" s="5">
        <v>273.60000000000002</v>
      </c>
      <c r="E16">
        <f t="shared" si="4"/>
        <v>-0.12464589235127432</v>
      </c>
      <c r="F16">
        <f t="shared" si="8"/>
        <v>-5.2292561389152281E-2</v>
      </c>
      <c r="G16" s="8">
        <f t="shared" si="5"/>
        <v>94.312306101344362</v>
      </c>
      <c r="I16" s="8" t="s">
        <v>485</v>
      </c>
      <c r="J16" s="46">
        <v>4814</v>
      </c>
      <c r="K16" s="46">
        <v>13245</v>
      </c>
      <c r="L16" s="5">
        <v>1866</v>
      </c>
      <c r="M16" s="46">
        <v>1</v>
      </c>
      <c r="N16" s="46">
        <v>0</v>
      </c>
      <c r="P16" s="46">
        <f t="shared" si="0"/>
        <v>18059</v>
      </c>
      <c r="Q16" s="46">
        <f t="shared" si="2"/>
        <v>36</v>
      </c>
      <c r="R16">
        <f t="shared" si="6"/>
        <v>23</v>
      </c>
      <c r="S16" s="5">
        <f t="shared" si="1"/>
        <v>1865</v>
      </c>
      <c r="T16" s="46">
        <f t="shared" si="3"/>
        <v>13</v>
      </c>
      <c r="U16">
        <f t="shared" si="7"/>
        <v>7.033333333333303</v>
      </c>
    </row>
    <row r="17" spans="1:21" x14ac:dyDescent="0.25">
      <c r="B17" t="s">
        <v>422</v>
      </c>
      <c r="C17" s="68">
        <v>40359</v>
      </c>
      <c r="D17" s="5">
        <v>284.2</v>
      </c>
      <c r="E17">
        <f t="shared" si="4"/>
        <v>0.1549707602339172</v>
      </c>
      <c r="F17">
        <f t="shared" si="8"/>
        <v>-3.4332690866523352E-2</v>
      </c>
      <c r="G17" s="8">
        <f t="shared" si="5"/>
        <v>97.966218545329184</v>
      </c>
      <c r="I17" s="8" t="s">
        <v>486</v>
      </c>
      <c r="J17" s="46">
        <v>4805</v>
      </c>
      <c r="K17" s="46">
        <v>13277</v>
      </c>
      <c r="L17" s="5">
        <v>1873.6</v>
      </c>
      <c r="M17" s="46">
        <v>2</v>
      </c>
      <c r="N17" s="46">
        <v>0</v>
      </c>
      <c r="P17" s="46">
        <f t="shared" si="0"/>
        <v>18082</v>
      </c>
      <c r="Q17" s="46">
        <f t="shared" si="2"/>
        <v>23</v>
      </c>
      <c r="R17">
        <f>AVERAGE(Q5:Q17)</f>
        <v>23.25</v>
      </c>
      <c r="S17" s="5">
        <f t="shared" si="1"/>
        <v>1871.6</v>
      </c>
      <c r="T17" s="46">
        <f t="shared" si="3"/>
        <v>6.5999999999999091</v>
      </c>
      <c r="U17">
        <f t="shared" si="7"/>
        <v>8.2999999999999545</v>
      </c>
    </row>
    <row r="18" spans="1:21" x14ac:dyDescent="0.25">
      <c r="B18" t="s">
        <v>423</v>
      </c>
      <c r="C18" s="68">
        <v>40451</v>
      </c>
      <c r="D18" s="5">
        <v>285.60000000000002</v>
      </c>
      <c r="E18">
        <f t="shared" si="4"/>
        <v>1.9704433497537366E-2</v>
      </c>
      <c r="F18">
        <f t="shared" si="8"/>
        <v>-2.4655988667911077E-2</v>
      </c>
      <c r="G18" s="8">
        <f t="shared" si="5"/>
        <v>98.448810754912103</v>
      </c>
      <c r="I18" s="8" t="s">
        <v>487</v>
      </c>
      <c r="J18" s="46">
        <v>4839</v>
      </c>
      <c r="K18" s="46">
        <v>13315</v>
      </c>
      <c r="L18" s="5">
        <v>1871.4</v>
      </c>
      <c r="M18" s="46">
        <v>2</v>
      </c>
      <c r="N18" s="46">
        <v>0</v>
      </c>
      <c r="P18" s="46">
        <f t="shared" si="0"/>
        <v>18154</v>
      </c>
      <c r="Q18" s="46">
        <f t="shared" si="2"/>
        <v>72</v>
      </c>
      <c r="R18">
        <f t="shared" ref="R18:R81" si="9">AVERAGE(Q6:Q18)</f>
        <v>27</v>
      </c>
      <c r="S18" s="5">
        <f t="shared" si="1"/>
        <v>1869.4</v>
      </c>
      <c r="T18" s="46">
        <f t="shared" si="3"/>
        <v>-2.1999999999998181</v>
      </c>
      <c r="U18">
        <f t="shared" si="7"/>
        <v>5.80000000000003</v>
      </c>
    </row>
    <row r="19" spans="1:21" x14ac:dyDescent="0.25">
      <c r="B19" t="s">
        <v>424</v>
      </c>
      <c r="C19" s="68">
        <v>40543</v>
      </c>
      <c r="D19" s="5">
        <v>274.5</v>
      </c>
      <c r="E19">
        <f t="shared" si="4"/>
        <v>-0.15546218487394992</v>
      </c>
      <c r="F19">
        <f t="shared" si="8"/>
        <v>-2.6358220873442417E-2</v>
      </c>
      <c r="G19" s="8">
        <f t="shared" si="5"/>
        <v>94.622543950361944</v>
      </c>
      <c r="I19" s="8" t="s">
        <v>488</v>
      </c>
      <c r="J19" s="46">
        <v>4852</v>
      </c>
      <c r="K19" s="46">
        <v>13338</v>
      </c>
      <c r="L19" s="5">
        <v>1877.1</v>
      </c>
      <c r="M19" s="46">
        <v>1</v>
      </c>
      <c r="N19" s="46">
        <v>0</v>
      </c>
      <c r="P19" s="46">
        <f t="shared" si="0"/>
        <v>18190</v>
      </c>
      <c r="Q19" s="46">
        <f t="shared" si="2"/>
        <v>36</v>
      </c>
      <c r="R19">
        <f t="shared" si="9"/>
        <v>29.76923076923077</v>
      </c>
      <c r="S19" s="5">
        <f t="shared" si="1"/>
        <v>1876.1</v>
      </c>
      <c r="T19" s="46">
        <f t="shared" si="3"/>
        <v>6.6999999999998181</v>
      </c>
      <c r="U19">
        <f t="shared" si="7"/>
        <v>3.6999999999999695</v>
      </c>
    </row>
    <row r="20" spans="1:21" x14ac:dyDescent="0.25">
      <c r="A20" s="69"/>
      <c r="B20" s="69" t="s">
        <v>425</v>
      </c>
      <c r="C20" s="70">
        <v>40633</v>
      </c>
      <c r="D20" s="71">
        <v>265.7</v>
      </c>
      <c r="E20">
        <f t="shared" si="4"/>
        <v>-0.12823315118397094</v>
      </c>
      <c r="F20">
        <f t="shared" si="8"/>
        <v>-2.7255035581616571E-2</v>
      </c>
      <c r="G20" s="8">
        <f t="shared" si="5"/>
        <v>91.589107204412258</v>
      </c>
      <c r="I20" s="8" t="s">
        <v>489</v>
      </c>
      <c r="J20" s="46">
        <v>4856</v>
      </c>
      <c r="K20" s="46">
        <v>13381</v>
      </c>
      <c r="L20" s="5">
        <v>1880.7</v>
      </c>
      <c r="M20" s="46">
        <v>0</v>
      </c>
      <c r="N20" s="46">
        <v>1</v>
      </c>
      <c r="P20" s="46">
        <f t="shared" si="0"/>
        <v>18237</v>
      </c>
      <c r="Q20" s="46">
        <f t="shared" si="2"/>
        <v>47</v>
      </c>
      <c r="R20">
        <f t="shared" si="9"/>
        <v>29.846153846153847</v>
      </c>
      <c r="S20" s="5">
        <f t="shared" si="1"/>
        <v>1880.7</v>
      </c>
      <c r="T20" s="46">
        <f t="shared" si="3"/>
        <v>4.6000000000001364</v>
      </c>
      <c r="U20">
        <f t="shared" si="7"/>
        <v>3.033333333333379</v>
      </c>
    </row>
    <row r="21" spans="1:21" x14ac:dyDescent="0.25">
      <c r="B21" t="s">
        <v>426</v>
      </c>
      <c r="C21" s="68">
        <v>40724</v>
      </c>
      <c r="D21" s="5">
        <v>261.39999999999998</v>
      </c>
      <c r="E21">
        <f t="shared" si="4"/>
        <v>-6.473466315393317E-2</v>
      </c>
      <c r="F21">
        <f t="shared" si="8"/>
        <v>-8.2181391428579165E-2</v>
      </c>
      <c r="G21" s="8">
        <f t="shared" si="5"/>
        <v>90.106859703550484</v>
      </c>
      <c r="I21" s="8" t="s">
        <v>490</v>
      </c>
      <c r="J21" s="46">
        <v>4875</v>
      </c>
      <c r="K21" s="46">
        <v>13396</v>
      </c>
      <c r="L21" s="5">
        <v>1883.7</v>
      </c>
      <c r="M21" s="46">
        <v>0</v>
      </c>
      <c r="N21" s="46">
        <v>1</v>
      </c>
      <c r="P21" s="46">
        <f t="shared" si="0"/>
        <v>18271</v>
      </c>
      <c r="Q21" s="46">
        <f t="shared" si="2"/>
        <v>34</v>
      </c>
      <c r="R21">
        <f t="shared" si="9"/>
        <v>29.23076923076923</v>
      </c>
      <c r="S21" s="5">
        <f t="shared" si="1"/>
        <v>1883.7</v>
      </c>
      <c r="T21" s="46">
        <f t="shared" si="3"/>
        <v>3</v>
      </c>
      <c r="U21">
        <f t="shared" si="7"/>
        <v>4.7666666666666515</v>
      </c>
    </row>
    <row r="22" spans="1:21" x14ac:dyDescent="0.25">
      <c r="B22" t="s">
        <v>427</v>
      </c>
      <c r="C22" s="68">
        <v>40816</v>
      </c>
      <c r="D22" s="5">
        <v>258.60000000000002</v>
      </c>
      <c r="E22">
        <f t="shared" si="4"/>
        <v>-4.284621270084088E-2</v>
      </c>
      <c r="F22">
        <f t="shared" si="8"/>
        <v>-9.7819052978173726E-2</v>
      </c>
      <c r="G22" s="8">
        <f t="shared" si="5"/>
        <v>89.141675284384689</v>
      </c>
      <c r="I22" s="8" t="s">
        <v>491</v>
      </c>
      <c r="J22" s="46">
        <v>4902</v>
      </c>
      <c r="K22" s="46">
        <v>13455</v>
      </c>
      <c r="L22" s="5">
        <v>1906.4</v>
      </c>
      <c r="M22" s="46">
        <v>0</v>
      </c>
      <c r="N22" s="46">
        <v>1</v>
      </c>
      <c r="P22" s="46">
        <f t="shared" si="0"/>
        <v>18357</v>
      </c>
      <c r="Q22" s="46">
        <f t="shared" si="2"/>
        <v>86</v>
      </c>
      <c r="R22">
        <f t="shared" si="9"/>
        <v>34.92307692307692</v>
      </c>
      <c r="S22" s="5">
        <f t="shared" si="1"/>
        <v>1906.4</v>
      </c>
      <c r="T22" s="46">
        <f t="shared" si="3"/>
        <v>22.700000000000045</v>
      </c>
      <c r="U22">
        <f t="shared" si="7"/>
        <v>10.10000000000006</v>
      </c>
    </row>
    <row r="23" spans="1:21" x14ac:dyDescent="0.25">
      <c r="B23" t="s">
        <v>428</v>
      </c>
      <c r="C23" s="68">
        <v>40908</v>
      </c>
      <c r="D23" s="5">
        <v>257.89999999999998</v>
      </c>
      <c r="E23">
        <f t="shared" si="4"/>
        <v>-1.0827532869297052E-2</v>
      </c>
      <c r="F23">
        <f t="shared" si="8"/>
        <v>-6.166038997701051E-2</v>
      </c>
      <c r="G23" s="8">
        <f t="shared" si="5"/>
        <v>88.90037917959323</v>
      </c>
      <c r="I23" s="8" t="s">
        <v>492</v>
      </c>
      <c r="J23" s="46">
        <v>4921</v>
      </c>
      <c r="K23" s="46">
        <v>13481</v>
      </c>
      <c r="L23" s="5">
        <v>1910</v>
      </c>
      <c r="M23" s="46">
        <v>0</v>
      </c>
      <c r="N23" s="46">
        <v>1</v>
      </c>
      <c r="P23" s="46">
        <f t="shared" si="0"/>
        <v>18402</v>
      </c>
      <c r="Q23" s="46">
        <f t="shared" si="2"/>
        <v>45</v>
      </c>
      <c r="R23">
        <f t="shared" si="9"/>
        <v>39.92307692307692</v>
      </c>
      <c r="S23" s="5">
        <f t="shared" si="1"/>
        <v>1910</v>
      </c>
      <c r="T23" s="46">
        <f t="shared" si="3"/>
        <v>3.5999999999999091</v>
      </c>
      <c r="U23">
        <f t="shared" si="7"/>
        <v>9.7666666666666515</v>
      </c>
    </row>
    <row r="24" spans="1:21" x14ac:dyDescent="0.25">
      <c r="B24" t="s">
        <v>429</v>
      </c>
      <c r="C24" s="68">
        <v>40999</v>
      </c>
      <c r="D24" s="5">
        <v>248.9</v>
      </c>
      <c r="E24">
        <f t="shared" si="4"/>
        <v>-0.13958898797983688</v>
      </c>
      <c r="F24">
        <f t="shared" si="8"/>
        <v>-6.4499349175976994E-2</v>
      </c>
      <c r="G24" s="8">
        <f t="shared" si="5"/>
        <v>85.798000689417435</v>
      </c>
      <c r="I24" s="8" t="s">
        <v>493</v>
      </c>
      <c r="J24" s="46">
        <v>4934</v>
      </c>
      <c r="K24" s="46">
        <v>13504</v>
      </c>
      <c r="L24" s="5">
        <v>1909.7</v>
      </c>
      <c r="M24" s="46">
        <v>0</v>
      </c>
      <c r="N24" s="46">
        <v>1</v>
      </c>
      <c r="P24" s="46">
        <f t="shared" si="0"/>
        <v>18438</v>
      </c>
      <c r="Q24" s="46">
        <f t="shared" si="2"/>
        <v>36</v>
      </c>
      <c r="R24">
        <f t="shared" si="9"/>
        <v>39.46153846153846</v>
      </c>
      <c r="S24" s="5">
        <f t="shared" si="1"/>
        <v>1909.7</v>
      </c>
      <c r="T24" s="46">
        <f t="shared" si="3"/>
        <v>-0.29999999999995453</v>
      </c>
      <c r="U24">
        <f t="shared" si="7"/>
        <v>8.6666666666666661</v>
      </c>
    </row>
    <row r="25" spans="1:21" x14ac:dyDescent="0.25">
      <c r="B25" t="s">
        <v>430</v>
      </c>
      <c r="C25" s="68">
        <v>41090</v>
      </c>
      <c r="D25" s="5">
        <v>246.1</v>
      </c>
      <c r="E25">
        <f t="shared" si="4"/>
        <v>-4.4997991161109141E-2</v>
      </c>
      <c r="F25">
        <f t="shared" si="8"/>
        <v>-5.9565181177770987E-2</v>
      </c>
      <c r="G25" s="8">
        <f t="shared" si="5"/>
        <v>84.832816270251627</v>
      </c>
      <c r="I25" s="8" t="s">
        <v>494</v>
      </c>
      <c r="J25" s="46">
        <v>4955</v>
      </c>
      <c r="K25" s="46">
        <v>13517</v>
      </c>
      <c r="L25" s="5">
        <v>1896.9</v>
      </c>
      <c r="M25" s="46">
        <v>0</v>
      </c>
      <c r="N25" s="46">
        <v>1</v>
      </c>
      <c r="P25" s="46">
        <f t="shared" si="0"/>
        <v>18472</v>
      </c>
      <c r="Q25" s="46">
        <f t="shared" si="2"/>
        <v>34</v>
      </c>
      <c r="R25">
        <f t="shared" si="9"/>
        <v>38.692307692307693</v>
      </c>
      <c r="S25" s="5">
        <f t="shared" si="1"/>
        <v>1896.9</v>
      </c>
      <c r="T25" s="46">
        <f t="shared" si="3"/>
        <v>-12.799999999999955</v>
      </c>
      <c r="U25">
        <f t="shared" si="7"/>
        <v>-3.1666666666666665</v>
      </c>
    </row>
    <row r="26" spans="1:21" x14ac:dyDescent="0.25">
      <c r="B26" t="s">
        <v>431</v>
      </c>
      <c r="C26" s="68">
        <v>41182</v>
      </c>
      <c r="D26" s="5">
        <v>238.5</v>
      </c>
      <c r="E26">
        <f t="shared" si="4"/>
        <v>-0.12352702153596073</v>
      </c>
      <c r="F26">
        <f t="shared" si="8"/>
        <v>-7.9735383386550951E-2</v>
      </c>
      <c r="G26" s="8">
        <f t="shared" si="5"/>
        <v>82.213029989658736</v>
      </c>
      <c r="I26" s="8" t="s">
        <v>495</v>
      </c>
      <c r="J26" s="46">
        <v>4962</v>
      </c>
      <c r="K26" s="46">
        <v>13550</v>
      </c>
      <c r="L26" s="5">
        <v>1894.7</v>
      </c>
      <c r="M26" s="46">
        <v>0</v>
      </c>
      <c r="N26" s="46">
        <v>1</v>
      </c>
      <c r="P26" s="46">
        <f t="shared" si="0"/>
        <v>18512</v>
      </c>
      <c r="Q26" s="46">
        <f t="shared" si="2"/>
        <v>40</v>
      </c>
      <c r="R26">
        <f t="shared" si="9"/>
        <v>40.153846153846153</v>
      </c>
      <c r="S26" s="5">
        <f t="shared" si="1"/>
        <v>1894.7</v>
      </c>
      <c r="T26" s="46">
        <f t="shared" si="3"/>
        <v>-2.2000000000000455</v>
      </c>
      <c r="U26">
        <f t="shared" si="7"/>
        <v>-5.0999999999999845</v>
      </c>
    </row>
    <row r="27" spans="1:21" x14ac:dyDescent="0.25">
      <c r="B27" t="s">
        <v>432</v>
      </c>
      <c r="C27" s="68">
        <v>41274</v>
      </c>
      <c r="D27" s="5">
        <v>230.3</v>
      </c>
      <c r="E27">
        <f t="shared" si="4"/>
        <v>-0.13752620545073357</v>
      </c>
      <c r="F27">
        <f t="shared" si="8"/>
        <v>-0.11141005153191008</v>
      </c>
      <c r="G27" s="8">
        <f t="shared" si="5"/>
        <v>79.386418476387462</v>
      </c>
      <c r="I27" s="8" t="s">
        <v>496</v>
      </c>
      <c r="J27" s="46">
        <v>4977</v>
      </c>
      <c r="K27" s="46">
        <v>13590</v>
      </c>
      <c r="L27" s="5">
        <v>1892.2</v>
      </c>
      <c r="M27" s="46">
        <v>0</v>
      </c>
      <c r="N27" s="46">
        <v>1</v>
      </c>
      <c r="P27" s="46">
        <f t="shared" si="0"/>
        <v>18567</v>
      </c>
      <c r="Q27" s="46">
        <f t="shared" si="2"/>
        <v>55</v>
      </c>
      <c r="R27">
        <f t="shared" si="9"/>
        <v>43.07692307692308</v>
      </c>
      <c r="S27" s="5">
        <f t="shared" si="1"/>
        <v>1892.2</v>
      </c>
      <c r="T27" s="46">
        <f t="shared" si="3"/>
        <v>-2.5</v>
      </c>
      <c r="U27">
        <f t="shared" si="7"/>
        <v>-5.833333333333333</v>
      </c>
    </row>
    <row r="28" spans="1:21" x14ac:dyDescent="0.25">
      <c r="B28" t="s">
        <v>433</v>
      </c>
      <c r="C28" s="68">
        <v>41364</v>
      </c>
      <c r="D28" s="5">
        <v>228.3</v>
      </c>
      <c r="E28">
        <f t="shared" si="4"/>
        <v>-3.4737299174989023E-2</v>
      </c>
      <c r="F28">
        <f t="shared" si="8"/>
        <v>-8.5197129330698118E-2</v>
      </c>
      <c r="G28" s="8">
        <f t="shared" si="5"/>
        <v>78.69700103412616</v>
      </c>
      <c r="I28" s="8" t="s">
        <v>497</v>
      </c>
      <c r="J28" s="46">
        <v>4993</v>
      </c>
      <c r="K28" s="46">
        <v>13611</v>
      </c>
      <c r="L28" s="5">
        <v>1885.4</v>
      </c>
      <c r="M28" s="46">
        <v>0</v>
      </c>
      <c r="N28" s="46">
        <v>0</v>
      </c>
      <c r="P28" s="46">
        <f t="shared" si="0"/>
        <v>18604</v>
      </c>
      <c r="Q28" s="46">
        <f t="shared" si="2"/>
        <v>37</v>
      </c>
      <c r="R28">
        <f t="shared" si="9"/>
        <v>44.692307692307693</v>
      </c>
      <c r="S28" s="5">
        <f t="shared" si="1"/>
        <v>1885.4</v>
      </c>
      <c r="T28" s="46">
        <f t="shared" si="3"/>
        <v>-6.7999999999999545</v>
      </c>
      <c r="U28">
        <f t="shared" si="7"/>
        <v>-3.8333333333333335</v>
      </c>
    </row>
    <row r="29" spans="1:21" x14ac:dyDescent="0.25">
      <c r="B29" t="s">
        <v>434</v>
      </c>
      <c r="C29" s="68">
        <v>41455</v>
      </c>
      <c r="D29" s="5">
        <v>228.8</v>
      </c>
      <c r="E29">
        <f t="shared" si="4"/>
        <v>8.7604029785373072E-3</v>
      </c>
      <c r="F29">
        <f t="shared" si="8"/>
        <v>-7.1757530795786506E-2</v>
      </c>
      <c r="G29" s="8">
        <f t="shared" si="5"/>
        <v>78.869355394691482</v>
      </c>
      <c r="I29" s="8" t="s">
        <v>498</v>
      </c>
      <c r="J29" s="46">
        <v>5005</v>
      </c>
      <c r="K29" s="46">
        <v>13616</v>
      </c>
      <c r="L29" s="5">
        <v>1893.8</v>
      </c>
      <c r="M29" s="46">
        <v>0</v>
      </c>
      <c r="N29" s="46">
        <v>0</v>
      </c>
      <c r="P29" s="46">
        <f t="shared" si="0"/>
        <v>18621</v>
      </c>
      <c r="Q29" s="46">
        <f t="shared" si="2"/>
        <v>17</v>
      </c>
      <c r="R29">
        <f t="shared" si="9"/>
        <v>43.230769230769234</v>
      </c>
      <c r="S29" s="5">
        <f t="shared" si="1"/>
        <v>1893.8</v>
      </c>
      <c r="T29" s="46">
        <f t="shared" si="3"/>
        <v>8.3999999999998636</v>
      </c>
      <c r="U29">
        <f t="shared" si="7"/>
        <v>-0.3000000000000303</v>
      </c>
    </row>
    <row r="30" spans="1:21" x14ac:dyDescent="0.25">
      <c r="B30" t="s">
        <v>435</v>
      </c>
      <c r="C30" s="68">
        <v>41547</v>
      </c>
      <c r="D30" s="5">
        <v>228.8</v>
      </c>
      <c r="E30">
        <f t="shared" si="4"/>
        <v>0</v>
      </c>
      <c r="F30">
        <f t="shared" si="8"/>
        <v>-4.0875775411796322E-2</v>
      </c>
      <c r="G30" s="8">
        <f t="shared" si="5"/>
        <v>78.869355394691482</v>
      </c>
      <c r="I30" s="8" t="s">
        <v>499</v>
      </c>
      <c r="J30" s="46">
        <v>4997</v>
      </c>
      <c r="K30" s="46">
        <v>13636</v>
      </c>
      <c r="L30" s="5">
        <v>1899.3</v>
      </c>
      <c r="M30" s="46">
        <v>0</v>
      </c>
      <c r="N30" s="46">
        <v>0</v>
      </c>
      <c r="P30" s="46">
        <f t="shared" si="0"/>
        <v>18633</v>
      </c>
      <c r="Q30" s="46">
        <f t="shared" si="2"/>
        <v>12</v>
      </c>
      <c r="R30">
        <f t="shared" si="9"/>
        <v>42.384615384615387</v>
      </c>
      <c r="S30" s="5">
        <f t="shared" si="1"/>
        <v>1899.3</v>
      </c>
      <c r="T30" s="46">
        <f t="shared" si="3"/>
        <v>5.5</v>
      </c>
      <c r="U30">
        <f t="shared" si="7"/>
        <v>2.3666666666666365</v>
      </c>
    </row>
    <row r="31" spans="1:21" x14ac:dyDescent="0.25">
      <c r="B31" t="s">
        <v>436</v>
      </c>
      <c r="C31" s="68">
        <v>41639</v>
      </c>
      <c r="D31" s="5">
        <v>225.7</v>
      </c>
      <c r="E31">
        <f t="shared" si="4"/>
        <v>-5.4195804195804609E-2</v>
      </c>
      <c r="F31">
        <f t="shared" si="8"/>
        <v>-2.0043175098064081E-2</v>
      </c>
      <c r="G31" s="8">
        <f t="shared" si="5"/>
        <v>77.800758359186474</v>
      </c>
      <c r="I31" s="8" t="s">
        <v>500</v>
      </c>
      <c r="J31" s="46">
        <v>5011</v>
      </c>
      <c r="K31" s="46">
        <v>13665</v>
      </c>
      <c r="L31" s="5">
        <v>1900.3</v>
      </c>
      <c r="M31" s="46">
        <v>0</v>
      </c>
      <c r="N31" s="46">
        <v>0</v>
      </c>
      <c r="P31" s="46">
        <f t="shared" si="0"/>
        <v>18676</v>
      </c>
      <c r="Q31" s="46">
        <f t="shared" si="2"/>
        <v>43</v>
      </c>
      <c r="R31">
        <f t="shared" si="9"/>
        <v>40.153846153846153</v>
      </c>
      <c r="S31" s="5">
        <f t="shared" si="1"/>
        <v>1900.3</v>
      </c>
      <c r="T31" s="46">
        <f t="shared" si="3"/>
        <v>1</v>
      </c>
      <c r="U31">
        <f t="shared" si="7"/>
        <v>4.9666666666666215</v>
      </c>
    </row>
    <row r="32" spans="1:21" x14ac:dyDescent="0.25">
      <c r="B32" t="s">
        <v>437</v>
      </c>
      <c r="C32" s="68">
        <v>41729</v>
      </c>
      <c r="D32" s="5">
        <v>222.8</v>
      </c>
      <c r="E32">
        <f t="shared" si="4"/>
        <v>-5.1395657953034579E-2</v>
      </c>
      <c r="F32">
        <f t="shared" si="8"/>
        <v>-2.420776479257547E-2</v>
      </c>
      <c r="G32" s="8">
        <f t="shared" si="5"/>
        <v>76.801103067907619</v>
      </c>
      <c r="I32" s="8" t="s">
        <v>501</v>
      </c>
      <c r="J32" s="46">
        <v>5016</v>
      </c>
      <c r="K32" s="46">
        <v>13672</v>
      </c>
      <c r="L32" s="5">
        <v>1905.2</v>
      </c>
      <c r="M32" s="46">
        <v>0</v>
      </c>
      <c r="N32" s="46">
        <v>0</v>
      </c>
      <c r="P32" s="46">
        <f t="shared" si="0"/>
        <v>18688</v>
      </c>
      <c r="Q32" s="46">
        <f t="shared" si="2"/>
        <v>12</v>
      </c>
      <c r="R32">
        <f t="shared" si="9"/>
        <v>38.307692307692307</v>
      </c>
      <c r="S32" s="5">
        <f t="shared" si="1"/>
        <v>1905.2</v>
      </c>
      <c r="T32" s="46">
        <f t="shared" si="3"/>
        <v>4.9000000000000909</v>
      </c>
      <c r="U32">
        <f t="shared" si="7"/>
        <v>3.8000000000000305</v>
      </c>
    </row>
    <row r="33" spans="2:21" x14ac:dyDescent="0.25">
      <c r="B33" t="s">
        <v>438</v>
      </c>
      <c r="C33" s="68">
        <v>41820</v>
      </c>
      <c r="D33" s="5">
        <v>227.6</v>
      </c>
      <c r="E33">
        <f t="shared" si="4"/>
        <v>8.6175942549370887E-2</v>
      </c>
      <c r="F33">
        <f t="shared" si="8"/>
        <v>-4.8538798998670751E-3</v>
      </c>
      <c r="G33" s="8">
        <f t="shared" si="5"/>
        <v>78.455704929334701</v>
      </c>
      <c r="I33" s="8" t="s">
        <v>502</v>
      </c>
      <c r="J33" s="46">
        <v>5038</v>
      </c>
      <c r="K33" s="46">
        <v>13708</v>
      </c>
      <c r="L33" s="5">
        <v>1911.5</v>
      </c>
      <c r="M33" s="46">
        <v>0</v>
      </c>
      <c r="N33" s="46">
        <v>0</v>
      </c>
      <c r="P33" s="46">
        <f t="shared" si="0"/>
        <v>18746</v>
      </c>
      <c r="Q33" s="46">
        <f t="shared" si="2"/>
        <v>58</v>
      </c>
      <c r="R33">
        <f t="shared" si="9"/>
        <v>39.153846153846153</v>
      </c>
      <c r="S33" s="5">
        <f t="shared" si="1"/>
        <v>1911.5</v>
      </c>
      <c r="T33" s="46">
        <f t="shared" si="3"/>
        <v>6.2999999999999545</v>
      </c>
      <c r="U33">
        <f t="shared" si="7"/>
        <v>4.0666666666666815</v>
      </c>
    </row>
    <row r="34" spans="2:21" x14ac:dyDescent="0.25">
      <c r="B34" t="s">
        <v>439</v>
      </c>
      <c r="C34" s="68">
        <v>41912</v>
      </c>
      <c r="D34" s="5">
        <v>228.3</v>
      </c>
      <c r="E34">
        <f t="shared" si="4"/>
        <v>1.2302284710018263E-2</v>
      </c>
      <c r="F34">
        <f t="shared" si="8"/>
        <v>-1.7783087223625094E-3</v>
      </c>
      <c r="G34" s="8">
        <f t="shared" si="5"/>
        <v>78.69700103412616</v>
      </c>
      <c r="I34" s="8" t="s">
        <v>503</v>
      </c>
      <c r="J34" s="46">
        <v>5063</v>
      </c>
      <c r="K34" s="46">
        <v>13718</v>
      </c>
      <c r="L34" s="5">
        <v>1916.7</v>
      </c>
      <c r="M34" s="46">
        <v>0</v>
      </c>
      <c r="N34" s="46">
        <v>0</v>
      </c>
      <c r="P34" s="46">
        <f t="shared" si="0"/>
        <v>18781</v>
      </c>
      <c r="Q34" s="46">
        <f t="shared" si="2"/>
        <v>35</v>
      </c>
      <c r="R34">
        <f t="shared" si="9"/>
        <v>39.230769230769234</v>
      </c>
      <c r="S34" s="5">
        <f t="shared" si="1"/>
        <v>1916.7</v>
      </c>
      <c r="T34" s="46">
        <f t="shared" si="3"/>
        <v>5.2000000000000455</v>
      </c>
      <c r="U34">
        <f t="shared" si="7"/>
        <v>5.466666666666697</v>
      </c>
    </row>
    <row r="35" spans="2:21" x14ac:dyDescent="0.25">
      <c r="B35" t="s">
        <v>440</v>
      </c>
      <c r="C35" s="68">
        <v>42004</v>
      </c>
      <c r="D35" s="5">
        <v>229.9</v>
      </c>
      <c r="E35">
        <f t="shared" si="4"/>
        <v>2.8033289531318673E-2</v>
      </c>
      <c r="F35">
        <f t="shared" si="8"/>
        <v>1.8778964709418311E-2</v>
      </c>
      <c r="G35" s="8">
        <f t="shared" si="5"/>
        <v>79.248534987935187</v>
      </c>
      <c r="I35" s="8" t="s">
        <v>504</v>
      </c>
      <c r="J35" s="46">
        <v>5067</v>
      </c>
      <c r="K35" s="46">
        <v>13720</v>
      </c>
      <c r="L35" s="5">
        <v>1921</v>
      </c>
      <c r="M35" s="46">
        <v>0</v>
      </c>
      <c r="N35" s="46">
        <v>0</v>
      </c>
      <c r="P35" s="46">
        <f t="shared" si="0"/>
        <v>18787</v>
      </c>
      <c r="Q35" s="46">
        <f t="shared" si="2"/>
        <v>6</v>
      </c>
      <c r="R35">
        <f t="shared" si="9"/>
        <v>33.07692307692308</v>
      </c>
      <c r="S35" s="5">
        <f t="shared" si="1"/>
        <v>1921</v>
      </c>
      <c r="T35" s="46">
        <f t="shared" si="3"/>
        <v>4.2999999999999545</v>
      </c>
      <c r="U35">
        <f t="shared" si="7"/>
        <v>5.2666666666666515</v>
      </c>
    </row>
    <row r="36" spans="2:21" x14ac:dyDescent="0.25">
      <c r="B36" t="s">
        <v>441</v>
      </c>
      <c r="C36" s="68">
        <v>42094</v>
      </c>
      <c r="D36" s="5">
        <v>228.4</v>
      </c>
      <c r="E36">
        <f t="shared" si="4"/>
        <v>-2.609830361026555E-2</v>
      </c>
      <c r="F36">
        <f t="shared" si="8"/>
        <v>2.5103303295110568E-2</v>
      </c>
      <c r="G36" s="8">
        <f t="shared" si="5"/>
        <v>78.731471906239221</v>
      </c>
      <c r="I36" s="8" t="s">
        <v>505</v>
      </c>
      <c r="J36" s="46">
        <v>5069</v>
      </c>
      <c r="K36" s="46">
        <v>13758</v>
      </c>
      <c r="L36" s="5">
        <v>1929.3</v>
      </c>
      <c r="M36" s="46">
        <v>0</v>
      </c>
      <c r="N36" s="46">
        <v>0</v>
      </c>
      <c r="P36" s="46">
        <f t="shared" si="0"/>
        <v>18827</v>
      </c>
      <c r="Q36" s="46">
        <f t="shared" si="2"/>
        <v>40</v>
      </c>
      <c r="R36">
        <f t="shared" si="9"/>
        <v>32.692307692307693</v>
      </c>
      <c r="S36" s="5">
        <f t="shared" si="1"/>
        <v>1929.3</v>
      </c>
      <c r="T36" s="46">
        <f t="shared" si="3"/>
        <v>8.2999999999999545</v>
      </c>
      <c r="U36">
        <f t="shared" si="7"/>
        <v>5.9333333333333185</v>
      </c>
    </row>
    <row r="37" spans="2:21" x14ac:dyDescent="0.25">
      <c r="B37" t="s">
        <v>442</v>
      </c>
      <c r="C37" s="68">
        <v>42185</v>
      </c>
      <c r="D37" s="5">
        <v>239.2</v>
      </c>
      <c r="E37">
        <f t="shared" si="4"/>
        <v>0.18914185639229419</v>
      </c>
      <c r="F37">
        <f t="shared" si="8"/>
        <v>5.0844781755841395E-2</v>
      </c>
      <c r="G37" s="8">
        <f t="shared" si="5"/>
        <v>82.454326094450181</v>
      </c>
      <c r="I37" s="8" t="s">
        <v>506</v>
      </c>
      <c r="J37" s="46">
        <v>5022</v>
      </c>
      <c r="K37" s="46">
        <v>13756</v>
      </c>
      <c r="L37" s="5">
        <v>1938.7</v>
      </c>
      <c r="M37" s="46">
        <v>0</v>
      </c>
      <c r="N37" s="46">
        <v>0</v>
      </c>
      <c r="P37" s="46">
        <f t="shared" si="0"/>
        <v>18778</v>
      </c>
      <c r="Q37" s="46">
        <f t="shared" si="2"/>
        <v>-49</v>
      </c>
      <c r="R37">
        <f t="shared" si="9"/>
        <v>26.153846153846153</v>
      </c>
      <c r="S37" s="5">
        <f t="shared" si="1"/>
        <v>1938.7</v>
      </c>
      <c r="T37" s="46">
        <f t="shared" si="3"/>
        <v>9.4000000000000909</v>
      </c>
      <c r="U37">
        <f t="shared" si="7"/>
        <v>7.333333333333333</v>
      </c>
    </row>
    <row r="38" spans="2:21" x14ac:dyDescent="0.25">
      <c r="B38" t="s">
        <v>443</v>
      </c>
      <c r="C38" s="68">
        <v>42277</v>
      </c>
      <c r="D38" s="5">
        <v>239.8</v>
      </c>
      <c r="E38">
        <f t="shared" si="4"/>
        <v>1.0033444816054171E-2</v>
      </c>
      <c r="F38">
        <f t="shared" si="8"/>
        <v>5.0277571782350372E-2</v>
      </c>
      <c r="G38" s="8">
        <f t="shared" si="5"/>
        <v>82.661151327128579</v>
      </c>
      <c r="I38" s="8" t="s">
        <v>507</v>
      </c>
      <c r="J38" s="46">
        <v>5013</v>
      </c>
      <c r="K38" s="46">
        <v>13766</v>
      </c>
      <c r="L38" s="5">
        <v>1952.1</v>
      </c>
      <c r="M38" s="46">
        <v>0</v>
      </c>
      <c r="N38" s="46">
        <v>0</v>
      </c>
      <c r="P38" s="46">
        <f t="shared" si="0"/>
        <v>18779</v>
      </c>
      <c r="Q38" s="46">
        <f t="shared" si="2"/>
        <v>1</v>
      </c>
      <c r="R38">
        <f t="shared" si="9"/>
        <v>23.615384615384617</v>
      </c>
      <c r="S38" s="5">
        <f t="shared" si="1"/>
        <v>1952.1</v>
      </c>
      <c r="T38" s="46">
        <f t="shared" si="3"/>
        <v>13.399999999999864</v>
      </c>
      <c r="U38">
        <f t="shared" si="7"/>
        <v>10.366666666666637</v>
      </c>
    </row>
    <row r="39" spans="2:21" x14ac:dyDescent="0.25">
      <c r="B39" t="s">
        <v>444</v>
      </c>
      <c r="C39" s="68">
        <v>42369</v>
      </c>
      <c r="D39" s="5">
        <v>229.9</v>
      </c>
      <c r="E39">
        <f t="shared" si="4"/>
        <v>-0.16513761467889898</v>
      </c>
      <c r="F39">
        <f t="shared" si="8"/>
        <v>1.9848457297959587E-3</v>
      </c>
      <c r="G39" s="8">
        <f t="shared" si="5"/>
        <v>79.248534987935187</v>
      </c>
      <c r="I39" s="8" t="s">
        <v>508</v>
      </c>
      <c r="J39" s="46">
        <v>5023</v>
      </c>
      <c r="K39" s="46">
        <v>13777</v>
      </c>
      <c r="L39" s="5">
        <v>1956.8</v>
      </c>
      <c r="M39" s="46">
        <v>0</v>
      </c>
      <c r="N39" s="46">
        <v>0</v>
      </c>
      <c r="P39" s="46">
        <f t="shared" si="0"/>
        <v>18800</v>
      </c>
      <c r="Q39" s="46">
        <f t="shared" si="2"/>
        <v>21</v>
      </c>
      <c r="R39">
        <f t="shared" si="9"/>
        <v>22.153846153846153</v>
      </c>
      <c r="S39" s="5">
        <f t="shared" si="1"/>
        <v>1956.8</v>
      </c>
      <c r="T39" s="46">
        <f t="shared" si="3"/>
        <v>4.7000000000000455</v>
      </c>
      <c r="U39">
        <f t="shared" si="7"/>
        <v>9.1666666666666661</v>
      </c>
    </row>
    <row r="40" spans="2:21" x14ac:dyDescent="0.25">
      <c r="B40" t="s">
        <v>445</v>
      </c>
      <c r="C40" s="68">
        <v>42460</v>
      </c>
      <c r="D40" s="5">
        <v>239.5</v>
      </c>
      <c r="E40">
        <f t="shared" si="4"/>
        <v>0.16702914310569827</v>
      </c>
      <c r="F40">
        <f t="shared" si="8"/>
        <v>5.0266707408786915E-2</v>
      </c>
      <c r="G40" s="8">
        <f t="shared" si="5"/>
        <v>82.55773871078938</v>
      </c>
      <c r="I40" s="8" t="s">
        <v>509</v>
      </c>
      <c r="J40" s="46">
        <v>5026</v>
      </c>
      <c r="K40" s="46">
        <v>13782</v>
      </c>
      <c r="L40" s="5">
        <v>1961</v>
      </c>
      <c r="M40" s="46">
        <v>0</v>
      </c>
      <c r="N40" s="46">
        <v>0</v>
      </c>
      <c r="P40" s="46">
        <f t="shared" si="0"/>
        <v>18808</v>
      </c>
      <c r="Q40" s="46">
        <f t="shared" si="2"/>
        <v>8</v>
      </c>
      <c r="R40">
        <f t="shared" si="9"/>
        <v>18.53846153846154</v>
      </c>
      <c r="S40" s="5">
        <f t="shared" si="1"/>
        <v>1961</v>
      </c>
      <c r="T40" s="46">
        <f t="shared" si="3"/>
        <v>4.2000000000000455</v>
      </c>
      <c r="U40">
        <f t="shared" si="7"/>
        <v>7.4333333333333185</v>
      </c>
    </row>
    <row r="41" spans="2:21" x14ac:dyDescent="0.25">
      <c r="B41" t="s">
        <v>446</v>
      </c>
      <c r="C41" s="68">
        <v>42551</v>
      </c>
      <c r="D41" s="5">
        <v>229.4</v>
      </c>
      <c r="E41">
        <f t="shared" si="4"/>
        <v>-0.16868475991649268</v>
      </c>
      <c r="F41">
        <f t="shared" si="8"/>
        <v>-3.9189946668409803E-2</v>
      </c>
      <c r="G41" s="8">
        <f t="shared" si="5"/>
        <v>79.076180627369865</v>
      </c>
      <c r="I41" s="8" t="s">
        <v>510</v>
      </c>
      <c r="J41" s="46">
        <v>5034</v>
      </c>
      <c r="K41" s="46">
        <v>13803</v>
      </c>
      <c r="L41" s="5">
        <v>1967.5</v>
      </c>
      <c r="M41" s="46">
        <v>0</v>
      </c>
      <c r="N41" s="46">
        <v>0</v>
      </c>
      <c r="P41" s="46">
        <f t="shared" si="0"/>
        <v>18837</v>
      </c>
      <c r="Q41" s="46">
        <f t="shared" si="2"/>
        <v>29</v>
      </c>
      <c r="R41">
        <f t="shared" si="9"/>
        <v>17.923076923076923</v>
      </c>
      <c r="S41" s="5">
        <f t="shared" si="1"/>
        <v>1967.5</v>
      </c>
      <c r="T41" s="46">
        <f t="shared" si="3"/>
        <v>6.5</v>
      </c>
      <c r="U41">
        <f t="shared" si="7"/>
        <v>5.1333333333333639</v>
      </c>
    </row>
    <row r="42" spans="2:21" x14ac:dyDescent="0.25">
      <c r="B42" t="s">
        <v>447</v>
      </c>
      <c r="C42" s="68">
        <v>42643</v>
      </c>
      <c r="D42" s="5">
        <v>222.2</v>
      </c>
      <c r="E42">
        <f t="shared" si="4"/>
        <v>-0.12554489973844829</v>
      </c>
      <c r="F42">
        <f t="shared" si="8"/>
        <v>-7.3084532807035418E-2</v>
      </c>
      <c r="G42" s="8">
        <f t="shared" si="5"/>
        <v>76.594277835229221</v>
      </c>
      <c r="I42" s="8" t="s">
        <v>511</v>
      </c>
      <c r="J42" s="46">
        <v>5032</v>
      </c>
      <c r="K42" s="46">
        <v>13803</v>
      </c>
      <c r="L42" s="5">
        <v>1969.8</v>
      </c>
      <c r="M42" s="46">
        <v>0</v>
      </c>
      <c r="N42" s="46">
        <v>0</v>
      </c>
      <c r="P42" s="46">
        <f t="shared" si="0"/>
        <v>18835</v>
      </c>
      <c r="Q42" s="46">
        <f t="shared" si="2"/>
        <v>-2</v>
      </c>
      <c r="R42">
        <f t="shared" si="9"/>
        <v>16.46153846153846</v>
      </c>
      <c r="S42" s="5">
        <f t="shared" si="1"/>
        <v>1969.8</v>
      </c>
      <c r="T42" s="46">
        <f t="shared" si="3"/>
        <v>2.2999999999999545</v>
      </c>
      <c r="U42">
        <f t="shared" si="7"/>
        <v>4.333333333333333</v>
      </c>
    </row>
    <row r="43" spans="2:21" x14ac:dyDescent="0.25">
      <c r="B43" t="s">
        <v>448</v>
      </c>
      <c r="C43" s="68">
        <v>42735</v>
      </c>
      <c r="D43" s="5">
        <v>224.7</v>
      </c>
      <c r="E43">
        <f t="shared" si="4"/>
        <v>4.5004500450045448E-2</v>
      </c>
      <c r="F43">
        <f t="shared" si="8"/>
        <v>-2.0549004024799311E-2</v>
      </c>
      <c r="G43" s="8">
        <f t="shared" si="5"/>
        <v>77.456049638055831</v>
      </c>
      <c r="I43" s="8" t="s">
        <v>512</v>
      </c>
      <c r="J43" s="46">
        <v>5022</v>
      </c>
      <c r="K43" s="46">
        <v>13797</v>
      </c>
      <c r="L43" s="5">
        <v>1974.4</v>
      </c>
      <c r="M43" s="46">
        <v>0</v>
      </c>
      <c r="N43" s="46">
        <v>0</v>
      </c>
      <c r="P43" s="46">
        <f t="shared" si="0"/>
        <v>18819</v>
      </c>
      <c r="Q43" s="46">
        <f t="shared" si="2"/>
        <v>-16</v>
      </c>
      <c r="R43">
        <f t="shared" si="9"/>
        <v>14.307692307692308</v>
      </c>
      <c r="S43" s="5">
        <f t="shared" si="1"/>
        <v>1974.4</v>
      </c>
      <c r="T43" s="46">
        <f t="shared" si="3"/>
        <v>4.6000000000001364</v>
      </c>
      <c r="U43">
        <f t="shared" si="7"/>
        <v>4.466666666666697</v>
      </c>
    </row>
    <row r="44" spans="2:21" x14ac:dyDescent="0.25">
      <c r="B44" t="s">
        <v>449</v>
      </c>
      <c r="C44" s="68">
        <v>42825</v>
      </c>
      <c r="D44" s="5">
        <v>223.4</v>
      </c>
      <c r="E44">
        <f t="shared" si="4"/>
        <v>-2.3141967067200397E-2</v>
      </c>
      <c r="F44">
        <f t="shared" si="8"/>
        <v>-6.8091781568023979E-2</v>
      </c>
      <c r="G44" s="8">
        <f t="shared" si="5"/>
        <v>77.007928300586002</v>
      </c>
      <c r="I44" s="8" t="s">
        <v>513</v>
      </c>
      <c r="J44" s="46">
        <v>5017</v>
      </c>
      <c r="K44" s="46">
        <v>13809</v>
      </c>
      <c r="L44" s="5">
        <v>1953.7</v>
      </c>
      <c r="M44" s="46">
        <v>0</v>
      </c>
      <c r="N44" s="46">
        <v>0</v>
      </c>
      <c r="P44" s="46">
        <f t="shared" si="0"/>
        <v>18826</v>
      </c>
      <c r="Q44" s="46">
        <f t="shared" si="2"/>
        <v>7</v>
      </c>
      <c r="R44">
        <f t="shared" si="9"/>
        <v>11.538461538461538</v>
      </c>
      <c r="S44" s="5">
        <f t="shared" si="1"/>
        <v>1953.7</v>
      </c>
      <c r="T44" s="46">
        <f t="shared" si="3"/>
        <v>-20.700000000000045</v>
      </c>
      <c r="U44">
        <f t="shared" si="7"/>
        <v>-4.5999999999999845</v>
      </c>
    </row>
    <row r="45" spans="2:21" x14ac:dyDescent="0.25">
      <c r="B45" t="s">
        <v>451</v>
      </c>
      <c r="C45" s="68">
        <v>42916</v>
      </c>
      <c r="D45" s="5">
        <v>212.8</v>
      </c>
      <c r="E45">
        <f t="shared" si="4"/>
        <v>-0.18979409131602498</v>
      </c>
      <c r="F45">
        <f t="shared" si="8"/>
        <v>-7.3369114417907055E-2</v>
      </c>
      <c r="G45" s="8">
        <f t="shared" si="5"/>
        <v>73.35401585660118</v>
      </c>
      <c r="I45" s="8" t="s">
        <v>514</v>
      </c>
      <c r="J45" s="46">
        <v>5009</v>
      </c>
      <c r="K45" s="46">
        <v>13805</v>
      </c>
      <c r="L45" s="5">
        <v>1957</v>
      </c>
      <c r="M45" s="46">
        <v>0</v>
      </c>
      <c r="N45" s="46">
        <v>0</v>
      </c>
      <c r="P45" s="46">
        <f t="shared" si="0"/>
        <v>18814</v>
      </c>
      <c r="Q45" s="46">
        <f t="shared" si="2"/>
        <v>-12</v>
      </c>
      <c r="R45">
        <f t="shared" si="9"/>
        <v>9.6923076923076916</v>
      </c>
      <c r="S45" s="5">
        <f t="shared" si="1"/>
        <v>1957</v>
      </c>
      <c r="T45" s="46">
        <f t="shared" si="3"/>
        <v>3.2999999999999545</v>
      </c>
      <c r="U45">
        <f t="shared" si="7"/>
        <v>-4.2666666666666515</v>
      </c>
    </row>
    <row r="46" spans="2:21" x14ac:dyDescent="0.25">
      <c r="B46" t="s">
        <v>453</v>
      </c>
      <c r="C46" s="68">
        <v>43008</v>
      </c>
      <c r="D46" s="5">
        <v>210.5</v>
      </c>
      <c r="E46">
        <f t="shared" si="4"/>
        <v>-4.3233082706767068E-2</v>
      </c>
      <c r="F46">
        <f t="shared" si="8"/>
        <v>-5.279116015998675E-2</v>
      </c>
      <c r="G46" s="8">
        <f t="shared" si="5"/>
        <v>72.561185798000679</v>
      </c>
      <c r="I46" s="8" t="s">
        <v>515</v>
      </c>
      <c r="J46" s="46">
        <v>4997</v>
      </c>
      <c r="K46" s="46">
        <v>13846</v>
      </c>
      <c r="L46" s="5">
        <v>1951.4</v>
      </c>
      <c r="M46" s="46">
        <v>0</v>
      </c>
      <c r="N46" s="46">
        <v>0</v>
      </c>
      <c r="P46" s="46">
        <f t="shared" si="0"/>
        <v>18843</v>
      </c>
      <c r="Q46" s="46">
        <f t="shared" si="2"/>
        <v>29</v>
      </c>
      <c r="R46">
        <f t="shared" si="9"/>
        <v>7.4615384615384617</v>
      </c>
      <c r="S46" s="5">
        <f t="shared" si="1"/>
        <v>1951.4</v>
      </c>
      <c r="T46" s="46">
        <f t="shared" si="3"/>
        <v>-5.5999999999999091</v>
      </c>
      <c r="U46">
        <f t="shared" si="7"/>
        <v>-7.666666666666667</v>
      </c>
    </row>
    <row r="47" spans="2:21" x14ac:dyDescent="0.25">
      <c r="B47" t="s">
        <v>456</v>
      </c>
      <c r="C47" s="68">
        <v>43100</v>
      </c>
      <c r="D47" s="5">
        <v>220.5</v>
      </c>
      <c r="E47">
        <f t="shared" si="4"/>
        <v>0.19002375296912088</v>
      </c>
      <c r="F47">
        <f t="shared" si="8"/>
        <v>-1.6536347030217891E-2</v>
      </c>
      <c r="G47" s="8">
        <f t="shared" si="5"/>
        <v>76.008273009307132</v>
      </c>
      <c r="I47" s="8" t="s">
        <v>516</v>
      </c>
      <c r="J47" s="46">
        <v>4981</v>
      </c>
      <c r="K47" s="46">
        <v>13892</v>
      </c>
      <c r="L47" s="5">
        <v>1951.4</v>
      </c>
      <c r="M47" s="46">
        <v>0</v>
      </c>
      <c r="N47" s="46">
        <v>0</v>
      </c>
      <c r="P47" s="46">
        <f t="shared" si="0"/>
        <v>18873</v>
      </c>
      <c r="Q47" s="46">
        <f t="shared" si="2"/>
        <v>30</v>
      </c>
      <c r="R47">
        <f t="shared" si="9"/>
        <v>7.0769230769230766</v>
      </c>
      <c r="S47" s="5">
        <f t="shared" si="1"/>
        <v>1951.4</v>
      </c>
      <c r="T47" s="46">
        <f t="shared" si="3"/>
        <v>0</v>
      </c>
      <c r="U47">
        <f t="shared" si="7"/>
        <v>-0.76666666666665151</v>
      </c>
    </row>
    <row r="48" spans="2:21" x14ac:dyDescent="0.25">
      <c r="B48" t="s">
        <v>459</v>
      </c>
      <c r="C48" s="68">
        <v>43190</v>
      </c>
      <c r="D48" s="5">
        <v>218.9</v>
      </c>
      <c r="E48">
        <f t="shared" si="4"/>
        <v>-2.9024943310657303E-2</v>
      </c>
      <c r="F48">
        <f t="shared" si="8"/>
        <v>-1.8007091091082117E-2</v>
      </c>
      <c r="G48" s="8">
        <f t="shared" si="5"/>
        <v>75.456739055498105</v>
      </c>
      <c r="I48" s="8" t="s">
        <v>517</v>
      </c>
      <c r="J48" s="46">
        <v>4975</v>
      </c>
      <c r="K48" s="46">
        <v>13830</v>
      </c>
      <c r="L48" s="5">
        <v>1946.2</v>
      </c>
      <c r="M48" s="46">
        <v>0</v>
      </c>
      <c r="N48" s="46">
        <v>0</v>
      </c>
      <c r="P48" s="46">
        <f t="shared" si="0"/>
        <v>18805</v>
      </c>
      <c r="Q48" s="46">
        <f t="shared" si="2"/>
        <v>-68</v>
      </c>
      <c r="R48">
        <f t="shared" si="9"/>
        <v>1.3846153846153846</v>
      </c>
      <c r="S48" s="5">
        <f t="shared" si="1"/>
        <v>1946.2</v>
      </c>
      <c r="T48" s="46">
        <f t="shared" si="3"/>
        <v>-5.2000000000000455</v>
      </c>
      <c r="U48">
        <f t="shared" si="7"/>
        <v>-3.599999999999985</v>
      </c>
    </row>
    <row r="49" spans="2:21" x14ac:dyDescent="0.25">
      <c r="B49" t="s">
        <v>518</v>
      </c>
      <c r="C49" s="68">
        <v>43191</v>
      </c>
      <c r="D49" s="5">
        <v>219.9</v>
      </c>
      <c r="E49">
        <f>((D49/D48) - 1)*4</f>
        <v>1.8273184102329587E-2</v>
      </c>
      <c r="F49">
        <f>AVERAGE(E46:E49)</f>
        <v>3.4009727763506525E-2</v>
      </c>
      <c r="G49" s="8">
        <f t="shared" si="5"/>
        <v>75.801447776628748</v>
      </c>
      <c r="I49" s="8" t="s">
        <v>519</v>
      </c>
      <c r="J49" s="46">
        <v>4980</v>
      </c>
      <c r="K49" s="46">
        <v>13775</v>
      </c>
      <c r="L49" s="5">
        <v>1948</v>
      </c>
      <c r="M49" s="46">
        <v>0</v>
      </c>
      <c r="N49" s="46">
        <v>0</v>
      </c>
      <c r="P49" s="46">
        <f t="shared" si="0"/>
        <v>18755</v>
      </c>
      <c r="Q49" s="46">
        <f t="shared" si="2"/>
        <v>-50</v>
      </c>
      <c r="R49">
        <f t="shared" si="9"/>
        <v>-5.5384615384615383</v>
      </c>
      <c r="S49" s="5">
        <f t="shared" si="1"/>
        <v>1948</v>
      </c>
      <c r="T49" s="46">
        <f t="shared" si="3"/>
        <v>1.7999999999999545</v>
      </c>
      <c r="U49">
        <f t="shared" si="7"/>
        <v>-1.1333333333333637</v>
      </c>
    </row>
    <row r="50" spans="2:21" x14ac:dyDescent="0.25">
      <c r="I50" s="8" t="s">
        <v>520</v>
      </c>
      <c r="J50" s="46">
        <v>4987</v>
      </c>
      <c r="K50" s="46">
        <v>13829</v>
      </c>
      <c r="L50" s="5">
        <v>1943.8</v>
      </c>
      <c r="M50" s="46">
        <v>0</v>
      </c>
      <c r="N50" s="46">
        <v>0</v>
      </c>
      <c r="P50" s="46">
        <f t="shared" si="0"/>
        <v>18816</v>
      </c>
      <c r="Q50" s="46">
        <f t="shared" si="2"/>
        <v>61</v>
      </c>
      <c r="R50">
        <f t="shared" si="9"/>
        <v>2.9230769230769229</v>
      </c>
      <c r="S50" s="5">
        <f t="shared" si="1"/>
        <v>1943.8</v>
      </c>
      <c r="T50" s="46">
        <f t="shared" si="3"/>
        <v>-4.2000000000000455</v>
      </c>
      <c r="U50">
        <f t="shared" si="7"/>
        <v>-2.533333333333379</v>
      </c>
    </row>
    <row r="51" spans="2:21" x14ac:dyDescent="0.25">
      <c r="I51" s="8" t="s">
        <v>521</v>
      </c>
      <c r="J51" s="46">
        <v>4988</v>
      </c>
      <c r="K51" s="46">
        <v>13819</v>
      </c>
      <c r="L51" s="5">
        <v>1933.9</v>
      </c>
      <c r="M51" s="46">
        <v>0</v>
      </c>
      <c r="N51" s="46">
        <v>0</v>
      </c>
      <c r="P51" s="46">
        <f t="shared" si="0"/>
        <v>18807</v>
      </c>
      <c r="Q51" s="46">
        <f t="shared" si="2"/>
        <v>-9</v>
      </c>
      <c r="R51">
        <f t="shared" si="9"/>
        <v>2.1538461538461537</v>
      </c>
      <c r="S51" s="5">
        <f t="shared" si="1"/>
        <v>1933.9</v>
      </c>
      <c r="T51" s="46">
        <f t="shared" si="3"/>
        <v>-9.8999999999998636</v>
      </c>
      <c r="U51">
        <f t="shared" si="7"/>
        <v>-4.0999999999999845</v>
      </c>
    </row>
    <row r="52" spans="2:21" x14ac:dyDescent="0.25">
      <c r="I52" s="8" t="s">
        <v>522</v>
      </c>
      <c r="J52" s="46">
        <v>4981</v>
      </c>
      <c r="K52" s="46">
        <v>13825</v>
      </c>
      <c r="L52" s="5">
        <v>1941.5</v>
      </c>
      <c r="M52" s="46">
        <v>0</v>
      </c>
      <c r="N52" s="46">
        <v>0</v>
      </c>
      <c r="P52" s="46">
        <f t="shared" si="0"/>
        <v>18806</v>
      </c>
      <c r="Q52" s="46">
        <f t="shared" si="2"/>
        <v>-1</v>
      </c>
      <c r="R52">
        <f t="shared" si="9"/>
        <v>0.46153846153846156</v>
      </c>
      <c r="S52" s="5">
        <f t="shared" si="1"/>
        <v>1941.5</v>
      </c>
      <c r="T52" s="46">
        <f t="shared" si="3"/>
        <v>7.5999999999999091</v>
      </c>
      <c r="U52">
        <f t="shared" si="7"/>
        <v>-2.1666666666666665</v>
      </c>
    </row>
    <row r="53" spans="2:21" x14ac:dyDescent="0.25">
      <c r="I53" s="8" t="s">
        <v>523</v>
      </c>
      <c r="J53" s="46">
        <v>4965</v>
      </c>
      <c r="K53" s="46">
        <v>13841</v>
      </c>
      <c r="L53" s="5">
        <v>1938</v>
      </c>
      <c r="M53" s="46">
        <v>0</v>
      </c>
      <c r="N53" s="46">
        <v>0</v>
      </c>
      <c r="P53" s="46">
        <f t="shared" si="0"/>
        <v>18806</v>
      </c>
      <c r="Q53" s="46">
        <f t="shared" si="2"/>
        <v>0</v>
      </c>
      <c r="R53">
        <f t="shared" si="9"/>
        <v>-0.15384615384615385</v>
      </c>
      <c r="S53" s="5">
        <f t="shared" si="1"/>
        <v>1938</v>
      </c>
      <c r="T53" s="46">
        <f t="shared" si="3"/>
        <v>-3.5</v>
      </c>
      <c r="U53">
        <f t="shared" si="7"/>
        <v>-1.9333333333333182</v>
      </c>
    </row>
    <row r="54" spans="2:21" x14ac:dyDescent="0.25">
      <c r="I54" s="8" t="s">
        <v>524</v>
      </c>
      <c r="J54" s="46">
        <v>4967</v>
      </c>
      <c r="K54" s="46">
        <v>13852</v>
      </c>
      <c r="L54" s="5">
        <v>1938.3</v>
      </c>
      <c r="M54" s="46">
        <v>0</v>
      </c>
      <c r="N54" s="46">
        <v>0</v>
      </c>
      <c r="P54" s="46">
        <f t="shared" si="0"/>
        <v>18819</v>
      </c>
      <c r="Q54" s="46">
        <f t="shared" si="2"/>
        <v>13</v>
      </c>
      <c r="R54">
        <f t="shared" si="9"/>
        <v>-1.3846153846153846</v>
      </c>
      <c r="S54" s="5">
        <f t="shared" si="1"/>
        <v>1938.3</v>
      </c>
      <c r="T54" s="46">
        <f t="shared" si="3"/>
        <v>0.29999999999995453</v>
      </c>
      <c r="U54">
        <f t="shared" si="7"/>
        <v>1.4666666666666213</v>
      </c>
    </row>
    <row r="55" spans="2:21" x14ac:dyDescent="0.25">
      <c r="I55" s="8" t="s">
        <v>525</v>
      </c>
      <c r="J55" s="46">
        <v>4973</v>
      </c>
      <c r="K55" s="46">
        <v>13884</v>
      </c>
      <c r="L55" s="5">
        <v>1941.2</v>
      </c>
      <c r="M55" s="46">
        <v>0</v>
      </c>
      <c r="N55" s="46">
        <v>0</v>
      </c>
      <c r="P55" s="46">
        <f t="shared" si="0"/>
        <v>18857</v>
      </c>
      <c r="Q55" s="46">
        <f t="shared" si="2"/>
        <v>38</v>
      </c>
      <c r="R55">
        <f t="shared" si="9"/>
        <v>1.6923076923076923</v>
      </c>
      <c r="S55" s="5">
        <f t="shared" si="1"/>
        <v>1941.2</v>
      </c>
      <c r="T55" s="46">
        <f t="shared" si="3"/>
        <v>2.9000000000000909</v>
      </c>
      <c r="U55">
        <f t="shared" si="7"/>
        <v>-9.9999999999984837E-2</v>
      </c>
    </row>
    <row r="56" spans="2:21" x14ac:dyDescent="0.25">
      <c r="I56" s="8" t="s">
        <v>526</v>
      </c>
      <c r="J56" s="46">
        <v>4973</v>
      </c>
      <c r="K56" s="46">
        <v>13888</v>
      </c>
      <c r="L56" s="5">
        <v>1964.5</v>
      </c>
      <c r="M56" s="46">
        <v>0</v>
      </c>
      <c r="N56" s="46">
        <v>0</v>
      </c>
      <c r="P56" s="46">
        <f t="shared" si="0"/>
        <v>18861</v>
      </c>
      <c r="Q56" s="46">
        <f t="shared" si="2"/>
        <v>4</v>
      </c>
      <c r="R56">
        <f t="shared" si="9"/>
        <v>3.2307692307692308</v>
      </c>
      <c r="S56" s="5">
        <f t="shared" si="1"/>
        <v>1964.5</v>
      </c>
      <c r="T56" s="46">
        <f t="shared" si="3"/>
        <v>23.299999999999955</v>
      </c>
      <c r="U56">
        <f t="shared" si="7"/>
        <v>8.8333333333333339</v>
      </c>
    </row>
    <row r="57" spans="2:21" x14ac:dyDescent="0.25">
      <c r="I57" s="8" t="s">
        <v>527</v>
      </c>
      <c r="J57" s="46">
        <v>4971</v>
      </c>
      <c r="K57" s="46">
        <v>13913</v>
      </c>
      <c r="L57" s="5">
        <v>1946.5</v>
      </c>
      <c r="M57" s="46">
        <v>0</v>
      </c>
      <c r="N57" s="46">
        <v>0</v>
      </c>
      <c r="P57" s="46">
        <f t="shared" si="0"/>
        <v>18884</v>
      </c>
      <c r="Q57" s="46">
        <f t="shared" si="2"/>
        <v>23</v>
      </c>
      <c r="R57">
        <f t="shared" si="9"/>
        <v>4.4615384615384617</v>
      </c>
      <c r="S57" s="5">
        <f t="shared" si="1"/>
        <v>1946.5</v>
      </c>
      <c r="T57" s="46">
        <f t="shared" si="3"/>
        <v>-18</v>
      </c>
      <c r="U57">
        <f t="shared" si="7"/>
        <v>2.7333333333333485</v>
      </c>
    </row>
    <row r="58" spans="2:21" x14ac:dyDescent="0.25">
      <c r="I58" s="8" t="s">
        <v>528</v>
      </c>
      <c r="J58" s="46">
        <v>4978</v>
      </c>
      <c r="K58" s="46">
        <v>13893</v>
      </c>
      <c r="L58" s="5">
        <v>1947.5</v>
      </c>
      <c r="M58" s="46">
        <v>0</v>
      </c>
      <c r="N58" s="46">
        <v>0</v>
      </c>
      <c r="P58" s="46">
        <f t="shared" si="0"/>
        <v>18871</v>
      </c>
      <c r="Q58" s="46">
        <f t="shared" si="2"/>
        <v>-13</v>
      </c>
      <c r="R58">
        <f t="shared" si="9"/>
        <v>4.384615384615385</v>
      </c>
      <c r="S58" s="5">
        <f t="shared" si="1"/>
        <v>1947.5</v>
      </c>
      <c r="T58" s="46">
        <f t="shared" si="3"/>
        <v>1</v>
      </c>
      <c r="U58">
        <f t="shared" si="7"/>
        <v>2.099999999999985</v>
      </c>
    </row>
    <row r="59" spans="2:21" x14ac:dyDescent="0.25">
      <c r="I59" s="8" t="s">
        <v>529</v>
      </c>
      <c r="J59" s="46">
        <v>4982</v>
      </c>
      <c r="K59" s="46">
        <v>13895</v>
      </c>
      <c r="L59" s="5">
        <v>1948.4</v>
      </c>
      <c r="M59" s="46">
        <v>0</v>
      </c>
      <c r="N59" s="46">
        <v>0</v>
      </c>
      <c r="P59" s="46">
        <f t="shared" si="0"/>
        <v>18877</v>
      </c>
      <c r="Q59" s="46">
        <f t="shared" si="2"/>
        <v>6</v>
      </c>
      <c r="R59">
        <f t="shared" si="9"/>
        <v>2.6153846153846154</v>
      </c>
      <c r="S59" s="5">
        <f t="shared" si="1"/>
        <v>1948.4</v>
      </c>
      <c r="T59" s="46">
        <f t="shared" si="3"/>
        <v>0.90000000000009095</v>
      </c>
      <c r="U59">
        <f t="shared" si="7"/>
        <v>-5.3666666666666361</v>
      </c>
    </row>
    <row r="60" spans="2:21" x14ac:dyDescent="0.25">
      <c r="I60" s="8" t="s">
        <v>530</v>
      </c>
      <c r="J60" s="46">
        <v>4985</v>
      </c>
      <c r="K60" s="46">
        <v>13912</v>
      </c>
      <c r="L60" s="5">
        <v>1949.2</v>
      </c>
      <c r="M60" s="46">
        <v>0</v>
      </c>
      <c r="N60" s="46">
        <v>0</v>
      </c>
      <c r="P60" s="46">
        <f t="shared" si="0"/>
        <v>18897</v>
      </c>
      <c r="Q60" s="46">
        <f t="shared" si="2"/>
        <v>20</v>
      </c>
      <c r="R60">
        <f t="shared" si="9"/>
        <v>1.8461538461538463</v>
      </c>
      <c r="S60" s="5">
        <f t="shared" si="1"/>
        <v>1949.2</v>
      </c>
      <c r="T60" s="46">
        <f t="shared" si="3"/>
        <v>0.79999999999995453</v>
      </c>
      <c r="U60">
        <f t="shared" si="7"/>
        <v>0.90000000000001512</v>
      </c>
    </row>
    <row r="61" spans="2:21" x14ac:dyDescent="0.25">
      <c r="I61" s="8" t="s">
        <v>531</v>
      </c>
      <c r="J61" s="46">
        <v>4985</v>
      </c>
      <c r="K61" s="46">
        <v>13921</v>
      </c>
      <c r="L61" s="5">
        <v>1950.6</v>
      </c>
      <c r="M61" s="46">
        <v>0</v>
      </c>
      <c r="N61" s="46">
        <v>0</v>
      </c>
      <c r="P61" s="46">
        <f t="shared" si="0"/>
        <v>18906</v>
      </c>
      <c r="Q61" s="46">
        <f t="shared" si="2"/>
        <v>9</v>
      </c>
      <c r="R61">
        <f t="shared" si="9"/>
        <v>7.7692307692307692</v>
      </c>
      <c r="S61" s="5">
        <f t="shared" si="1"/>
        <v>1950.6</v>
      </c>
      <c r="T61" s="46">
        <f t="shared" si="3"/>
        <v>1.3999999999998636</v>
      </c>
      <c r="U61">
        <f t="shared" si="7"/>
        <v>1.033333333333303</v>
      </c>
    </row>
    <row r="62" spans="2:21" x14ac:dyDescent="0.25">
      <c r="I62" s="8" t="s">
        <v>532</v>
      </c>
      <c r="J62" s="46">
        <v>4993</v>
      </c>
      <c r="K62" s="46">
        <v>13939</v>
      </c>
      <c r="L62" s="5">
        <v>1947.4</v>
      </c>
      <c r="M62" s="46">
        <v>0</v>
      </c>
      <c r="N62" s="46">
        <v>0</v>
      </c>
      <c r="P62" s="46">
        <f t="shared" si="0"/>
        <v>18932</v>
      </c>
      <c r="Q62" s="46">
        <f t="shared" si="2"/>
        <v>26</v>
      </c>
      <c r="R62">
        <f t="shared" si="9"/>
        <v>13.615384615384615</v>
      </c>
      <c r="S62" s="5">
        <f t="shared" si="1"/>
        <v>1947.4</v>
      </c>
      <c r="T62" s="46">
        <f t="shared" si="3"/>
        <v>-3.1999999999998181</v>
      </c>
      <c r="U62">
        <f t="shared" si="7"/>
        <v>-0.33333333333333331</v>
      </c>
    </row>
    <row r="63" spans="2:21" x14ac:dyDescent="0.25">
      <c r="I63" s="8" t="s">
        <v>533</v>
      </c>
      <c r="J63" s="46">
        <v>4998</v>
      </c>
      <c r="K63" s="46">
        <v>13967</v>
      </c>
      <c r="L63" s="5">
        <v>1951.5</v>
      </c>
      <c r="M63" s="46">
        <v>0</v>
      </c>
      <c r="N63" s="46">
        <v>0</v>
      </c>
      <c r="P63" s="46">
        <f t="shared" si="0"/>
        <v>18965</v>
      </c>
      <c r="Q63" s="46">
        <f t="shared" si="2"/>
        <v>33</v>
      </c>
      <c r="R63">
        <f t="shared" si="9"/>
        <v>11.461538461538462</v>
      </c>
      <c r="S63" s="5">
        <f t="shared" si="1"/>
        <v>1951.5</v>
      </c>
      <c r="T63" s="46">
        <f t="shared" si="3"/>
        <v>4.0999999999999091</v>
      </c>
      <c r="U63">
        <f t="shared" si="7"/>
        <v>0.76666666666665151</v>
      </c>
    </row>
    <row r="64" spans="2:21" x14ac:dyDescent="0.25">
      <c r="I64" s="8" t="s">
        <v>534</v>
      </c>
      <c r="J64" s="46">
        <v>4995</v>
      </c>
      <c r="K64" s="46">
        <v>13970</v>
      </c>
      <c r="L64" s="5">
        <v>1951.6</v>
      </c>
      <c r="M64" s="46">
        <v>0</v>
      </c>
      <c r="N64" s="46">
        <v>0</v>
      </c>
      <c r="P64" s="46">
        <f t="shared" si="0"/>
        <v>18965</v>
      </c>
      <c r="Q64" s="46">
        <f t="shared" si="2"/>
        <v>0</v>
      </c>
      <c r="R64">
        <f t="shared" si="9"/>
        <v>12.153846153846153</v>
      </c>
      <c r="S64" s="5">
        <f t="shared" si="1"/>
        <v>1951.6</v>
      </c>
      <c r="T64" s="46">
        <f t="shared" si="3"/>
        <v>9.9999999999909051E-2</v>
      </c>
      <c r="U64">
        <f t="shared" si="7"/>
        <v>0.33333333333333331</v>
      </c>
    </row>
    <row r="65" spans="9:21" x14ac:dyDescent="0.25">
      <c r="I65" s="8" t="s">
        <v>535</v>
      </c>
      <c r="J65" s="46">
        <v>5019</v>
      </c>
      <c r="K65" s="46">
        <v>13989</v>
      </c>
      <c r="L65" s="5">
        <v>1950.3</v>
      </c>
      <c r="M65" s="46">
        <v>0</v>
      </c>
      <c r="N65" s="46">
        <v>0</v>
      </c>
      <c r="P65" s="46">
        <f t="shared" si="0"/>
        <v>19008</v>
      </c>
      <c r="Q65" s="46">
        <f t="shared" si="2"/>
        <v>43</v>
      </c>
      <c r="R65">
        <f t="shared" si="9"/>
        <v>15.538461538461538</v>
      </c>
      <c r="S65" s="5">
        <f t="shared" si="1"/>
        <v>1950.3</v>
      </c>
      <c r="T65" s="46">
        <f t="shared" si="3"/>
        <v>-1.2999999999999545</v>
      </c>
      <c r="U65">
        <f t="shared" si="7"/>
        <v>0.96666666666662115</v>
      </c>
    </row>
    <row r="66" spans="9:21" x14ac:dyDescent="0.25">
      <c r="I66" s="8" t="s">
        <v>536</v>
      </c>
      <c r="J66" s="46">
        <v>5015</v>
      </c>
      <c r="K66" s="46">
        <v>14001</v>
      </c>
      <c r="L66" s="5">
        <v>1953.1</v>
      </c>
      <c r="M66" s="46">
        <v>0</v>
      </c>
      <c r="N66" s="46">
        <v>0</v>
      </c>
      <c r="P66" s="46">
        <f t="shared" si="0"/>
        <v>19016</v>
      </c>
      <c r="Q66" s="46">
        <f t="shared" si="2"/>
        <v>8</v>
      </c>
      <c r="R66">
        <f t="shared" si="9"/>
        <v>16.153846153846153</v>
      </c>
      <c r="S66" s="5">
        <f t="shared" si="1"/>
        <v>1953.1</v>
      </c>
      <c r="T66" s="46">
        <f t="shared" si="3"/>
        <v>2.7999999999999545</v>
      </c>
      <c r="U66">
        <f t="shared" si="7"/>
        <v>0.53333333333330302</v>
      </c>
    </row>
    <row r="67" spans="9:21" x14ac:dyDescent="0.25">
      <c r="I67" s="8" t="s">
        <v>537</v>
      </c>
      <c r="J67" s="46">
        <v>5013</v>
      </c>
      <c r="K67" s="46">
        <v>13994</v>
      </c>
      <c r="L67" s="5">
        <v>1957.9</v>
      </c>
      <c r="M67" s="46">
        <v>0</v>
      </c>
      <c r="N67" s="46">
        <v>0</v>
      </c>
      <c r="P67" s="46">
        <f t="shared" si="0"/>
        <v>19007</v>
      </c>
      <c r="Q67" s="46">
        <f t="shared" si="2"/>
        <v>-9</v>
      </c>
      <c r="R67">
        <f t="shared" si="9"/>
        <v>14.461538461538462</v>
      </c>
      <c r="S67" s="5">
        <f t="shared" si="1"/>
        <v>1957.9</v>
      </c>
      <c r="T67" s="46">
        <f t="shared" si="3"/>
        <v>4.8000000000001819</v>
      </c>
      <c r="U67">
        <f t="shared" si="7"/>
        <v>2.1000000000000605</v>
      </c>
    </row>
    <row r="68" spans="9:21" x14ac:dyDescent="0.25">
      <c r="I68" s="8" t="s">
        <v>538</v>
      </c>
      <c r="J68" s="46">
        <v>5019</v>
      </c>
      <c r="K68" s="46">
        <v>14010</v>
      </c>
      <c r="L68" s="5">
        <v>1955.4</v>
      </c>
      <c r="M68" s="46">
        <v>0</v>
      </c>
      <c r="N68" s="46">
        <v>0</v>
      </c>
      <c r="P68" s="46">
        <f t="shared" si="0"/>
        <v>19029</v>
      </c>
      <c r="Q68" s="46">
        <f t="shared" si="2"/>
        <v>22</v>
      </c>
      <c r="R68">
        <f t="shared" si="9"/>
        <v>13.23076923076923</v>
      </c>
      <c r="S68" s="5">
        <f t="shared" si="1"/>
        <v>1955.4</v>
      </c>
      <c r="T68" s="46">
        <f t="shared" si="3"/>
        <v>-2.5</v>
      </c>
      <c r="U68">
        <f t="shared" si="7"/>
        <v>1.7000000000000455</v>
      </c>
    </row>
    <row r="69" spans="9:21" x14ac:dyDescent="0.25">
      <c r="I69" s="8" t="s">
        <v>539</v>
      </c>
      <c r="J69" s="46">
        <v>5022</v>
      </c>
      <c r="K69" s="46">
        <v>14025</v>
      </c>
      <c r="L69" s="5">
        <v>1957.3</v>
      </c>
      <c r="M69" s="46">
        <v>0</v>
      </c>
      <c r="N69" s="46">
        <v>0</v>
      </c>
      <c r="P69" s="46">
        <f t="shared" si="0"/>
        <v>19047</v>
      </c>
      <c r="Q69" s="46">
        <f t="shared" si="2"/>
        <v>18</v>
      </c>
      <c r="R69">
        <f t="shared" si="9"/>
        <v>14.307692307692308</v>
      </c>
      <c r="S69" s="5">
        <f t="shared" si="1"/>
        <v>1957.3</v>
      </c>
      <c r="T69" s="46">
        <f t="shared" si="3"/>
        <v>1.8999999999998636</v>
      </c>
      <c r="U69">
        <f t="shared" si="7"/>
        <v>1.4000000000000152</v>
      </c>
    </row>
    <row r="70" spans="9:21" x14ac:dyDescent="0.25">
      <c r="I70" s="8" t="s">
        <v>540</v>
      </c>
      <c r="J70" s="46">
        <v>5029</v>
      </c>
      <c r="K70" s="46">
        <v>14001</v>
      </c>
      <c r="L70" s="5">
        <v>1956.3</v>
      </c>
      <c r="M70" s="46">
        <v>0</v>
      </c>
      <c r="N70" s="46">
        <v>0</v>
      </c>
      <c r="P70" s="46">
        <f t="shared" ref="P70:P133" si="10">J70+K70</f>
        <v>19030</v>
      </c>
      <c r="Q70" s="46">
        <f t="shared" si="2"/>
        <v>-17</v>
      </c>
      <c r="R70">
        <f t="shared" si="9"/>
        <v>11.23076923076923</v>
      </c>
      <c r="S70" s="5">
        <f t="shared" ref="S70:S133" si="11">L70-M70</f>
        <v>1956.3</v>
      </c>
      <c r="T70" s="46">
        <f t="shared" si="3"/>
        <v>-1</v>
      </c>
      <c r="U70">
        <f t="shared" si="7"/>
        <v>-0.53333333333337885</v>
      </c>
    </row>
    <row r="71" spans="9:21" x14ac:dyDescent="0.25">
      <c r="I71" s="8" t="s">
        <v>541</v>
      </c>
      <c r="J71" s="46">
        <v>5040</v>
      </c>
      <c r="K71" s="46">
        <v>14089</v>
      </c>
      <c r="L71" s="5">
        <v>1954</v>
      </c>
      <c r="M71" s="46">
        <v>0</v>
      </c>
      <c r="N71" s="46">
        <v>0</v>
      </c>
      <c r="P71" s="46">
        <f t="shared" si="10"/>
        <v>19129</v>
      </c>
      <c r="Q71" s="46">
        <f t="shared" ref="Q71:Q134" si="12">(P71-P70)</f>
        <v>99</v>
      </c>
      <c r="R71">
        <f t="shared" si="9"/>
        <v>19.846153846153847</v>
      </c>
      <c r="S71" s="5">
        <f t="shared" si="11"/>
        <v>1954</v>
      </c>
      <c r="T71" s="46">
        <f t="shared" ref="T71:T134" si="13">(S71-S70)</f>
        <v>-2.2999999999999545</v>
      </c>
      <c r="U71">
        <f t="shared" si="7"/>
        <v>-0.46666666666669698</v>
      </c>
    </row>
    <row r="72" spans="9:21" x14ac:dyDescent="0.25">
      <c r="I72" s="8" t="s">
        <v>542</v>
      </c>
      <c r="J72" s="46">
        <v>5038</v>
      </c>
      <c r="K72" s="46">
        <v>14094</v>
      </c>
      <c r="L72" s="5">
        <v>1955.6</v>
      </c>
      <c r="M72" s="46">
        <v>0</v>
      </c>
      <c r="N72" s="46">
        <v>0</v>
      </c>
      <c r="P72" s="46">
        <f t="shared" si="10"/>
        <v>19132</v>
      </c>
      <c r="Q72" s="46">
        <f t="shared" si="12"/>
        <v>3</v>
      </c>
      <c r="R72">
        <f t="shared" si="9"/>
        <v>19.615384615384617</v>
      </c>
      <c r="S72" s="5">
        <f t="shared" si="11"/>
        <v>1955.6</v>
      </c>
      <c r="T72" s="46">
        <f t="shared" si="13"/>
        <v>1.5999999999999091</v>
      </c>
      <c r="U72">
        <f t="shared" si="7"/>
        <v>-0.56666666666668186</v>
      </c>
    </row>
    <row r="73" spans="9:21" x14ac:dyDescent="0.25">
      <c r="I73" s="8" t="s">
        <v>543</v>
      </c>
      <c r="J73" s="46">
        <v>5040</v>
      </c>
      <c r="K73" s="46">
        <v>14073</v>
      </c>
      <c r="L73" s="5">
        <v>1956.8</v>
      </c>
      <c r="M73" s="46">
        <v>0</v>
      </c>
      <c r="N73" s="46">
        <v>0</v>
      </c>
      <c r="P73" s="46">
        <f t="shared" si="10"/>
        <v>19113</v>
      </c>
      <c r="Q73" s="46">
        <f t="shared" si="12"/>
        <v>-19</v>
      </c>
      <c r="R73">
        <f t="shared" si="9"/>
        <v>16.615384615384617</v>
      </c>
      <c r="S73" s="5">
        <f t="shared" si="11"/>
        <v>1956.8</v>
      </c>
      <c r="T73" s="46">
        <f t="shared" si="13"/>
        <v>1.2000000000000455</v>
      </c>
      <c r="U73">
        <f t="shared" si="7"/>
        <v>0.16666666666666666</v>
      </c>
    </row>
    <row r="74" spans="9:21" x14ac:dyDescent="0.25">
      <c r="I74" s="8" t="s">
        <v>544</v>
      </c>
      <c r="J74" s="46">
        <v>5037</v>
      </c>
      <c r="K74" s="46">
        <v>14057</v>
      </c>
      <c r="L74" s="5">
        <v>1960.6</v>
      </c>
      <c r="M74" s="46">
        <v>0</v>
      </c>
      <c r="N74" s="46">
        <v>0</v>
      </c>
      <c r="P74" s="46">
        <f t="shared" si="10"/>
        <v>19094</v>
      </c>
      <c r="Q74" s="46">
        <f t="shared" si="12"/>
        <v>-19</v>
      </c>
      <c r="R74">
        <f t="shared" si="9"/>
        <v>14.461538461538462</v>
      </c>
      <c r="S74" s="5">
        <f t="shared" si="11"/>
        <v>1960.6</v>
      </c>
      <c r="T74" s="46">
        <f t="shared" si="13"/>
        <v>3.7999999999999545</v>
      </c>
      <c r="U74">
        <f t="shared" ref="U74:U137" si="14">AVERAGE(T72:T74)</f>
        <v>2.1999999999999695</v>
      </c>
    </row>
    <row r="75" spans="9:21" x14ac:dyDescent="0.25">
      <c r="I75" s="8" t="s">
        <v>545</v>
      </c>
      <c r="J75" s="46">
        <v>5045</v>
      </c>
      <c r="K75" s="46">
        <v>14075</v>
      </c>
      <c r="L75" s="5">
        <v>1963.8</v>
      </c>
      <c r="M75" s="46">
        <v>0</v>
      </c>
      <c r="N75" s="46">
        <v>0</v>
      </c>
      <c r="P75" s="46">
        <f t="shared" si="10"/>
        <v>19120</v>
      </c>
      <c r="Q75" s="46">
        <f t="shared" si="12"/>
        <v>26</v>
      </c>
      <c r="R75">
        <f t="shared" si="9"/>
        <v>14.461538461538462</v>
      </c>
      <c r="S75" s="5">
        <f t="shared" si="11"/>
        <v>1963.8</v>
      </c>
      <c r="T75" s="46">
        <f t="shared" si="13"/>
        <v>3.2000000000000455</v>
      </c>
      <c r="U75">
        <f t="shared" si="14"/>
        <v>2.7333333333333485</v>
      </c>
    </row>
    <row r="76" spans="9:21" x14ac:dyDescent="0.25">
      <c r="I76" s="8" t="s">
        <v>546</v>
      </c>
      <c r="J76" s="46">
        <v>5061</v>
      </c>
      <c r="K76" s="46">
        <v>14085</v>
      </c>
      <c r="L76" s="5">
        <v>1957.9</v>
      </c>
      <c r="M76" s="46">
        <v>0</v>
      </c>
      <c r="N76" s="46">
        <v>0</v>
      </c>
      <c r="P76" s="46">
        <f t="shared" si="10"/>
        <v>19146</v>
      </c>
      <c r="Q76" s="46">
        <f t="shared" si="12"/>
        <v>26</v>
      </c>
      <c r="R76">
        <f t="shared" si="9"/>
        <v>13.923076923076923</v>
      </c>
      <c r="S76" s="5">
        <f t="shared" si="11"/>
        <v>1957.9</v>
      </c>
      <c r="T76" s="46">
        <f t="shared" si="13"/>
        <v>-5.8999999999998636</v>
      </c>
      <c r="U76">
        <f t="shared" si="14"/>
        <v>0.36666666666671216</v>
      </c>
    </row>
    <row r="77" spans="9:21" x14ac:dyDescent="0.25">
      <c r="I77" s="8" t="s">
        <v>547</v>
      </c>
      <c r="J77" s="46">
        <v>5033</v>
      </c>
      <c r="K77" s="46">
        <v>14087</v>
      </c>
      <c r="L77" s="5">
        <v>1953.8</v>
      </c>
      <c r="M77" s="46">
        <v>0</v>
      </c>
      <c r="N77" s="46">
        <v>0</v>
      </c>
      <c r="P77" s="46">
        <f t="shared" si="10"/>
        <v>19120</v>
      </c>
      <c r="Q77" s="46">
        <f t="shared" si="12"/>
        <v>-26</v>
      </c>
      <c r="R77">
        <f t="shared" si="9"/>
        <v>11.923076923076923</v>
      </c>
      <c r="S77" s="5">
        <f t="shared" si="11"/>
        <v>1953.8</v>
      </c>
      <c r="T77" s="46">
        <f t="shared" si="13"/>
        <v>-4.1000000000001364</v>
      </c>
      <c r="U77">
        <f t="shared" si="14"/>
        <v>-2.2666666666666515</v>
      </c>
    </row>
    <row r="78" spans="9:21" x14ac:dyDescent="0.25">
      <c r="I78" s="8" t="s">
        <v>548</v>
      </c>
      <c r="J78" s="46">
        <v>5049</v>
      </c>
      <c r="K78" s="46">
        <v>14096</v>
      </c>
      <c r="L78" s="5">
        <v>1958.9</v>
      </c>
      <c r="M78" s="46">
        <v>0</v>
      </c>
      <c r="N78" s="46">
        <v>0</v>
      </c>
      <c r="P78" s="46">
        <f t="shared" si="10"/>
        <v>19145</v>
      </c>
      <c r="Q78" s="46">
        <f t="shared" si="12"/>
        <v>25</v>
      </c>
      <c r="R78">
        <f t="shared" si="9"/>
        <v>10.538461538461538</v>
      </c>
      <c r="S78" s="5">
        <f t="shared" si="11"/>
        <v>1958.9</v>
      </c>
      <c r="T78" s="46">
        <f t="shared" si="13"/>
        <v>5.1000000000001364</v>
      </c>
      <c r="U78">
        <f t="shared" si="14"/>
        <v>-1.6333333333332878</v>
      </c>
    </row>
    <row r="79" spans="9:21" x14ac:dyDescent="0.25">
      <c r="I79" s="8" t="s">
        <v>549</v>
      </c>
      <c r="J79" s="46">
        <v>5059</v>
      </c>
      <c r="K79" s="46">
        <v>14111</v>
      </c>
      <c r="L79" s="5">
        <v>1960.4</v>
      </c>
      <c r="M79" s="46">
        <v>0</v>
      </c>
      <c r="N79" s="46">
        <v>0</v>
      </c>
      <c r="P79" s="46">
        <f t="shared" si="10"/>
        <v>19170</v>
      </c>
      <c r="Q79" s="46">
        <f t="shared" si="12"/>
        <v>25</v>
      </c>
      <c r="R79">
        <f t="shared" si="9"/>
        <v>11.846153846153847</v>
      </c>
      <c r="S79" s="5">
        <f t="shared" si="11"/>
        <v>1960.4</v>
      </c>
      <c r="T79" s="46">
        <f t="shared" si="13"/>
        <v>1.5</v>
      </c>
      <c r="U79">
        <f t="shared" si="14"/>
        <v>0.83333333333333337</v>
      </c>
    </row>
    <row r="80" spans="9:21" x14ac:dyDescent="0.25">
      <c r="I80" s="8" t="s">
        <v>550</v>
      </c>
      <c r="J80" s="46">
        <v>5064</v>
      </c>
      <c r="K80" s="46">
        <v>14122</v>
      </c>
      <c r="L80" s="5">
        <v>1962.1</v>
      </c>
      <c r="M80" s="46">
        <v>0</v>
      </c>
      <c r="N80" s="46">
        <v>0</v>
      </c>
      <c r="P80" s="46">
        <f t="shared" si="10"/>
        <v>19186</v>
      </c>
      <c r="Q80" s="46">
        <f t="shared" si="12"/>
        <v>16</v>
      </c>
      <c r="R80">
        <f t="shared" si="9"/>
        <v>13.76923076923077</v>
      </c>
      <c r="S80" s="5">
        <f t="shared" si="11"/>
        <v>1962.1</v>
      </c>
      <c r="T80" s="46">
        <f t="shared" si="13"/>
        <v>1.6999999999998181</v>
      </c>
      <c r="U80">
        <f t="shared" si="14"/>
        <v>2.7666666666666515</v>
      </c>
    </row>
    <row r="81" spans="9:21" x14ac:dyDescent="0.25">
      <c r="I81" s="8" t="s">
        <v>551</v>
      </c>
      <c r="J81" s="46">
        <v>5072</v>
      </c>
      <c r="K81" s="46">
        <v>14120</v>
      </c>
      <c r="L81" s="5">
        <v>1963.3</v>
      </c>
      <c r="M81" s="46">
        <v>0</v>
      </c>
      <c r="N81" s="46">
        <v>0</v>
      </c>
      <c r="P81" s="46">
        <f t="shared" si="10"/>
        <v>19192</v>
      </c>
      <c r="Q81" s="46">
        <f t="shared" si="12"/>
        <v>6</v>
      </c>
      <c r="R81">
        <f t="shared" si="9"/>
        <v>12.538461538461538</v>
      </c>
      <c r="S81" s="5">
        <f t="shared" si="11"/>
        <v>1963.3</v>
      </c>
      <c r="T81" s="46">
        <f t="shared" si="13"/>
        <v>1.2000000000000455</v>
      </c>
      <c r="U81">
        <f t="shared" si="14"/>
        <v>1.4666666666666213</v>
      </c>
    </row>
    <row r="82" spans="9:21" x14ac:dyDescent="0.25">
      <c r="I82" s="8" t="s">
        <v>552</v>
      </c>
      <c r="J82" s="46">
        <v>5069</v>
      </c>
      <c r="K82" s="46">
        <v>14117</v>
      </c>
      <c r="L82" s="5">
        <v>1964.3</v>
      </c>
      <c r="M82" s="46">
        <v>0</v>
      </c>
      <c r="N82" s="46">
        <v>0</v>
      </c>
      <c r="P82" s="46">
        <f t="shared" si="10"/>
        <v>19186</v>
      </c>
      <c r="Q82" s="46">
        <f t="shared" si="12"/>
        <v>-6</v>
      </c>
      <c r="R82">
        <f t="shared" ref="R82:R145" si="15">AVERAGE(Q70:Q82)</f>
        <v>10.692307692307692</v>
      </c>
      <c r="S82" s="5">
        <f t="shared" si="11"/>
        <v>1964.3</v>
      </c>
      <c r="T82" s="46">
        <f t="shared" si="13"/>
        <v>1</v>
      </c>
      <c r="U82">
        <f t="shared" si="14"/>
        <v>1.2999999999999545</v>
      </c>
    </row>
    <row r="83" spans="9:21" x14ac:dyDescent="0.25">
      <c r="I83" s="8" t="s">
        <v>553</v>
      </c>
      <c r="J83" s="46">
        <v>5075</v>
      </c>
      <c r="K83" s="46">
        <v>14158</v>
      </c>
      <c r="L83" s="5">
        <v>1965.9</v>
      </c>
      <c r="M83" s="46">
        <v>0</v>
      </c>
      <c r="N83" s="46">
        <v>0</v>
      </c>
      <c r="P83" s="46">
        <f t="shared" si="10"/>
        <v>19233</v>
      </c>
      <c r="Q83" s="46">
        <f t="shared" si="12"/>
        <v>47</v>
      </c>
      <c r="R83">
        <f t="shared" si="15"/>
        <v>15.615384615384615</v>
      </c>
      <c r="S83" s="5">
        <f t="shared" si="11"/>
        <v>1965.9</v>
      </c>
      <c r="T83" s="46">
        <f t="shared" si="13"/>
        <v>1.6000000000001364</v>
      </c>
      <c r="U83">
        <f t="shared" si="14"/>
        <v>1.2666666666667272</v>
      </c>
    </row>
    <row r="84" spans="9:21" x14ac:dyDescent="0.25">
      <c r="I84" s="8" t="s">
        <v>554</v>
      </c>
      <c r="J84" s="46">
        <v>5084</v>
      </c>
      <c r="K84" s="46">
        <v>14194</v>
      </c>
      <c r="L84" s="5">
        <v>1963.8</v>
      </c>
      <c r="M84" s="46">
        <v>0</v>
      </c>
      <c r="N84" s="46">
        <v>0</v>
      </c>
      <c r="P84" s="46">
        <f t="shared" si="10"/>
        <v>19278</v>
      </c>
      <c r="Q84" s="46">
        <f t="shared" si="12"/>
        <v>45</v>
      </c>
      <c r="R84">
        <f t="shared" si="15"/>
        <v>11.461538461538462</v>
      </c>
      <c r="S84" s="5">
        <f t="shared" si="11"/>
        <v>1963.8</v>
      </c>
      <c r="T84" s="46">
        <f t="shared" si="13"/>
        <v>-2.1000000000001364</v>
      </c>
      <c r="U84">
        <f t="shared" si="14"/>
        <v>0.16666666666666666</v>
      </c>
    </row>
    <row r="85" spans="9:21" x14ac:dyDescent="0.25">
      <c r="I85" s="8" t="s">
        <v>555</v>
      </c>
      <c r="J85" s="46">
        <v>5099</v>
      </c>
      <c r="K85" s="46">
        <v>14251</v>
      </c>
      <c r="L85" s="5">
        <v>1963.3</v>
      </c>
      <c r="M85" s="46">
        <v>0</v>
      </c>
      <c r="N85" s="46">
        <v>0</v>
      </c>
      <c r="P85" s="46">
        <f t="shared" si="10"/>
        <v>19350</v>
      </c>
      <c r="Q85" s="46">
        <f t="shared" si="12"/>
        <v>72</v>
      </c>
      <c r="R85">
        <f t="shared" si="15"/>
        <v>16.76923076923077</v>
      </c>
      <c r="S85" s="5">
        <f t="shared" si="11"/>
        <v>1963.3</v>
      </c>
      <c r="T85" s="46">
        <f t="shared" si="13"/>
        <v>-0.5</v>
      </c>
      <c r="U85">
        <f t="shared" si="14"/>
        <v>-0.33333333333333331</v>
      </c>
    </row>
    <row r="86" spans="9:21" x14ac:dyDescent="0.25">
      <c r="I86" s="8" t="s">
        <v>556</v>
      </c>
      <c r="J86" s="46">
        <v>5097</v>
      </c>
      <c r="K86" s="46">
        <v>14240</v>
      </c>
      <c r="L86" s="5">
        <v>1963.1</v>
      </c>
      <c r="M86" s="46">
        <v>0</v>
      </c>
      <c r="N86" s="46">
        <v>0</v>
      </c>
      <c r="P86" s="46">
        <f t="shared" si="10"/>
        <v>19337</v>
      </c>
      <c r="Q86" s="46">
        <f t="shared" si="12"/>
        <v>-13</v>
      </c>
      <c r="R86">
        <f t="shared" si="15"/>
        <v>17.23076923076923</v>
      </c>
      <c r="S86" s="5">
        <f t="shared" si="11"/>
        <v>1963.1</v>
      </c>
      <c r="T86" s="46">
        <f t="shared" si="13"/>
        <v>-0.20000000000004547</v>
      </c>
      <c r="U86">
        <f t="shared" si="14"/>
        <v>-0.93333333333339397</v>
      </c>
    </row>
    <row r="87" spans="9:21" x14ac:dyDescent="0.25">
      <c r="I87" s="8" t="s">
        <v>557</v>
      </c>
      <c r="J87" s="46">
        <v>5100</v>
      </c>
      <c r="K87" s="46">
        <v>14254</v>
      </c>
      <c r="L87" s="5">
        <v>1961.8</v>
      </c>
      <c r="M87" s="46">
        <v>0</v>
      </c>
      <c r="N87" s="46">
        <v>0</v>
      </c>
      <c r="P87" s="46">
        <f t="shared" si="10"/>
        <v>19354</v>
      </c>
      <c r="Q87" s="46">
        <f t="shared" si="12"/>
        <v>17</v>
      </c>
      <c r="R87">
        <f t="shared" si="15"/>
        <v>20</v>
      </c>
      <c r="S87" s="5">
        <f t="shared" si="11"/>
        <v>1961.8</v>
      </c>
      <c r="T87" s="46">
        <f t="shared" si="13"/>
        <v>-1.2999999999999545</v>
      </c>
      <c r="U87">
        <f t="shared" si="14"/>
        <v>-0.66666666666666663</v>
      </c>
    </row>
    <row r="88" spans="9:21" x14ac:dyDescent="0.25">
      <c r="I88" s="8" t="s">
        <v>558</v>
      </c>
      <c r="J88" s="46">
        <v>5098</v>
      </c>
      <c r="K88" s="46">
        <v>14260</v>
      </c>
      <c r="L88" s="5">
        <v>1962.2</v>
      </c>
      <c r="M88" s="46">
        <v>0</v>
      </c>
      <c r="N88" s="46">
        <v>0</v>
      </c>
      <c r="P88" s="46">
        <f t="shared" si="10"/>
        <v>19358</v>
      </c>
      <c r="Q88" s="46">
        <f t="shared" si="12"/>
        <v>4</v>
      </c>
      <c r="R88">
        <f t="shared" si="15"/>
        <v>18.307692307692307</v>
      </c>
      <c r="S88" s="5">
        <f t="shared" si="11"/>
        <v>1962.2</v>
      </c>
      <c r="T88" s="46">
        <f t="shared" si="13"/>
        <v>0.40000000000009095</v>
      </c>
      <c r="U88">
        <f t="shared" si="14"/>
        <v>-0.36666666666663633</v>
      </c>
    </row>
    <row r="89" spans="9:21" x14ac:dyDescent="0.25">
      <c r="I89" s="8" t="s">
        <v>559</v>
      </c>
      <c r="J89" s="46">
        <v>5087</v>
      </c>
      <c r="K89" s="46">
        <v>14277</v>
      </c>
      <c r="L89" s="5">
        <v>1964</v>
      </c>
      <c r="M89" s="46">
        <v>0</v>
      </c>
      <c r="N89" s="46">
        <v>0</v>
      </c>
      <c r="P89" s="46">
        <f t="shared" si="10"/>
        <v>19364</v>
      </c>
      <c r="Q89" s="46">
        <f t="shared" si="12"/>
        <v>6</v>
      </c>
      <c r="R89">
        <f t="shared" si="15"/>
        <v>16.76923076923077</v>
      </c>
      <c r="S89" s="5">
        <f t="shared" si="11"/>
        <v>1964</v>
      </c>
      <c r="T89" s="46">
        <f t="shared" si="13"/>
        <v>1.7999999999999545</v>
      </c>
      <c r="U89">
        <f t="shared" si="14"/>
        <v>0.3000000000000303</v>
      </c>
    </row>
    <row r="90" spans="9:21" x14ac:dyDescent="0.25">
      <c r="I90" s="8" t="s">
        <v>560</v>
      </c>
      <c r="J90" s="46">
        <v>5114</v>
      </c>
      <c r="K90" s="46">
        <v>14285</v>
      </c>
      <c r="L90" s="5">
        <v>1964.4</v>
      </c>
      <c r="M90" s="46">
        <v>0</v>
      </c>
      <c r="N90" s="46">
        <v>0</v>
      </c>
      <c r="P90" s="46">
        <f t="shared" si="10"/>
        <v>19399</v>
      </c>
      <c r="Q90" s="46">
        <f t="shared" si="12"/>
        <v>35</v>
      </c>
      <c r="R90">
        <f t="shared" si="15"/>
        <v>21.46153846153846</v>
      </c>
      <c r="S90" s="5">
        <f t="shared" si="11"/>
        <v>1964.4</v>
      </c>
      <c r="T90" s="46">
        <f t="shared" si="13"/>
        <v>0.40000000000009095</v>
      </c>
      <c r="U90">
        <f t="shared" si="14"/>
        <v>0.8666666666667121</v>
      </c>
    </row>
    <row r="91" spans="9:21" x14ac:dyDescent="0.25">
      <c r="I91" s="8" t="s">
        <v>561</v>
      </c>
      <c r="J91" s="46">
        <v>5118</v>
      </c>
      <c r="K91" s="46">
        <v>14300</v>
      </c>
      <c r="L91" s="5">
        <v>1965.1</v>
      </c>
      <c r="M91" s="46">
        <v>0</v>
      </c>
      <c r="N91" s="46">
        <v>0</v>
      </c>
      <c r="P91" s="46">
        <f t="shared" si="10"/>
        <v>19418</v>
      </c>
      <c r="Q91" s="46">
        <f t="shared" si="12"/>
        <v>19</v>
      </c>
      <c r="R91">
        <f t="shared" si="15"/>
        <v>21</v>
      </c>
      <c r="S91" s="5">
        <f t="shared" si="11"/>
        <v>1965.1</v>
      </c>
      <c r="T91" s="46">
        <f t="shared" si="13"/>
        <v>0.6999999999998181</v>
      </c>
      <c r="U91">
        <f t="shared" si="14"/>
        <v>0.96666666666662115</v>
      </c>
    </row>
    <row r="92" spans="9:21" x14ac:dyDescent="0.25">
      <c r="I92" s="8" t="s">
        <v>562</v>
      </c>
      <c r="J92" s="46">
        <v>5121</v>
      </c>
      <c r="K92" s="46">
        <v>14322</v>
      </c>
      <c r="L92" s="5">
        <v>1965.3</v>
      </c>
      <c r="M92" s="46">
        <v>0</v>
      </c>
      <c r="N92" s="46">
        <v>0</v>
      </c>
      <c r="P92" s="46">
        <f t="shared" si="10"/>
        <v>19443</v>
      </c>
      <c r="Q92" s="46">
        <f t="shared" si="12"/>
        <v>25</v>
      </c>
      <c r="R92">
        <f t="shared" si="15"/>
        <v>21</v>
      </c>
      <c r="S92" s="5">
        <f t="shared" si="11"/>
        <v>1965.3</v>
      </c>
      <c r="T92" s="46">
        <f t="shared" si="13"/>
        <v>0.20000000000004547</v>
      </c>
      <c r="U92">
        <f t="shared" si="14"/>
        <v>0.43333333333331819</v>
      </c>
    </row>
    <row r="93" spans="9:21" x14ac:dyDescent="0.25">
      <c r="I93" s="8" t="s">
        <v>563</v>
      </c>
      <c r="J93" s="46">
        <v>5121</v>
      </c>
      <c r="K93" s="46">
        <v>14339</v>
      </c>
      <c r="L93" s="5">
        <v>1962.9</v>
      </c>
      <c r="M93" s="46">
        <v>0</v>
      </c>
      <c r="N93" s="46">
        <v>0</v>
      </c>
      <c r="P93" s="46">
        <f t="shared" si="10"/>
        <v>19460</v>
      </c>
      <c r="Q93" s="46">
        <f t="shared" si="12"/>
        <v>17</v>
      </c>
      <c r="R93">
        <f t="shared" si="15"/>
        <v>21.076923076923077</v>
      </c>
      <c r="S93" s="5">
        <f t="shared" si="11"/>
        <v>1962.9</v>
      </c>
      <c r="T93" s="46">
        <f t="shared" si="13"/>
        <v>-2.3999999999998636</v>
      </c>
      <c r="U93">
        <f t="shared" si="14"/>
        <v>-0.5</v>
      </c>
    </row>
    <row r="94" spans="9:21" x14ac:dyDescent="0.25">
      <c r="I94" s="8" t="s">
        <v>564</v>
      </c>
      <c r="J94" s="46">
        <v>5131</v>
      </c>
      <c r="K94" s="46">
        <v>14347</v>
      </c>
      <c r="L94" s="5">
        <v>1960</v>
      </c>
      <c r="M94" s="46">
        <v>0</v>
      </c>
      <c r="N94" s="46">
        <v>0</v>
      </c>
      <c r="P94" s="46">
        <f t="shared" si="10"/>
        <v>19478</v>
      </c>
      <c r="Q94" s="46">
        <f t="shared" si="12"/>
        <v>18</v>
      </c>
      <c r="R94">
        <f t="shared" si="15"/>
        <v>22</v>
      </c>
      <c r="S94" s="5">
        <f t="shared" si="11"/>
        <v>1960</v>
      </c>
      <c r="T94" s="46">
        <f t="shared" si="13"/>
        <v>-2.9000000000000909</v>
      </c>
      <c r="U94">
        <f t="shared" si="14"/>
        <v>-1.6999999999999698</v>
      </c>
    </row>
    <row r="95" spans="9:21" x14ac:dyDescent="0.25">
      <c r="I95" s="8" t="s">
        <v>565</v>
      </c>
      <c r="J95" s="46">
        <v>5119</v>
      </c>
      <c r="K95" s="46">
        <v>14325</v>
      </c>
      <c r="L95" s="5">
        <v>1964.5</v>
      </c>
      <c r="M95" s="46">
        <v>0</v>
      </c>
      <c r="N95" s="46">
        <v>0</v>
      </c>
      <c r="P95" s="46">
        <f t="shared" si="10"/>
        <v>19444</v>
      </c>
      <c r="Q95" s="46">
        <f t="shared" si="12"/>
        <v>-34</v>
      </c>
      <c r="R95">
        <f t="shared" si="15"/>
        <v>19.846153846153847</v>
      </c>
      <c r="S95" s="5">
        <f t="shared" si="11"/>
        <v>1964.5</v>
      </c>
      <c r="T95" s="46">
        <f t="shared" si="13"/>
        <v>4.5</v>
      </c>
      <c r="U95">
        <f t="shared" si="14"/>
        <v>-0.26666666666665151</v>
      </c>
    </row>
    <row r="96" spans="9:21" x14ac:dyDescent="0.25">
      <c r="I96" s="8" t="s">
        <v>566</v>
      </c>
      <c r="J96" s="46">
        <v>5110</v>
      </c>
      <c r="K96" s="46">
        <v>14378</v>
      </c>
      <c r="L96" s="5">
        <v>1966.8</v>
      </c>
      <c r="M96" s="46">
        <v>0</v>
      </c>
      <c r="N96" s="46">
        <v>0</v>
      </c>
      <c r="P96" s="46">
        <f t="shared" si="10"/>
        <v>19488</v>
      </c>
      <c r="Q96" s="46">
        <f t="shared" si="12"/>
        <v>44</v>
      </c>
      <c r="R96">
        <f t="shared" si="15"/>
        <v>19.615384615384617</v>
      </c>
      <c r="S96" s="5">
        <f t="shared" si="11"/>
        <v>1966.8</v>
      </c>
      <c r="T96" s="46">
        <f t="shared" si="13"/>
        <v>2.2999999999999545</v>
      </c>
      <c r="U96">
        <f t="shared" si="14"/>
        <v>1.2999999999999545</v>
      </c>
    </row>
    <row r="97" spans="1:21" x14ac:dyDescent="0.25">
      <c r="I97" s="8" t="s">
        <v>567</v>
      </c>
      <c r="J97" s="46">
        <v>5137</v>
      </c>
      <c r="K97" s="46">
        <v>14405</v>
      </c>
      <c r="L97" s="5">
        <v>1966</v>
      </c>
      <c r="M97" s="46">
        <v>0</v>
      </c>
      <c r="N97" s="46">
        <v>0</v>
      </c>
      <c r="P97" s="46">
        <f t="shared" si="10"/>
        <v>19542</v>
      </c>
      <c r="Q97" s="46">
        <f t="shared" si="12"/>
        <v>54</v>
      </c>
      <c r="R97">
        <f t="shared" si="15"/>
        <v>20.307692307692307</v>
      </c>
      <c r="S97" s="5">
        <f t="shared" si="11"/>
        <v>1966</v>
      </c>
      <c r="T97" s="46">
        <f t="shared" si="13"/>
        <v>-0.79999999999995453</v>
      </c>
      <c r="U97">
        <f t="shared" si="14"/>
        <v>2</v>
      </c>
    </row>
    <row r="98" spans="1:21" x14ac:dyDescent="0.25">
      <c r="I98" s="8" t="s">
        <v>568</v>
      </c>
      <c r="J98" s="46">
        <v>5132</v>
      </c>
      <c r="K98" s="46">
        <v>14431</v>
      </c>
      <c r="L98" s="5">
        <v>1965.7</v>
      </c>
      <c r="M98" s="46">
        <v>0</v>
      </c>
      <c r="N98" s="46">
        <v>0</v>
      </c>
      <c r="P98" s="46">
        <f t="shared" si="10"/>
        <v>19563</v>
      </c>
      <c r="Q98" s="46">
        <f t="shared" si="12"/>
        <v>21</v>
      </c>
      <c r="R98">
        <f t="shared" si="15"/>
        <v>16.384615384615383</v>
      </c>
      <c r="S98" s="5">
        <f t="shared" si="11"/>
        <v>1965.7</v>
      </c>
      <c r="T98" s="46">
        <f t="shared" si="13"/>
        <v>-0.29999999999995453</v>
      </c>
      <c r="U98">
        <f t="shared" si="14"/>
        <v>0.40000000000001518</v>
      </c>
    </row>
    <row r="99" spans="1:21" x14ac:dyDescent="0.25">
      <c r="I99" s="8" t="s">
        <v>569</v>
      </c>
      <c r="J99" s="46">
        <v>5137</v>
      </c>
      <c r="K99" s="46">
        <v>14453</v>
      </c>
      <c r="L99" s="5">
        <v>1969.8</v>
      </c>
      <c r="M99" s="46">
        <v>0</v>
      </c>
      <c r="N99" s="46">
        <v>0</v>
      </c>
      <c r="P99" s="46">
        <f t="shared" si="10"/>
        <v>19590</v>
      </c>
      <c r="Q99" s="46">
        <f t="shared" si="12"/>
        <v>27</v>
      </c>
      <c r="R99">
        <f t="shared" si="15"/>
        <v>19.46153846153846</v>
      </c>
      <c r="S99" s="5">
        <f t="shared" si="11"/>
        <v>1969.8</v>
      </c>
      <c r="T99" s="46">
        <f t="shared" si="13"/>
        <v>4.0999999999999091</v>
      </c>
      <c r="U99">
        <f t="shared" si="14"/>
        <v>1</v>
      </c>
    </row>
    <row r="100" spans="1:21" x14ac:dyDescent="0.25">
      <c r="I100" s="8" t="s">
        <v>570</v>
      </c>
      <c r="J100" s="46">
        <v>5139</v>
      </c>
      <c r="K100" s="46">
        <v>14481</v>
      </c>
      <c r="L100" s="5">
        <v>1974.4</v>
      </c>
      <c r="M100" s="46">
        <v>0</v>
      </c>
      <c r="N100" s="46">
        <v>0</v>
      </c>
      <c r="P100" s="46">
        <f t="shared" si="10"/>
        <v>19620</v>
      </c>
      <c r="Q100" s="46">
        <f t="shared" si="12"/>
        <v>30</v>
      </c>
      <c r="R100">
        <f t="shared" si="15"/>
        <v>20.46153846153846</v>
      </c>
      <c r="S100" s="5">
        <f t="shared" si="11"/>
        <v>1974.4</v>
      </c>
      <c r="T100" s="46">
        <f t="shared" si="13"/>
        <v>4.6000000000001364</v>
      </c>
      <c r="U100">
        <f t="shared" si="14"/>
        <v>2.8000000000000305</v>
      </c>
    </row>
    <row r="101" spans="1:21" x14ac:dyDescent="0.25">
      <c r="I101" s="8" t="s">
        <v>571</v>
      </c>
      <c r="J101" s="46">
        <v>5148</v>
      </c>
      <c r="K101" s="46">
        <v>14502</v>
      </c>
      <c r="L101" s="5">
        <v>1981</v>
      </c>
      <c r="M101" s="46">
        <v>0</v>
      </c>
      <c r="N101" s="46">
        <v>1</v>
      </c>
      <c r="P101" s="46">
        <f t="shared" si="10"/>
        <v>19650</v>
      </c>
      <c r="Q101" s="46">
        <f t="shared" si="12"/>
        <v>30</v>
      </c>
      <c r="R101">
        <f t="shared" si="15"/>
        <v>22.46153846153846</v>
      </c>
      <c r="S101" s="5">
        <f t="shared" si="11"/>
        <v>1981</v>
      </c>
      <c r="T101" s="46">
        <f t="shared" si="13"/>
        <v>6.5999999999999091</v>
      </c>
      <c r="U101">
        <f t="shared" si="14"/>
        <v>5.0999999999999845</v>
      </c>
    </row>
    <row r="102" spans="1:21" x14ac:dyDescent="0.25">
      <c r="I102" s="8" t="s">
        <v>572</v>
      </c>
      <c r="J102" s="46">
        <v>5145</v>
      </c>
      <c r="K102" s="46">
        <v>14525</v>
      </c>
      <c r="L102" s="5">
        <v>1986.9</v>
      </c>
      <c r="M102" s="46">
        <v>0</v>
      </c>
      <c r="N102" s="46">
        <v>1</v>
      </c>
      <c r="P102" s="46">
        <f t="shared" si="10"/>
        <v>19670</v>
      </c>
      <c r="Q102" s="46">
        <f t="shared" si="12"/>
        <v>20</v>
      </c>
      <c r="R102">
        <f t="shared" si="15"/>
        <v>23.53846153846154</v>
      </c>
      <c r="S102" s="5">
        <f t="shared" si="11"/>
        <v>1986.9</v>
      </c>
      <c r="T102" s="46">
        <f t="shared" si="13"/>
        <v>5.9000000000000909</v>
      </c>
      <c r="U102">
        <f t="shared" si="14"/>
        <v>5.7000000000000455</v>
      </c>
    </row>
    <row r="103" spans="1:21" x14ac:dyDescent="0.25">
      <c r="I103" s="8" t="s">
        <v>573</v>
      </c>
      <c r="J103" s="46">
        <v>5153</v>
      </c>
      <c r="K103" s="46">
        <v>14538</v>
      </c>
      <c r="L103" s="5">
        <v>1991.4</v>
      </c>
      <c r="M103" s="46">
        <v>0</v>
      </c>
      <c r="N103" s="46">
        <v>1</v>
      </c>
      <c r="P103" s="46">
        <f t="shared" si="10"/>
        <v>19691</v>
      </c>
      <c r="Q103" s="46">
        <f t="shared" si="12"/>
        <v>21</v>
      </c>
      <c r="R103">
        <f t="shared" si="15"/>
        <v>22.46153846153846</v>
      </c>
      <c r="S103" s="5">
        <f t="shared" si="11"/>
        <v>1991.4</v>
      </c>
      <c r="T103" s="46">
        <f t="shared" si="13"/>
        <v>4.5</v>
      </c>
      <c r="U103">
        <f t="shared" si="14"/>
        <v>5.666666666666667</v>
      </c>
    </row>
    <row r="104" spans="1:21" x14ac:dyDescent="0.25">
      <c r="A104" t="e">
        <f>(#REF!/#REF!)-1</f>
        <v>#REF!</v>
      </c>
      <c r="I104" s="8" t="s">
        <v>574</v>
      </c>
      <c r="J104" s="46">
        <v>5157</v>
      </c>
      <c r="K104" s="46">
        <v>14538</v>
      </c>
      <c r="L104" s="5">
        <v>1997.1</v>
      </c>
      <c r="M104" s="46">
        <v>0</v>
      </c>
      <c r="N104" s="46">
        <v>1</v>
      </c>
      <c r="P104" s="46">
        <f t="shared" si="10"/>
        <v>19695</v>
      </c>
      <c r="Q104" s="46">
        <f t="shared" si="12"/>
        <v>4</v>
      </c>
      <c r="R104">
        <f t="shared" si="15"/>
        <v>21.307692307692307</v>
      </c>
      <c r="S104" s="5">
        <f t="shared" si="11"/>
        <v>1997.1</v>
      </c>
      <c r="T104" s="46">
        <f t="shared" si="13"/>
        <v>5.6999999999998181</v>
      </c>
      <c r="U104">
        <f t="shared" si="14"/>
        <v>5.3666666666666361</v>
      </c>
    </row>
    <row r="105" spans="1:21" x14ac:dyDescent="0.25">
      <c r="A105" t="e">
        <f>(#REF!/#REF!)-1</f>
        <v>#REF!</v>
      </c>
      <c r="I105" s="8" t="s">
        <v>575</v>
      </c>
      <c r="J105" s="46">
        <v>5162</v>
      </c>
      <c r="K105" s="46">
        <v>14564</v>
      </c>
      <c r="L105" s="5">
        <v>2002.8</v>
      </c>
      <c r="M105" s="46">
        <v>0</v>
      </c>
      <c r="N105" s="46">
        <v>1</v>
      </c>
      <c r="P105" s="46">
        <f t="shared" si="10"/>
        <v>19726</v>
      </c>
      <c r="Q105" s="46">
        <f t="shared" si="12"/>
        <v>31</v>
      </c>
      <c r="R105">
        <f t="shared" si="15"/>
        <v>21.76923076923077</v>
      </c>
      <c r="S105" s="5">
        <f t="shared" si="11"/>
        <v>2002.8</v>
      </c>
      <c r="T105" s="46">
        <f t="shared" si="13"/>
        <v>5.7000000000000455</v>
      </c>
      <c r="U105">
        <f t="shared" si="14"/>
        <v>5.2999999999999545</v>
      </c>
    </row>
    <row r="106" spans="1:21" x14ac:dyDescent="0.25">
      <c r="A106" t="e">
        <f>(#REF!/#REF!)-1</f>
        <v>#REF!</v>
      </c>
      <c r="I106" s="8" t="s">
        <v>576</v>
      </c>
      <c r="J106" s="46">
        <v>5179</v>
      </c>
      <c r="K106" s="46">
        <v>14579</v>
      </c>
      <c r="L106" s="5">
        <v>2007.7</v>
      </c>
      <c r="M106" s="46">
        <v>0</v>
      </c>
      <c r="N106" s="46">
        <v>1</v>
      </c>
      <c r="P106" s="46">
        <f t="shared" si="10"/>
        <v>19758</v>
      </c>
      <c r="Q106" s="46">
        <f t="shared" si="12"/>
        <v>32</v>
      </c>
      <c r="R106">
        <f t="shared" si="15"/>
        <v>22.923076923076923</v>
      </c>
      <c r="S106" s="5">
        <f t="shared" si="11"/>
        <v>2007.7</v>
      </c>
      <c r="T106" s="46">
        <f t="shared" si="13"/>
        <v>4.9000000000000909</v>
      </c>
      <c r="U106">
        <f t="shared" si="14"/>
        <v>5.4333333333333185</v>
      </c>
    </row>
    <row r="107" spans="1:21" x14ac:dyDescent="0.25">
      <c r="A107" t="e">
        <f>(#REF!/#REF!)-1</f>
        <v>#REF!</v>
      </c>
      <c r="I107" s="8" t="s">
        <v>577</v>
      </c>
      <c r="J107" s="46">
        <v>5191</v>
      </c>
      <c r="K107" s="46">
        <v>14610</v>
      </c>
      <c r="L107" s="5">
        <v>2016.7</v>
      </c>
      <c r="M107" s="46">
        <v>0</v>
      </c>
      <c r="N107" s="46">
        <v>1</v>
      </c>
      <c r="P107" s="46">
        <f t="shared" si="10"/>
        <v>19801</v>
      </c>
      <c r="Q107" s="46">
        <f t="shared" si="12"/>
        <v>43</v>
      </c>
      <c r="R107">
        <f t="shared" si="15"/>
        <v>24.846153846153847</v>
      </c>
      <c r="S107" s="5">
        <f t="shared" si="11"/>
        <v>2016.7</v>
      </c>
      <c r="T107" s="46">
        <f t="shared" si="13"/>
        <v>9</v>
      </c>
      <c r="U107">
        <f t="shared" si="14"/>
        <v>6.5333333333333785</v>
      </c>
    </row>
    <row r="108" spans="1:21" x14ac:dyDescent="0.25">
      <c r="A108" t="e">
        <f>(#REF!/#REF!)-1</f>
        <v>#REF!</v>
      </c>
      <c r="I108" s="8" t="s">
        <v>578</v>
      </c>
      <c r="J108" s="46">
        <v>5214</v>
      </c>
      <c r="K108" s="46">
        <v>14587</v>
      </c>
      <c r="L108" s="5">
        <v>2023.3</v>
      </c>
      <c r="M108" s="46">
        <v>0</v>
      </c>
      <c r="N108" s="46">
        <v>1</v>
      </c>
      <c r="P108" s="46">
        <f t="shared" si="10"/>
        <v>19801</v>
      </c>
      <c r="Q108" s="46">
        <f t="shared" si="12"/>
        <v>0</v>
      </c>
      <c r="R108">
        <f t="shared" si="15"/>
        <v>27.46153846153846</v>
      </c>
      <c r="S108" s="5">
        <f t="shared" si="11"/>
        <v>2023.3</v>
      </c>
      <c r="T108" s="46">
        <f t="shared" si="13"/>
        <v>6.5999999999999091</v>
      </c>
      <c r="U108">
        <f t="shared" si="14"/>
        <v>6.833333333333333</v>
      </c>
    </row>
    <row r="109" spans="1:21" x14ac:dyDescent="0.25">
      <c r="A109" t="e">
        <f>(#REF!/#REF!)-1</f>
        <v>#REF!</v>
      </c>
      <c r="I109" s="8" t="s">
        <v>579</v>
      </c>
      <c r="J109" s="46">
        <v>5184</v>
      </c>
      <c r="K109" s="46">
        <v>14585</v>
      </c>
      <c r="L109" s="5">
        <v>2028.4</v>
      </c>
      <c r="M109" s="46">
        <v>0</v>
      </c>
      <c r="N109" s="46">
        <v>1</v>
      </c>
      <c r="P109" s="46">
        <f t="shared" si="10"/>
        <v>19769</v>
      </c>
      <c r="Q109" s="46">
        <f t="shared" si="12"/>
        <v>-32</v>
      </c>
      <c r="R109">
        <f t="shared" si="15"/>
        <v>21.615384615384617</v>
      </c>
      <c r="S109" s="5">
        <f t="shared" si="11"/>
        <v>2028.4</v>
      </c>
      <c r="T109" s="46">
        <f t="shared" si="13"/>
        <v>5.1000000000001364</v>
      </c>
      <c r="U109">
        <f t="shared" si="14"/>
        <v>6.9000000000000155</v>
      </c>
    </row>
    <row r="110" spans="1:21" x14ac:dyDescent="0.25">
      <c r="A110" t="e">
        <f>(#REF!/#REF!)-1</f>
        <v>#REF!</v>
      </c>
      <c r="I110" s="8" t="s">
        <v>580</v>
      </c>
      <c r="J110" s="46">
        <v>5182</v>
      </c>
      <c r="K110" s="46">
        <v>14595</v>
      </c>
      <c r="L110" s="5">
        <v>2035</v>
      </c>
      <c r="M110" s="46">
        <v>0</v>
      </c>
      <c r="N110" s="46">
        <v>1</v>
      </c>
      <c r="P110" s="46">
        <f t="shared" si="10"/>
        <v>19777</v>
      </c>
      <c r="Q110" s="46">
        <f t="shared" si="12"/>
        <v>8</v>
      </c>
      <c r="R110">
        <f t="shared" si="15"/>
        <v>18.076923076923077</v>
      </c>
      <c r="S110" s="5">
        <f t="shared" si="11"/>
        <v>2035</v>
      </c>
      <c r="T110" s="46">
        <f t="shared" si="13"/>
        <v>6.5999999999999091</v>
      </c>
      <c r="U110">
        <f t="shared" si="14"/>
        <v>6.0999999999999845</v>
      </c>
    </row>
    <row r="111" spans="1:21" x14ac:dyDescent="0.25">
      <c r="A111" t="e">
        <f>(#REF!/#REF!)-1</f>
        <v>#REF!</v>
      </c>
      <c r="I111" s="8" t="s">
        <v>581</v>
      </c>
      <c r="J111" s="46">
        <v>5194</v>
      </c>
      <c r="K111" s="46">
        <v>14588</v>
      </c>
      <c r="L111" s="5">
        <v>2044.7</v>
      </c>
      <c r="M111" s="46">
        <v>1</v>
      </c>
      <c r="N111" s="46">
        <v>1</v>
      </c>
      <c r="P111" s="46">
        <f t="shared" si="10"/>
        <v>19782</v>
      </c>
      <c r="Q111" s="46">
        <f t="shared" si="12"/>
        <v>5</v>
      </c>
      <c r="R111">
        <f t="shared" si="15"/>
        <v>16.846153846153847</v>
      </c>
      <c r="S111" s="5">
        <f t="shared" si="11"/>
        <v>2043.7</v>
      </c>
      <c r="T111" s="46">
        <f t="shared" si="13"/>
        <v>8.7000000000000455</v>
      </c>
      <c r="U111">
        <f t="shared" si="14"/>
        <v>6.80000000000003</v>
      </c>
    </row>
    <row r="112" spans="1:21" x14ac:dyDescent="0.25">
      <c r="A112" t="e">
        <f>(#REF!/#REF!)-1</f>
        <v>#REF!</v>
      </c>
      <c r="I112" s="8" t="s">
        <v>582</v>
      </c>
      <c r="J112" s="46">
        <v>5191</v>
      </c>
      <c r="K112" s="46">
        <v>14590</v>
      </c>
      <c r="L112" s="5">
        <v>2049.6</v>
      </c>
      <c r="M112" s="46">
        <v>3</v>
      </c>
      <c r="N112" s="46">
        <v>1</v>
      </c>
      <c r="P112" s="46">
        <f t="shared" si="10"/>
        <v>19781</v>
      </c>
      <c r="Q112" s="46">
        <f t="shared" si="12"/>
        <v>-1</v>
      </c>
      <c r="R112">
        <f t="shared" si="15"/>
        <v>14.692307692307692</v>
      </c>
      <c r="S112" s="5">
        <f t="shared" si="11"/>
        <v>2046.6</v>
      </c>
      <c r="T112" s="46">
        <f t="shared" si="13"/>
        <v>2.8999999999998636</v>
      </c>
      <c r="U112">
        <f t="shared" si="14"/>
        <v>6.066666666666606</v>
      </c>
    </row>
    <row r="113" spans="1:21" x14ac:dyDescent="0.25">
      <c r="A113" t="e">
        <f>(#REF!/#REF!)-1</f>
        <v>#REF!</v>
      </c>
      <c r="I113" s="8" t="s">
        <v>583</v>
      </c>
      <c r="J113" s="46">
        <v>5206</v>
      </c>
      <c r="K113" s="46">
        <v>14587</v>
      </c>
      <c r="L113" s="5">
        <v>2059.5</v>
      </c>
      <c r="M113" s="46">
        <v>5</v>
      </c>
      <c r="N113" s="46">
        <v>1</v>
      </c>
      <c r="P113" s="46">
        <f t="shared" si="10"/>
        <v>19793</v>
      </c>
      <c r="Q113" s="46">
        <f t="shared" si="12"/>
        <v>12</v>
      </c>
      <c r="R113">
        <f t="shared" si="15"/>
        <v>13.307692307692308</v>
      </c>
      <c r="S113" s="5">
        <f t="shared" si="11"/>
        <v>2054.5</v>
      </c>
      <c r="T113" s="46">
        <f t="shared" si="13"/>
        <v>7.9000000000000909</v>
      </c>
      <c r="U113">
        <f t="shared" si="14"/>
        <v>6.5</v>
      </c>
    </row>
    <row r="114" spans="1:21" x14ac:dyDescent="0.25">
      <c r="A114" t="e">
        <f>(#REF!/#REF!)-1</f>
        <v>#REF!</v>
      </c>
      <c r="I114" s="8" t="s">
        <v>584</v>
      </c>
      <c r="J114" s="46">
        <v>5190</v>
      </c>
      <c r="K114" s="46">
        <v>14591</v>
      </c>
      <c r="L114" s="5">
        <v>2068.1999999999998</v>
      </c>
      <c r="M114" s="46">
        <v>6</v>
      </c>
      <c r="N114" s="46">
        <v>1</v>
      </c>
      <c r="P114" s="46">
        <f t="shared" si="10"/>
        <v>19781</v>
      </c>
      <c r="Q114" s="46">
        <f t="shared" si="12"/>
        <v>-12</v>
      </c>
      <c r="R114">
        <f t="shared" si="15"/>
        <v>10.076923076923077</v>
      </c>
      <c r="S114" s="5">
        <f t="shared" si="11"/>
        <v>2062.1999999999998</v>
      </c>
      <c r="T114" s="46">
        <f t="shared" si="13"/>
        <v>7.6999999999998181</v>
      </c>
      <c r="U114">
        <f t="shared" si="14"/>
        <v>6.1666666666665906</v>
      </c>
    </row>
    <row r="115" spans="1:21" x14ac:dyDescent="0.25">
      <c r="A115" t="e">
        <f>(#REF!/#REF!)-1</f>
        <v>#REF!</v>
      </c>
      <c r="I115" s="8" t="s">
        <v>585</v>
      </c>
      <c r="J115" s="46">
        <v>5180</v>
      </c>
      <c r="K115" s="46">
        <v>14583</v>
      </c>
      <c r="L115" s="5">
        <v>2075</v>
      </c>
      <c r="M115" s="46">
        <v>12</v>
      </c>
      <c r="N115" s="46">
        <v>1</v>
      </c>
      <c r="P115" s="46">
        <f t="shared" si="10"/>
        <v>19763</v>
      </c>
      <c r="Q115" s="46">
        <f t="shared" si="12"/>
        <v>-18</v>
      </c>
      <c r="R115">
        <f t="shared" si="15"/>
        <v>7.1538461538461542</v>
      </c>
      <c r="S115" s="5">
        <f t="shared" si="11"/>
        <v>2063</v>
      </c>
      <c r="T115" s="46">
        <f t="shared" si="13"/>
        <v>0.8000000000001819</v>
      </c>
      <c r="U115">
        <f t="shared" si="14"/>
        <v>5.466666666666697</v>
      </c>
    </row>
    <row r="116" spans="1:21" x14ac:dyDescent="0.25">
      <c r="A116" t="e">
        <f>(#REF!/#REF!)-1</f>
        <v>#REF!</v>
      </c>
      <c r="I116" s="8" t="s">
        <v>586</v>
      </c>
      <c r="J116" s="46">
        <v>5182</v>
      </c>
      <c r="K116" s="46">
        <v>14573</v>
      </c>
      <c r="L116" s="5">
        <v>2200.8000000000002</v>
      </c>
      <c r="M116" s="46">
        <v>126</v>
      </c>
      <c r="N116" s="46">
        <v>1</v>
      </c>
      <c r="P116" s="46">
        <f t="shared" si="10"/>
        <v>19755</v>
      </c>
      <c r="Q116" s="46">
        <f t="shared" si="12"/>
        <v>-8</v>
      </c>
      <c r="R116">
        <f t="shared" si="15"/>
        <v>4.9230769230769234</v>
      </c>
      <c r="S116" s="5">
        <f t="shared" si="11"/>
        <v>2074.8000000000002</v>
      </c>
      <c r="T116" s="46">
        <f t="shared" si="13"/>
        <v>11.800000000000182</v>
      </c>
      <c r="U116">
        <f t="shared" si="14"/>
        <v>6.766666666666727</v>
      </c>
    </row>
    <row r="117" spans="1:21" x14ac:dyDescent="0.25">
      <c r="A117" t="e">
        <f>(#REF!/#REF!)-1</f>
        <v>#REF!</v>
      </c>
      <c r="I117" s="8" t="s">
        <v>587</v>
      </c>
      <c r="J117" s="46">
        <v>5187</v>
      </c>
      <c r="K117" s="46">
        <v>14570</v>
      </c>
      <c r="L117" s="5">
        <v>2151.6</v>
      </c>
      <c r="M117" s="46">
        <v>69</v>
      </c>
      <c r="N117" s="46">
        <v>1</v>
      </c>
      <c r="P117" s="46">
        <f t="shared" si="10"/>
        <v>19757</v>
      </c>
      <c r="Q117" s="46">
        <f t="shared" si="12"/>
        <v>2</v>
      </c>
      <c r="R117">
        <f t="shared" si="15"/>
        <v>4.7692307692307692</v>
      </c>
      <c r="S117" s="5">
        <f t="shared" si="11"/>
        <v>2082.6</v>
      </c>
      <c r="T117" s="46">
        <f t="shared" si="13"/>
        <v>7.7999999999997272</v>
      </c>
      <c r="U117">
        <f t="shared" si="14"/>
        <v>6.80000000000003</v>
      </c>
    </row>
    <row r="118" spans="1:21" x14ac:dyDescent="0.25">
      <c r="A118" t="e">
        <f>(#REF!/#REF!)-1</f>
        <v>#REF!</v>
      </c>
      <c r="I118" s="8" t="s">
        <v>588</v>
      </c>
      <c r="J118" s="46">
        <v>5176</v>
      </c>
      <c r="K118" s="46">
        <v>14586</v>
      </c>
      <c r="L118" s="5">
        <v>2109</v>
      </c>
      <c r="M118" s="46">
        <v>9</v>
      </c>
      <c r="N118" s="46">
        <v>1</v>
      </c>
      <c r="P118" s="46">
        <f t="shared" si="10"/>
        <v>19762</v>
      </c>
      <c r="Q118" s="46">
        <f t="shared" si="12"/>
        <v>5</v>
      </c>
      <c r="R118">
        <f t="shared" si="15"/>
        <v>2.7692307692307692</v>
      </c>
      <c r="S118" s="5">
        <f t="shared" si="11"/>
        <v>2100</v>
      </c>
      <c r="T118" s="46">
        <f t="shared" si="13"/>
        <v>17.400000000000091</v>
      </c>
      <c r="U118">
        <f t="shared" si="14"/>
        <v>12.333333333333334</v>
      </c>
    </row>
    <row r="119" spans="1:21" x14ac:dyDescent="0.25">
      <c r="A119" t="e">
        <f>(#REF!/#REF!)-1</f>
        <v>#REF!</v>
      </c>
      <c r="I119" s="8" t="s">
        <v>589</v>
      </c>
      <c r="J119" s="46">
        <v>5122</v>
      </c>
      <c r="K119" s="46">
        <v>14573</v>
      </c>
      <c r="L119" s="5">
        <v>2119.8000000000002</v>
      </c>
      <c r="M119" s="46">
        <v>4</v>
      </c>
      <c r="N119" s="46">
        <v>0</v>
      </c>
      <c r="P119" s="46">
        <f t="shared" si="10"/>
        <v>19695</v>
      </c>
      <c r="Q119" s="46">
        <f t="shared" si="12"/>
        <v>-67</v>
      </c>
      <c r="R119">
        <f t="shared" si="15"/>
        <v>-4.8461538461538458</v>
      </c>
      <c r="S119" s="5">
        <f t="shared" si="11"/>
        <v>2115.8000000000002</v>
      </c>
      <c r="T119" s="46">
        <f t="shared" si="13"/>
        <v>15.800000000000182</v>
      </c>
      <c r="U119">
        <f t="shared" si="14"/>
        <v>13.666666666666666</v>
      </c>
    </row>
    <row r="120" spans="1:21" x14ac:dyDescent="0.25">
      <c r="A120" t="e">
        <f>(#REF!/#REF!)-1</f>
        <v>#REF!</v>
      </c>
      <c r="I120" s="8" t="s">
        <v>590</v>
      </c>
      <c r="J120" s="46">
        <v>5170</v>
      </c>
      <c r="K120" s="46">
        <v>14542</v>
      </c>
      <c r="L120" s="5">
        <v>2129.6999999999998</v>
      </c>
      <c r="M120" s="46">
        <v>5</v>
      </c>
      <c r="N120" s="46">
        <v>0</v>
      </c>
      <c r="P120" s="46">
        <f t="shared" si="10"/>
        <v>19712</v>
      </c>
      <c r="Q120" s="46">
        <f t="shared" si="12"/>
        <v>17</v>
      </c>
      <c r="R120">
        <f t="shared" si="15"/>
        <v>-6.8461538461538458</v>
      </c>
      <c r="S120" s="5">
        <f t="shared" si="11"/>
        <v>2124.6999999999998</v>
      </c>
      <c r="T120" s="46">
        <f t="shared" si="13"/>
        <v>8.8999999999996362</v>
      </c>
      <c r="U120">
        <f t="shared" si="14"/>
        <v>14.033333333333303</v>
      </c>
    </row>
    <row r="121" spans="1:21" x14ac:dyDescent="0.25">
      <c r="A121" t="e">
        <f>(#REF!/#REF!)-1</f>
        <v>#REF!</v>
      </c>
      <c r="I121" s="8" t="s">
        <v>591</v>
      </c>
      <c r="J121" s="46">
        <v>5144</v>
      </c>
      <c r="K121" s="46">
        <v>14481</v>
      </c>
      <c r="L121" s="5">
        <v>2136.6</v>
      </c>
      <c r="M121" s="46">
        <v>8</v>
      </c>
      <c r="N121" s="46">
        <v>0</v>
      </c>
      <c r="P121" s="46">
        <f t="shared" si="10"/>
        <v>19625</v>
      </c>
      <c r="Q121" s="46">
        <f t="shared" si="12"/>
        <v>-87</v>
      </c>
      <c r="R121">
        <f t="shared" si="15"/>
        <v>-13.538461538461538</v>
      </c>
      <c r="S121" s="5">
        <f t="shared" si="11"/>
        <v>2128.6</v>
      </c>
      <c r="T121" s="46">
        <f t="shared" si="13"/>
        <v>3.9000000000000909</v>
      </c>
      <c r="U121">
        <f t="shared" si="14"/>
        <v>9.533333333333303</v>
      </c>
    </row>
    <row r="122" spans="1:21" x14ac:dyDescent="0.25">
      <c r="A122" t="e">
        <f>(#REF!/#REF!)-1</f>
        <v>#REF!</v>
      </c>
      <c r="I122" s="8" t="s">
        <v>592</v>
      </c>
      <c r="J122" s="46">
        <v>5158</v>
      </c>
      <c r="K122" s="46">
        <v>14523</v>
      </c>
      <c r="L122" s="5">
        <v>2156.6</v>
      </c>
      <c r="M122" s="46">
        <v>17</v>
      </c>
      <c r="N122" s="46">
        <v>0</v>
      </c>
      <c r="P122" s="46">
        <f t="shared" si="10"/>
        <v>19681</v>
      </c>
      <c r="Q122" s="46">
        <f t="shared" si="12"/>
        <v>56</v>
      </c>
      <c r="R122">
        <f t="shared" si="15"/>
        <v>-6.7692307692307692</v>
      </c>
      <c r="S122" s="5">
        <f t="shared" si="11"/>
        <v>2139.6</v>
      </c>
      <c r="T122" s="46">
        <f t="shared" si="13"/>
        <v>11</v>
      </c>
      <c r="U122">
        <f t="shared" si="14"/>
        <v>7.9333333333332421</v>
      </c>
    </row>
    <row r="123" spans="1:21" x14ac:dyDescent="0.25">
      <c r="A123" t="e">
        <f>(#REF!/#REF!)-1</f>
        <v>#REF!</v>
      </c>
      <c r="I123" s="8" t="s">
        <v>593</v>
      </c>
      <c r="J123" s="46">
        <v>5152</v>
      </c>
      <c r="K123" s="46">
        <v>14539</v>
      </c>
      <c r="L123" s="5">
        <v>2159</v>
      </c>
      <c r="M123" s="46">
        <v>13</v>
      </c>
      <c r="N123" s="46">
        <v>0</v>
      </c>
      <c r="P123" s="46">
        <f t="shared" si="10"/>
        <v>19691</v>
      </c>
      <c r="Q123" s="46">
        <f t="shared" si="12"/>
        <v>10</v>
      </c>
      <c r="R123">
        <f t="shared" si="15"/>
        <v>-6.615384615384615</v>
      </c>
      <c r="S123" s="5">
        <f t="shared" si="11"/>
        <v>2146</v>
      </c>
      <c r="T123" s="46">
        <f t="shared" si="13"/>
        <v>6.4000000000000909</v>
      </c>
      <c r="U123">
        <f t="shared" si="14"/>
        <v>7.1000000000000609</v>
      </c>
    </row>
    <row r="124" spans="1:21" x14ac:dyDescent="0.25">
      <c r="A124" t="e">
        <f>(#REF!/#REF!)-1</f>
        <v>#REF!</v>
      </c>
      <c r="I124" s="8" t="s">
        <v>594</v>
      </c>
      <c r="J124" s="46">
        <v>5150</v>
      </c>
      <c r="K124" s="46">
        <v>14501</v>
      </c>
      <c r="L124" s="5">
        <v>2170.1999999999998</v>
      </c>
      <c r="M124" s="46">
        <v>15</v>
      </c>
      <c r="N124" s="46">
        <v>0</v>
      </c>
      <c r="P124" s="46">
        <f t="shared" si="10"/>
        <v>19651</v>
      </c>
      <c r="Q124" s="46">
        <f t="shared" si="12"/>
        <v>-40</v>
      </c>
      <c r="R124">
        <f t="shared" si="15"/>
        <v>-10.076923076923077</v>
      </c>
      <c r="S124" s="5">
        <f t="shared" si="11"/>
        <v>2155.1999999999998</v>
      </c>
      <c r="T124" s="46">
        <f t="shared" si="13"/>
        <v>9.1999999999998181</v>
      </c>
      <c r="U124">
        <f t="shared" si="14"/>
        <v>8.8666666666666369</v>
      </c>
    </row>
    <row r="125" spans="1:21" x14ac:dyDescent="0.25">
      <c r="A125" t="e">
        <f>(#REF!/#REF!)-1</f>
        <v>#REF!</v>
      </c>
      <c r="I125" s="8" t="s">
        <v>595</v>
      </c>
      <c r="J125" s="46">
        <v>5145</v>
      </c>
      <c r="K125" s="46">
        <v>14486</v>
      </c>
      <c r="L125" s="5">
        <v>2183.6999999999998</v>
      </c>
      <c r="M125" s="46">
        <v>24</v>
      </c>
      <c r="N125" s="46">
        <v>0</v>
      </c>
      <c r="P125" s="46">
        <f t="shared" si="10"/>
        <v>19631</v>
      </c>
      <c r="Q125" s="46">
        <f t="shared" si="12"/>
        <v>-20</v>
      </c>
      <c r="R125">
        <f t="shared" si="15"/>
        <v>-11.538461538461538</v>
      </c>
      <c r="S125" s="5">
        <f t="shared" si="11"/>
        <v>2159.6999999999998</v>
      </c>
      <c r="T125" s="46">
        <f t="shared" si="13"/>
        <v>4.5</v>
      </c>
      <c r="U125">
        <f t="shared" si="14"/>
        <v>6.69999999999997</v>
      </c>
    </row>
    <row r="126" spans="1:21" x14ac:dyDescent="0.25">
      <c r="A126" t="e">
        <f>(#REF!/#REF!)-1</f>
        <v>#REF!</v>
      </c>
      <c r="I126" s="8" t="s">
        <v>596</v>
      </c>
      <c r="J126" s="46">
        <v>5147</v>
      </c>
      <c r="K126" s="46">
        <v>14457</v>
      </c>
      <c r="L126" s="5">
        <v>2203.8000000000002</v>
      </c>
      <c r="M126" s="46">
        <v>39</v>
      </c>
      <c r="N126" s="46">
        <v>0</v>
      </c>
      <c r="P126" s="46">
        <f t="shared" si="10"/>
        <v>19604</v>
      </c>
      <c r="Q126" s="46">
        <f t="shared" si="12"/>
        <v>-27</v>
      </c>
      <c r="R126">
        <f t="shared" si="15"/>
        <v>-14.538461538461538</v>
      </c>
      <c r="S126" s="5">
        <f t="shared" si="11"/>
        <v>2164.8000000000002</v>
      </c>
      <c r="T126" s="46">
        <f t="shared" si="13"/>
        <v>5.1000000000003638</v>
      </c>
      <c r="U126">
        <f t="shared" si="14"/>
        <v>6.266666666666727</v>
      </c>
    </row>
    <row r="127" spans="1:21" x14ac:dyDescent="0.25">
      <c r="A127" t="e">
        <f>(#REF!/#REF!)-1</f>
        <v>#REF!</v>
      </c>
      <c r="I127" s="8" t="s">
        <v>597</v>
      </c>
      <c r="J127" s="46">
        <v>5140</v>
      </c>
      <c r="K127" s="46">
        <v>14455</v>
      </c>
      <c r="L127" s="5">
        <v>2258.5</v>
      </c>
      <c r="M127" s="46">
        <v>87</v>
      </c>
      <c r="N127" s="46">
        <v>0</v>
      </c>
      <c r="P127" s="46">
        <f t="shared" si="10"/>
        <v>19595</v>
      </c>
      <c r="Q127" s="46">
        <f t="shared" si="12"/>
        <v>-9</v>
      </c>
      <c r="R127">
        <f t="shared" si="15"/>
        <v>-14.307692307692308</v>
      </c>
      <c r="S127" s="5">
        <f t="shared" si="11"/>
        <v>2171.5</v>
      </c>
      <c r="T127" s="46">
        <f t="shared" si="13"/>
        <v>6.6999999999998181</v>
      </c>
      <c r="U127">
        <f t="shared" si="14"/>
        <v>5.433333333333394</v>
      </c>
    </row>
    <row r="128" spans="1:21" x14ac:dyDescent="0.25">
      <c r="A128" t="e">
        <f>(#REF!/#REF!)-1</f>
        <v>#REF!</v>
      </c>
      <c r="I128" s="8" t="s">
        <v>598</v>
      </c>
      <c r="J128" s="46">
        <v>5136</v>
      </c>
      <c r="K128" s="46">
        <v>14449</v>
      </c>
      <c r="L128" s="5">
        <v>2323.3000000000002</v>
      </c>
      <c r="M128" s="46">
        <v>154</v>
      </c>
      <c r="N128" s="46">
        <v>0</v>
      </c>
      <c r="P128" s="46">
        <f t="shared" si="10"/>
        <v>19585</v>
      </c>
      <c r="Q128" s="46">
        <f t="shared" si="12"/>
        <v>-10</v>
      </c>
      <c r="R128">
        <f t="shared" si="15"/>
        <v>-13.692307692307692</v>
      </c>
      <c r="S128" s="5">
        <f t="shared" si="11"/>
        <v>2169.3000000000002</v>
      </c>
      <c r="T128" s="46">
        <f t="shared" si="13"/>
        <v>-2.1999999999998181</v>
      </c>
      <c r="U128">
        <f t="shared" si="14"/>
        <v>3.2000000000001214</v>
      </c>
    </row>
    <row r="129" spans="1:21" x14ac:dyDescent="0.25">
      <c r="A129" t="e">
        <f>(#REF!/#REF!)-1</f>
        <v>#REF!</v>
      </c>
      <c r="I129" s="8" t="s">
        <v>599</v>
      </c>
      <c r="J129" s="46">
        <v>5135</v>
      </c>
      <c r="K129" s="46">
        <v>14445</v>
      </c>
      <c r="L129" s="5">
        <v>2757.1</v>
      </c>
      <c r="M129" s="46">
        <v>564</v>
      </c>
      <c r="N129" s="46">
        <v>0</v>
      </c>
      <c r="P129" s="46">
        <f t="shared" si="10"/>
        <v>19580</v>
      </c>
      <c r="Q129" s="46">
        <f t="shared" si="12"/>
        <v>-5</v>
      </c>
      <c r="R129">
        <f t="shared" si="15"/>
        <v>-13.461538461538462</v>
      </c>
      <c r="S129" s="5">
        <f t="shared" si="11"/>
        <v>2193.1</v>
      </c>
      <c r="T129" s="46">
        <f t="shared" si="13"/>
        <v>23.799999999999727</v>
      </c>
      <c r="U129">
        <f t="shared" si="14"/>
        <v>9.433333333333243</v>
      </c>
    </row>
    <row r="130" spans="1:21" x14ac:dyDescent="0.25">
      <c r="A130" t="e">
        <f>(#REF!/#REF!)-1</f>
        <v>#REF!</v>
      </c>
      <c r="I130" s="8" t="s">
        <v>600</v>
      </c>
      <c r="J130" s="46">
        <v>5139</v>
      </c>
      <c r="K130" s="46">
        <v>14408</v>
      </c>
      <c r="L130" s="5">
        <v>2533.8000000000002</v>
      </c>
      <c r="M130" s="46">
        <v>339</v>
      </c>
      <c r="N130" s="46">
        <v>0</v>
      </c>
      <c r="P130" s="46">
        <f t="shared" si="10"/>
        <v>19547</v>
      </c>
      <c r="Q130" s="46">
        <f t="shared" si="12"/>
        <v>-33</v>
      </c>
      <c r="R130">
        <f t="shared" si="15"/>
        <v>-16.153846153846153</v>
      </c>
      <c r="S130" s="5">
        <f t="shared" si="11"/>
        <v>2194.8000000000002</v>
      </c>
      <c r="T130" s="46">
        <f t="shared" si="13"/>
        <v>1.7000000000002728</v>
      </c>
      <c r="U130">
        <f t="shared" si="14"/>
        <v>7.766666666666727</v>
      </c>
    </row>
    <row r="131" spans="1:21" x14ac:dyDescent="0.25">
      <c r="I131" s="8" t="s">
        <v>601</v>
      </c>
      <c r="J131" s="46">
        <v>5136</v>
      </c>
      <c r="K131" s="46">
        <v>14382</v>
      </c>
      <c r="L131" s="5">
        <v>2396.4</v>
      </c>
      <c r="M131" s="46">
        <v>196</v>
      </c>
      <c r="N131" s="46">
        <v>0</v>
      </c>
      <c r="P131" s="46">
        <f t="shared" si="10"/>
        <v>19518</v>
      </c>
      <c r="Q131" s="46">
        <f t="shared" si="12"/>
        <v>-29</v>
      </c>
      <c r="R131">
        <f t="shared" si="15"/>
        <v>-18.76923076923077</v>
      </c>
      <c r="S131" s="5">
        <f t="shared" si="11"/>
        <v>2200.4</v>
      </c>
      <c r="T131" s="46">
        <f t="shared" si="13"/>
        <v>5.5999999999999091</v>
      </c>
      <c r="U131">
        <f t="shared" si="14"/>
        <v>10.366666666666637</v>
      </c>
    </row>
    <row r="132" spans="1:21" x14ac:dyDescent="0.25">
      <c r="A132" t="e">
        <f>AVERAGE(A104:A130)</f>
        <v>#REF!</v>
      </c>
      <c r="I132" s="8" t="s">
        <v>602</v>
      </c>
      <c r="J132" s="46">
        <v>5130</v>
      </c>
      <c r="K132" s="46">
        <v>14345</v>
      </c>
      <c r="L132" s="5">
        <v>2288.5</v>
      </c>
      <c r="M132" s="46">
        <v>82</v>
      </c>
      <c r="N132" s="46">
        <v>0</v>
      </c>
      <c r="P132" s="46">
        <f t="shared" si="10"/>
        <v>19475</v>
      </c>
      <c r="Q132" s="46">
        <f t="shared" si="12"/>
        <v>-43</v>
      </c>
      <c r="R132">
        <f t="shared" si="15"/>
        <v>-16.923076923076923</v>
      </c>
      <c r="S132" s="5">
        <f t="shared" si="11"/>
        <v>2206.5</v>
      </c>
      <c r="T132" s="46">
        <f t="shared" si="13"/>
        <v>6.0999999999999091</v>
      </c>
      <c r="U132">
        <f t="shared" si="14"/>
        <v>4.466666666666697</v>
      </c>
    </row>
    <row r="133" spans="1:21" x14ac:dyDescent="0.25">
      <c r="I133" s="8" t="s">
        <v>603</v>
      </c>
      <c r="J133" s="46">
        <v>5122</v>
      </c>
      <c r="K133" s="46">
        <v>14256</v>
      </c>
      <c r="L133" s="5">
        <v>2214.4</v>
      </c>
      <c r="M133" s="46">
        <v>6</v>
      </c>
      <c r="N133" s="46">
        <v>0</v>
      </c>
      <c r="P133" s="46">
        <f t="shared" si="10"/>
        <v>19378</v>
      </c>
      <c r="Q133" s="46">
        <f t="shared" si="12"/>
        <v>-97</v>
      </c>
      <c r="R133">
        <f t="shared" si="15"/>
        <v>-25.692307692307693</v>
      </c>
      <c r="S133" s="5">
        <f t="shared" si="11"/>
        <v>2208.4</v>
      </c>
      <c r="T133" s="46">
        <f t="shared" si="13"/>
        <v>1.9000000000000909</v>
      </c>
      <c r="U133">
        <f t="shared" si="14"/>
        <v>4.533333333333303</v>
      </c>
    </row>
    <row r="134" spans="1:21" x14ac:dyDescent="0.25">
      <c r="I134" s="8" t="s">
        <v>604</v>
      </c>
      <c r="J134" s="46">
        <v>5139</v>
      </c>
      <c r="K134" s="46">
        <v>14292</v>
      </c>
      <c r="L134" s="5">
        <v>2214</v>
      </c>
      <c r="M134" s="46">
        <v>1</v>
      </c>
      <c r="N134" s="46">
        <v>0</v>
      </c>
      <c r="P134" s="46">
        <f t="shared" ref="P134:P197" si="16">J134+K134</f>
        <v>19431</v>
      </c>
      <c r="Q134" s="46">
        <f t="shared" si="12"/>
        <v>53</v>
      </c>
      <c r="R134">
        <f t="shared" si="15"/>
        <v>-14.923076923076923</v>
      </c>
      <c r="S134" s="5">
        <f t="shared" ref="S134:S197" si="17">L134-M134</f>
        <v>2213</v>
      </c>
      <c r="T134" s="46">
        <f t="shared" si="13"/>
        <v>4.5999999999999091</v>
      </c>
      <c r="U134">
        <f t="shared" si="14"/>
        <v>4.19999999999997</v>
      </c>
    </row>
    <row r="135" spans="1:21" x14ac:dyDescent="0.25">
      <c r="I135" s="8" t="s">
        <v>605</v>
      </c>
      <c r="J135" s="46">
        <v>5139</v>
      </c>
      <c r="K135" s="46">
        <v>14282</v>
      </c>
      <c r="L135" s="5">
        <v>2215.5</v>
      </c>
      <c r="M135" s="46">
        <v>0</v>
      </c>
      <c r="N135" s="46">
        <v>0</v>
      </c>
      <c r="P135" s="46">
        <f t="shared" si="16"/>
        <v>19421</v>
      </c>
      <c r="Q135" s="46">
        <f t="shared" ref="Q135:Q198" si="18">(P135-P134)</f>
        <v>-10</v>
      </c>
      <c r="R135">
        <f t="shared" si="15"/>
        <v>-20</v>
      </c>
      <c r="S135" s="5">
        <f t="shared" si="17"/>
        <v>2215.5</v>
      </c>
      <c r="T135" s="46">
        <f t="shared" ref="T135:T198" si="19">(S135-S134)</f>
        <v>2.5</v>
      </c>
      <c r="U135">
        <f t="shared" si="14"/>
        <v>3</v>
      </c>
    </row>
    <row r="136" spans="1:21" x14ac:dyDescent="0.25">
      <c r="I136" s="8" t="s">
        <v>606</v>
      </c>
      <c r="J136" s="46">
        <v>5133</v>
      </c>
      <c r="K136" s="46">
        <v>14263</v>
      </c>
      <c r="L136" s="5">
        <v>2221</v>
      </c>
      <c r="M136" s="46">
        <v>0</v>
      </c>
      <c r="N136" s="46">
        <v>0</v>
      </c>
      <c r="P136" s="46">
        <f t="shared" si="16"/>
        <v>19396</v>
      </c>
      <c r="Q136" s="46">
        <f t="shared" si="18"/>
        <v>-25</v>
      </c>
      <c r="R136">
        <f t="shared" si="15"/>
        <v>-22.692307692307693</v>
      </c>
      <c r="S136" s="5">
        <f t="shared" si="17"/>
        <v>2221</v>
      </c>
      <c r="T136" s="46">
        <f t="shared" si="19"/>
        <v>5.5</v>
      </c>
      <c r="U136">
        <f t="shared" si="14"/>
        <v>4.19999999999997</v>
      </c>
    </row>
    <row r="137" spans="1:21" x14ac:dyDescent="0.25">
      <c r="I137" s="8" t="s">
        <v>607</v>
      </c>
      <c r="J137" s="46">
        <v>5138</v>
      </c>
      <c r="K137" s="46">
        <v>14246</v>
      </c>
      <c r="L137" s="5">
        <v>2229.1</v>
      </c>
      <c r="M137" s="46">
        <v>1</v>
      </c>
      <c r="N137" s="46">
        <v>0</v>
      </c>
      <c r="P137" s="46">
        <f t="shared" si="16"/>
        <v>19384</v>
      </c>
      <c r="Q137" s="46">
        <f t="shared" si="18"/>
        <v>-12</v>
      </c>
      <c r="R137">
        <f t="shared" si="15"/>
        <v>-20.53846153846154</v>
      </c>
      <c r="S137" s="5">
        <f t="shared" si="17"/>
        <v>2228.1</v>
      </c>
      <c r="T137" s="46">
        <f t="shared" si="19"/>
        <v>7.0999999999999091</v>
      </c>
      <c r="U137">
        <f t="shared" si="14"/>
        <v>5.033333333333303</v>
      </c>
    </row>
    <row r="138" spans="1:21" x14ac:dyDescent="0.25">
      <c r="I138" s="8" t="s">
        <v>608</v>
      </c>
      <c r="J138" s="46">
        <v>5106</v>
      </c>
      <c r="K138" s="46">
        <v>14233</v>
      </c>
      <c r="L138" s="5">
        <v>2232.6999999999998</v>
      </c>
      <c r="M138" s="46">
        <v>3</v>
      </c>
      <c r="N138" s="46">
        <v>0</v>
      </c>
      <c r="P138" s="46">
        <f t="shared" si="16"/>
        <v>19339</v>
      </c>
      <c r="Q138" s="46">
        <f t="shared" si="18"/>
        <v>-45</v>
      </c>
      <c r="R138">
        <f t="shared" si="15"/>
        <v>-22.46153846153846</v>
      </c>
      <c r="S138" s="5">
        <f t="shared" si="17"/>
        <v>2229.6999999999998</v>
      </c>
      <c r="T138" s="46">
        <f t="shared" si="19"/>
        <v>1.5999999999999091</v>
      </c>
      <c r="U138">
        <f t="shared" ref="U138:U201" si="20">AVERAGE(T136:T138)</f>
        <v>4.733333333333273</v>
      </c>
    </row>
    <row r="139" spans="1:21" x14ac:dyDescent="0.25">
      <c r="I139" s="8" t="s">
        <v>609</v>
      </c>
      <c r="J139" s="46">
        <v>5096</v>
      </c>
      <c r="K139" s="46">
        <v>14219</v>
      </c>
      <c r="L139" s="5">
        <v>2236.8000000000002</v>
      </c>
      <c r="M139" s="46">
        <v>3</v>
      </c>
      <c r="N139" s="46">
        <v>0</v>
      </c>
      <c r="P139" s="46">
        <f t="shared" si="16"/>
        <v>19315</v>
      </c>
      <c r="Q139" s="46">
        <f t="shared" si="18"/>
        <v>-24</v>
      </c>
      <c r="R139">
        <f t="shared" si="15"/>
        <v>-22.23076923076923</v>
      </c>
      <c r="S139" s="5">
        <f t="shared" si="17"/>
        <v>2233.8000000000002</v>
      </c>
      <c r="T139" s="46">
        <f t="shared" si="19"/>
        <v>4.1000000000003638</v>
      </c>
      <c r="U139">
        <f t="shared" si="20"/>
        <v>4.266666666666727</v>
      </c>
    </row>
    <row r="140" spans="1:21" x14ac:dyDescent="0.25">
      <c r="I140" s="8" t="s">
        <v>610</v>
      </c>
      <c r="J140" s="46">
        <v>5091</v>
      </c>
      <c r="K140" s="46">
        <v>14223</v>
      </c>
      <c r="L140" s="5">
        <v>2233.9</v>
      </c>
      <c r="M140" s="46">
        <v>0</v>
      </c>
      <c r="N140" s="46">
        <v>0</v>
      </c>
      <c r="P140" s="46">
        <f t="shared" si="16"/>
        <v>19314</v>
      </c>
      <c r="Q140" s="46">
        <f t="shared" si="18"/>
        <v>-1</v>
      </c>
      <c r="R140">
        <f t="shared" si="15"/>
        <v>-21.615384615384617</v>
      </c>
      <c r="S140" s="5">
        <f t="shared" si="17"/>
        <v>2233.9</v>
      </c>
      <c r="T140" s="46">
        <f t="shared" si="19"/>
        <v>9.9999999999909051E-2</v>
      </c>
      <c r="U140">
        <f t="shared" si="20"/>
        <v>1.933333333333394</v>
      </c>
    </row>
    <row r="141" spans="1:21" x14ac:dyDescent="0.25">
      <c r="I141" s="8" t="s">
        <v>611</v>
      </c>
      <c r="J141" s="46">
        <v>5083</v>
      </c>
      <c r="K141" s="46">
        <v>14175</v>
      </c>
      <c r="L141" s="5">
        <v>2235.1</v>
      </c>
      <c r="M141" s="46">
        <v>0</v>
      </c>
      <c r="N141" s="46">
        <v>0</v>
      </c>
      <c r="P141" s="46">
        <f t="shared" si="16"/>
        <v>19258</v>
      </c>
      <c r="Q141" s="46">
        <f t="shared" si="18"/>
        <v>-56</v>
      </c>
      <c r="R141">
        <f t="shared" si="15"/>
        <v>-25.153846153846153</v>
      </c>
      <c r="S141" s="5">
        <f t="shared" si="17"/>
        <v>2235.1</v>
      </c>
      <c r="T141" s="46">
        <f t="shared" si="19"/>
        <v>1.1999999999998181</v>
      </c>
      <c r="U141">
        <f t="shared" si="20"/>
        <v>1.8000000000000302</v>
      </c>
    </row>
    <row r="142" spans="1:21" x14ac:dyDescent="0.25">
      <c r="I142" s="8" t="s">
        <v>612</v>
      </c>
      <c r="J142" s="46">
        <v>5079</v>
      </c>
      <c r="K142" s="46">
        <v>14225</v>
      </c>
      <c r="L142" s="5">
        <v>2229</v>
      </c>
      <c r="M142" s="46">
        <v>0</v>
      </c>
      <c r="N142" s="46">
        <v>0</v>
      </c>
      <c r="P142" s="46">
        <f t="shared" si="16"/>
        <v>19304</v>
      </c>
      <c r="Q142" s="46">
        <f t="shared" si="18"/>
        <v>46</v>
      </c>
      <c r="R142">
        <f t="shared" si="15"/>
        <v>-21.23076923076923</v>
      </c>
      <c r="S142" s="5">
        <f t="shared" si="17"/>
        <v>2229</v>
      </c>
      <c r="T142" s="46">
        <f t="shared" si="19"/>
        <v>-6.0999999999999091</v>
      </c>
      <c r="U142">
        <f t="shared" si="20"/>
        <v>-1.6000000000000607</v>
      </c>
    </row>
    <row r="143" spans="1:21" x14ac:dyDescent="0.25">
      <c r="I143" s="8" t="s">
        <v>613</v>
      </c>
      <c r="J143" s="46">
        <v>5058</v>
      </c>
      <c r="K143" s="46">
        <v>14129</v>
      </c>
      <c r="L143" s="5">
        <v>2226.3000000000002</v>
      </c>
      <c r="M143" s="46">
        <v>0</v>
      </c>
      <c r="N143" s="46">
        <v>0</v>
      </c>
      <c r="P143" s="46">
        <f t="shared" si="16"/>
        <v>19187</v>
      </c>
      <c r="Q143" s="46">
        <f t="shared" si="18"/>
        <v>-117</v>
      </c>
      <c r="R143">
        <f t="shared" si="15"/>
        <v>-27.692307692307693</v>
      </c>
      <c r="S143" s="5">
        <f t="shared" si="17"/>
        <v>2226.3000000000002</v>
      </c>
      <c r="T143" s="46">
        <f t="shared" si="19"/>
        <v>-2.6999999999998181</v>
      </c>
      <c r="U143">
        <f t="shared" si="20"/>
        <v>-2.533333333333303</v>
      </c>
    </row>
    <row r="144" spans="1:21" x14ac:dyDescent="0.25">
      <c r="I144" s="8" t="s">
        <v>614</v>
      </c>
      <c r="J144" s="46">
        <v>5079</v>
      </c>
      <c r="K144" s="46">
        <v>14088</v>
      </c>
      <c r="L144" s="5">
        <v>2222.8000000000002</v>
      </c>
      <c r="M144" s="46">
        <v>0</v>
      </c>
      <c r="N144" s="46">
        <v>0</v>
      </c>
      <c r="P144" s="46">
        <f t="shared" si="16"/>
        <v>19167</v>
      </c>
      <c r="Q144" s="46">
        <f t="shared" si="18"/>
        <v>-20</v>
      </c>
      <c r="R144">
        <f t="shared" si="15"/>
        <v>-27</v>
      </c>
      <c r="S144" s="5">
        <f t="shared" si="17"/>
        <v>2222.8000000000002</v>
      </c>
      <c r="T144" s="46">
        <f t="shared" si="19"/>
        <v>-3.5</v>
      </c>
      <c r="U144">
        <f t="shared" si="20"/>
        <v>-4.0999999999999091</v>
      </c>
    </row>
    <row r="145" spans="9:21" x14ac:dyDescent="0.25">
      <c r="I145" s="8" t="s">
        <v>615</v>
      </c>
      <c r="J145" s="46">
        <v>5072</v>
      </c>
      <c r="K145" s="46">
        <v>14065</v>
      </c>
      <c r="L145" s="5">
        <v>2223.9</v>
      </c>
      <c r="M145" s="46">
        <v>0</v>
      </c>
      <c r="N145" s="46">
        <v>0</v>
      </c>
      <c r="P145" s="46">
        <f t="shared" si="16"/>
        <v>19137</v>
      </c>
      <c r="Q145" s="46">
        <f t="shared" si="18"/>
        <v>-30</v>
      </c>
      <c r="R145">
        <f t="shared" si="15"/>
        <v>-26</v>
      </c>
      <c r="S145" s="5">
        <f t="shared" si="17"/>
        <v>2223.9</v>
      </c>
      <c r="T145" s="46">
        <f t="shared" si="19"/>
        <v>1.0999999999999091</v>
      </c>
      <c r="U145">
        <f t="shared" si="20"/>
        <v>-1.6999999999999698</v>
      </c>
    </row>
    <row r="146" spans="9:21" x14ac:dyDescent="0.25">
      <c r="I146" s="8" t="s">
        <v>616</v>
      </c>
      <c r="J146" s="46">
        <v>5056</v>
      </c>
      <c r="K146" s="46">
        <v>14092</v>
      </c>
      <c r="L146" s="5">
        <v>2223.6999999999998</v>
      </c>
      <c r="M146" s="46">
        <v>0</v>
      </c>
      <c r="N146" s="46">
        <v>0</v>
      </c>
      <c r="P146" s="46">
        <f t="shared" si="16"/>
        <v>19148</v>
      </c>
      <c r="Q146" s="46">
        <f t="shared" si="18"/>
        <v>11</v>
      </c>
      <c r="R146">
        <f t="shared" ref="R146:R209" si="21">AVERAGE(Q134:Q146)</f>
        <v>-17.692307692307693</v>
      </c>
      <c r="S146" s="5">
        <f t="shared" si="17"/>
        <v>2223.6999999999998</v>
      </c>
      <c r="T146" s="46">
        <f t="shared" si="19"/>
        <v>-0.20000000000027285</v>
      </c>
      <c r="U146">
        <f t="shared" si="20"/>
        <v>-0.86666666666678793</v>
      </c>
    </row>
    <row r="147" spans="9:21" x14ac:dyDescent="0.25">
      <c r="I147" s="8" t="s">
        <v>617</v>
      </c>
      <c r="J147" s="46">
        <v>5050</v>
      </c>
      <c r="K147" s="46">
        <v>14079</v>
      </c>
      <c r="L147" s="5">
        <v>2220.9</v>
      </c>
      <c r="M147" s="46">
        <v>0</v>
      </c>
      <c r="N147" s="46">
        <v>0</v>
      </c>
      <c r="P147" s="46">
        <f t="shared" si="16"/>
        <v>19129</v>
      </c>
      <c r="Q147" s="46">
        <f t="shared" si="18"/>
        <v>-19</v>
      </c>
      <c r="R147">
        <f t="shared" si="21"/>
        <v>-23.23076923076923</v>
      </c>
      <c r="S147" s="5">
        <f t="shared" si="17"/>
        <v>2220.9</v>
      </c>
      <c r="T147" s="46">
        <f t="shared" si="19"/>
        <v>-2.7999999999997272</v>
      </c>
      <c r="U147">
        <f t="shared" si="20"/>
        <v>-0.63333333333336361</v>
      </c>
    </row>
    <row r="148" spans="9:21" x14ac:dyDescent="0.25">
      <c r="I148" s="8" t="s">
        <v>618</v>
      </c>
      <c r="J148" s="46">
        <v>5047</v>
      </c>
      <c r="K148" s="46">
        <v>14071</v>
      </c>
      <c r="L148" s="5">
        <v>2218</v>
      </c>
      <c r="M148" s="46">
        <v>0</v>
      </c>
      <c r="N148" s="46">
        <v>0</v>
      </c>
      <c r="P148" s="46">
        <f t="shared" si="16"/>
        <v>19118</v>
      </c>
      <c r="Q148" s="46">
        <f t="shared" si="18"/>
        <v>-11</v>
      </c>
      <c r="R148">
        <f t="shared" si="21"/>
        <v>-23.307692307692307</v>
      </c>
      <c r="S148" s="5">
        <f t="shared" si="17"/>
        <v>2218</v>
      </c>
      <c r="T148" s="46">
        <f t="shared" si="19"/>
        <v>-2.9000000000000909</v>
      </c>
      <c r="U148">
        <f t="shared" si="20"/>
        <v>-1.966666666666697</v>
      </c>
    </row>
    <row r="149" spans="9:21" x14ac:dyDescent="0.25">
      <c r="I149" s="8" t="s">
        <v>619</v>
      </c>
      <c r="J149" s="46">
        <v>5045</v>
      </c>
      <c r="K149" s="46">
        <v>14068</v>
      </c>
      <c r="L149" s="5">
        <v>2212.8000000000002</v>
      </c>
      <c r="M149" s="46">
        <v>0</v>
      </c>
      <c r="N149" s="46">
        <v>0</v>
      </c>
      <c r="P149" s="46">
        <f t="shared" si="16"/>
        <v>19113</v>
      </c>
      <c r="Q149" s="46">
        <f t="shared" si="18"/>
        <v>-5</v>
      </c>
      <c r="R149">
        <f t="shared" si="21"/>
        <v>-21.76923076923077</v>
      </c>
      <c r="S149" s="5">
        <f t="shared" si="17"/>
        <v>2212.8000000000002</v>
      </c>
      <c r="T149" s="46">
        <f t="shared" si="19"/>
        <v>-5.1999999999998181</v>
      </c>
      <c r="U149">
        <f t="shared" si="20"/>
        <v>-3.6333333333332121</v>
      </c>
    </row>
    <row r="150" spans="9:21" x14ac:dyDescent="0.25">
      <c r="I150" s="8" t="s">
        <v>620</v>
      </c>
      <c r="J150" s="46">
        <v>5048</v>
      </c>
      <c r="K150" s="46">
        <v>14071</v>
      </c>
      <c r="L150" s="5">
        <v>2210.8000000000002</v>
      </c>
      <c r="M150" s="46">
        <v>0</v>
      </c>
      <c r="N150" s="46">
        <v>0</v>
      </c>
      <c r="P150" s="46">
        <f t="shared" si="16"/>
        <v>19119</v>
      </c>
      <c r="Q150" s="46">
        <f t="shared" si="18"/>
        <v>6</v>
      </c>
      <c r="R150">
        <f t="shared" si="21"/>
        <v>-20.384615384615383</v>
      </c>
      <c r="S150" s="5">
        <f t="shared" si="17"/>
        <v>2210.8000000000002</v>
      </c>
      <c r="T150" s="46">
        <f t="shared" si="19"/>
        <v>-2</v>
      </c>
      <c r="U150">
        <f t="shared" si="20"/>
        <v>-3.3666666666666365</v>
      </c>
    </row>
    <row r="151" spans="9:21" x14ac:dyDescent="0.25">
      <c r="I151" s="8" t="s">
        <v>621</v>
      </c>
      <c r="J151" s="46">
        <v>5051</v>
      </c>
      <c r="K151" s="46">
        <v>14064</v>
      </c>
      <c r="L151" s="5">
        <v>2211.8000000000002</v>
      </c>
      <c r="M151" s="46">
        <v>0</v>
      </c>
      <c r="N151" s="46">
        <v>0</v>
      </c>
      <c r="P151" s="46">
        <f t="shared" si="16"/>
        <v>19115</v>
      </c>
      <c r="Q151" s="46">
        <f t="shared" si="18"/>
        <v>-4</v>
      </c>
      <c r="R151">
        <f t="shared" si="21"/>
        <v>-17.23076923076923</v>
      </c>
      <c r="S151" s="5">
        <f t="shared" si="17"/>
        <v>2211.8000000000002</v>
      </c>
      <c r="T151" s="46">
        <f t="shared" si="19"/>
        <v>1</v>
      </c>
      <c r="U151">
        <f t="shared" si="20"/>
        <v>-2.066666666666606</v>
      </c>
    </row>
    <row r="152" spans="9:21" x14ac:dyDescent="0.25">
      <c r="I152" s="8" t="s">
        <v>622</v>
      </c>
      <c r="J152" s="46">
        <v>5055</v>
      </c>
      <c r="K152" s="46">
        <v>14050</v>
      </c>
      <c r="L152" s="5">
        <v>2210.3000000000002</v>
      </c>
      <c r="M152" s="46">
        <v>0</v>
      </c>
      <c r="N152" s="46">
        <v>0</v>
      </c>
      <c r="P152" s="46">
        <f t="shared" si="16"/>
        <v>19105</v>
      </c>
      <c r="Q152" s="46">
        <f t="shared" si="18"/>
        <v>-10</v>
      </c>
      <c r="R152">
        <f t="shared" si="21"/>
        <v>-16.153846153846153</v>
      </c>
      <c r="S152" s="5">
        <f t="shared" si="17"/>
        <v>2210.3000000000002</v>
      </c>
      <c r="T152" s="46">
        <f t="shared" si="19"/>
        <v>-1.5</v>
      </c>
      <c r="U152">
        <f t="shared" si="20"/>
        <v>-0.83333333333333337</v>
      </c>
    </row>
    <row r="153" spans="9:21" x14ac:dyDescent="0.25">
      <c r="I153" s="8" t="s">
        <v>623</v>
      </c>
      <c r="J153" s="46">
        <v>5052</v>
      </c>
      <c r="K153" s="46">
        <v>14036</v>
      </c>
      <c r="L153" s="5">
        <v>2209.1999999999998</v>
      </c>
      <c r="M153" s="46">
        <v>0</v>
      </c>
      <c r="N153" s="46">
        <v>0</v>
      </c>
      <c r="P153" s="46">
        <f t="shared" si="16"/>
        <v>19088</v>
      </c>
      <c r="Q153" s="46">
        <f t="shared" si="18"/>
        <v>-17</v>
      </c>
      <c r="R153">
        <f t="shared" si="21"/>
        <v>-17.384615384615383</v>
      </c>
      <c r="S153" s="5">
        <f t="shared" si="17"/>
        <v>2209.1999999999998</v>
      </c>
      <c r="T153" s="46">
        <f t="shared" si="19"/>
        <v>-1.1000000000003638</v>
      </c>
      <c r="U153">
        <f t="shared" si="20"/>
        <v>-0.53333333333345456</v>
      </c>
    </row>
    <row r="154" spans="9:21" x14ac:dyDescent="0.25">
      <c r="I154" s="8" t="s">
        <v>624</v>
      </c>
      <c r="J154" s="46">
        <v>5059</v>
      </c>
      <c r="K154" s="46">
        <v>14047</v>
      </c>
      <c r="L154" s="5">
        <v>2210.9</v>
      </c>
      <c r="M154" s="46">
        <v>0</v>
      </c>
      <c r="N154" s="46">
        <v>0</v>
      </c>
      <c r="P154" s="46">
        <f t="shared" si="16"/>
        <v>19106</v>
      </c>
      <c r="Q154" s="46">
        <f t="shared" si="18"/>
        <v>18</v>
      </c>
      <c r="R154">
        <f t="shared" si="21"/>
        <v>-11.692307692307692</v>
      </c>
      <c r="S154" s="5">
        <f t="shared" si="17"/>
        <v>2210.9</v>
      </c>
      <c r="T154" s="46">
        <f t="shared" si="19"/>
        <v>1.7000000000002728</v>
      </c>
      <c r="U154">
        <f t="shared" si="20"/>
        <v>-0.3000000000000303</v>
      </c>
    </row>
    <row r="155" spans="9:21" x14ac:dyDescent="0.25">
      <c r="I155" s="8" t="s">
        <v>625</v>
      </c>
      <c r="J155" s="46">
        <v>5055</v>
      </c>
      <c r="K155" s="46">
        <v>14043</v>
      </c>
      <c r="L155" s="5">
        <v>2202.8000000000002</v>
      </c>
      <c r="M155" s="46">
        <v>0</v>
      </c>
      <c r="N155" s="46">
        <v>0</v>
      </c>
      <c r="P155" s="46">
        <f t="shared" si="16"/>
        <v>19098</v>
      </c>
      <c r="Q155" s="46">
        <f t="shared" si="18"/>
        <v>-8</v>
      </c>
      <c r="R155">
        <f t="shared" si="21"/>
        <v>-15.846153846153847</v>
      </c>
      <c r="S155" s="5">
        <f t="shared" si="17"/>
        <v>2202.8000000000002</v>
      </c>
      <c r="T155" s="46">
        <f t="shared" si="19"/>
        <v>-8.0999999999999091</v>
      </c>
      <c r="U155">
        <f t="shared" si="20"/>
        <v>-2.5</v>
      </c>
    </row>
    <row r="156" spans="9:21" x14ac:dyDescent="0.25">
      <c r="I156" s="8" t="s">
        <v>626</v>
      </c>
      <c r="J156" s="46">
        <v>5063</v>
      </c>
      <c r="K156" s="46">
        <v>14033</v>
      </c>
      <c r="L156" s="5">
        <v>2210.6</v>
      </c>
      <c r="M156" s="46">
        <v>0</v>
      </c>
      <c r="N156" s="46">
        <v>0</v>
      </c>
      <c r="P156" s="46">
        <f t="shared" si="16"/>
        <v>19096</v>
      </c>
      <c r="Q156" s="46">
        <f t="shared" si="18"/>
        <v>-2</v>
      </c>
      <c r="R156">
        <f t="shared" si="21"/>
        <v>-7</v>
      </c>
      <c r="S156" s="5">
        <f t="shared" si="17"/>
        <v>2210.6</v>
      </c>
      <c r="T156" s="46">
        <f t="shared" si="19"/>
        <v>7.7999999999997272</v>
      </c>
      <c r="U156">
        <f t="shared" si="20"/>
        <v>0.46666666666669698</v>
      </c>
    </row>
    <row r="157" spans="9:21" x14ac:dyDescent="0.25">
      <c r="I157" s="8" t="s">
        <v>627</v>
      </c>
      <c r="J157" s="46">
        <v>5076</v>
      </c>
      <c r="K157" s="46">
        <v>14027</v>
      </c>
      <c r="L157" s="5">
        <v>2216.3000000000002</v>
      </c>
      <c r="M157" s="46">
        <v>0</v>
      </c>
      <c r="N157" s="46">
        <v>0</v>
      </c>
      <c r="P157" s="46">
        <f t="shared" si="16"/>
        <v>19103</v>
      </c>
      <c r="Q157" s="46">
        <f t="shared" si="18"/>
        <v>7</v>
      </c>
      <c r="R157">
        <f t="shared" si="21"/>
        <v>-4.9230769230769234</v>
      </c>
      <c r="S157" s="5">
        <f t="shared" si="17"/>
        <v>2216.3000000000002</v>
      </c>
      <c r="T157" s="46">
        <f t="shared" si="19"/>
        <v>5.7000000000002728</v>
      </c>
      <c r="U157">
        <f t="shared" si="20"/>
        <v>1.8000000000000302</v>
      </c>
    </row>
    <row r="158" spans="9:21" x14ac:dyDescent="0.25">
      <c r="I158" s="8" t="s">
        <v>628</v>
      </c>
      <c r="J158" s="46">
        <v>5055</v>
      </c>
      <c r="K158" s="46">
        <v>14024</v>
      </c>
      <c r="L158" s="5">
        <v>2213.6</v>
      </c>
      <c r="M158" s="46">
        <v>0</v>
      </c>
      <c r="N158" s="46">
        <v>0</v>
      </c>
      <c r="P158" s="46">
        <f t="shared" si="16"/>
        <v>19079</v>
      </c>
      <c r="Q158" s="46">
        <f t="shared" si="18"/>
        <v>-24</v>
      </c>
      <c r="R158">
        <f t="shared" si="21"/>
        <v>-4.4615384615384617</v>
      </c>
      <c r="S158" s="5">
        <f t="shared" si="17"/>
        <v>2213.6</v>
      </c>
      <c r="T158" s="46">
        <f t="shared" si="19"/>
        <v>-2.7000000000002728</v>
      </c>
      <c r="U158">
        <f t="shared" si="20"/>
        <v>3.5999999999999091</v>
      </c>
    </row>
    <row r="159" spans="9:21" x14ac:dyDescent="0.25">
      <c r="I159" s="8" t="s">
        <v>629</v>
      </c>
      <c r="J159" s="46">
        <v>5052</v>
      </c>
      <c r="K159" s="46">
        <v>14022</v>
      </c>
      <c r="L159" s="5">
        <v>2209.1</v>
      </c>
      <c r="M159" s="46">
        <v>0</v>
      </c>
      <c r="N159" s="46">
        <v>0</v>
      </c>
      <c r="P159" s="46">
        <f t="shared" si="16"/>
        <v>19074</v>
      </c>
      <c r="Q159" s="46">
        <f t="shared" si="18"/>
        <v>-5</v>
      </c>
      <c r="R159">
        <f t="shared" si="21"/>
        <v>-5.6923076923076925</v>
      </c>
      <c r="S159" s="5">
        <f t="shared" si="17"/>
        <v>2209.1</v>
      </c>
      <c r="T159" s="46">
        <f t="shared" si="19"/>
        <v>-4.5</v>
      </c>
      <c r="U159">
        <f t="shared" si="20"/>
        <v>-0.5</v>
      </c>
    </row>
    <row r="160" spans="9:21" x14ac:dyDescent="0.25">
      <c r="I160" s="8" t="s">
        <v>630</v>
      </c>
      <c r="J160" s="46">
        <v>5048</v>
      </c>
      <c r="K160" s="46">
        <v>14033</v>
      </c>
      <c r="L160" s="5">
        <v>2207.9</v>
      </c>
      <c r="M160" s="46">
        <v>0</v>
      </c>
      <c r="N160" s="46">
        <v>0</v>
      </c>
      <c r="P160" s="46">
        <f t="shared" si="16"/>
        <v>19081</v>
      </c>
      <c r="Q160" s="46">
        <f t="shared" si="18"/>
        <v>7</v>
      </c>
      <c r="R160">
        <f t="shared" si="21"/>
        <v>-3.6923076923076925</v>
      </c>
      <c r="S160" s="5">
        <f t="shared" si="17"/>
        <v>2207.9</v>
      </c>
      <c r="T160" s="46">
        <f t="shared" si="19"/>
        <v>-1.1999999999998181</v>
      </c>
      <c r="U160">
        <f t="shared" si="20"/>
        <v>-2.8000000000000305</v>
      </c>
    </row>
    <row r="161" spans="9:21" x14ac:dyDescent="0.25">
      <c r="I161" s="8" t="s">
        <v>631</v>
      </c>
      <c r="J161" s="46">
        <v>5029</v>
      </c>
      <c r="K161" s="46">
        <v>14034</v>
      </c>
      <c r="L161" s="5">
        <v>2203.6</v>
      </c>
      <c r="M161" s="46">
        <v>0</v>
      </c>
      <c r="N161" s="46">
        <v>0</v>
      </c>
      <c r="P161" s="46">
        <f t="shared" si="16"/>
        <v>19063</v>
      </c>
      <c r="Q161" s="46">
        <f t="shared" si="18"/>
        <v>-18</v>
      </c>
      <c r="R161">
        <f t="shared" si="21"/>
        <v>-4.2307692307692308</v>
      </c>
      <c r="S161" s="5">
        <f t="shared" si="17"/>
        <v>2203.6</v>
      </c>
      <c r="T161" s="46">
        <f t="shared" si="19"/>
        <v>-4.3000000000001819</v>
      </c>
      <c r="U161">
        <f t="shared" si="20"/>
        <v>-3.3333333333333335</v>
      </c>
    </row>
    <row r="162" spans="9:21" x14ac:dyDescent="0.25">
      <c r="I162" s="8" t="s">
        <v>632</v>
      </c>
      <c r="J162" s="46">
        <v>5045</v>
      </c>
      <c r="K162" s="46">
        <v>14030</v>
      </c>
      <c r="L162" s="5">
        <v>2203.4</v>
      </c>
      <c r="M162" s="46">
        <v>0</v>
      </c>
      <c r="N162" s="46">
        <v>0</v>
      </c>
      <c r="P162" s="46">
        <f t="shared" si="16"/>
        <v>19075</v>
      </c>
      <c r="Q162" s="46">
        <f t="shared" si="18"/>
        <v>12</v>
      </c>
      <c r="R162">
        <f t="shared" si="21"/>
        <v>-2.9230769230769229</v>
      </c>
      <c r="S162" s="5">
        <f t="shared" si="17"/>
        <v>2203.4</v>
      </c>
      <c r="T162" s="46">
        <f t="shared" si="19"/>
        <v>-0.1999999999998181</v>
      </c>
      <c r="U162">
        <f t="shared" si="20"/>
        <v>-1.8999999999999393</v>
      </c>
    </row>
    <row r="163" spans="9:21" x14ac:dyDescent="0.25">
      <c r="I163" s="8" t="s">
        <v>633</v>
      </c>
      <c r="J163" s="46">
        <v>5052</v>
      </c>
      <c r="K163" s="46">
        <v>14024</v>
      </c>
      <c r="L163" s="5">
        <v>2201.8000000000002</v>
      </c>
      <c r="M163" s="46">
        <v>0</v>
      </c>
      <c r="N163" s="46">
        <v>0</v>
      </c>
      <c r="P163" s="46">
        <f t="shared" si="16"/>
        <v>19076</v>
      </c>
      <c r="Q163" s="46">
        <f t="shared" si="18"/>
        <v>1</v>
      </c>
      <c r="R163">
        <f t="shared" si="21"/>
        <v>-3.3076923076923075</v>
      </c>
      <c r="S163" s="5">
        <f t="shared" si="17"/>
        <v>2201.8000000000002</v>
      </c>
      <c r="T163" s="46">
        <f t="shared" si="19"/>
        <v>-1.5999999999999091</v>
      </c>
      <c r="U163">
        <f t="shared" si="20"/>
        <v>-2.033333333333303</v>
      </c>
    </row>
    <row r="164" spans="9:21" x14ac:dyDescent="0.25">
      <c r="I164" s="8" t="s">
        <v>634</v>
      </c>
      <c r="J164" s="46">
        <v>5047</v>
      </c>
      <c r="K164" s="46">
        <v>14028</v>
      </c>
      <c r="L164" s="5">
        <v>2192.6</v>
      </c>
      <c r="M164" s="46">
        <v>0</v>
      </c>
      <c r="N164" s="46">
        <v>0</v>
      </c>
      <c r="P164" s="46">
        <f t="shared" si="16"/>
        <v>19075</v>
      </c>
      <c r="Q164" s="46">
        <f t="shared" si="18"/>
        <v>-1</v>
      </c>
      <c r="R164">
        <f t="shared" si="21"/>
        <v>-3.0769230769230771</v>
      </c>
      <c r="S164" s="5">
        <f t="shared" si="17"/>
        <v>2192.6</v>
      </c>
      <c r="T164" s="46">
        <f t="shared" si="19"/>
        <v>-9.2000000000002728</v>
      </c>
      <c r="U164">
        <f t="shared" si="20"/>
        <v>-3.6666666666666665</v>
      </c>
    </row>
    <row r="165" spans="9:21" x14ac:dyDescent="0.25">
      <c r="I165" s="8" t="s">
        <v>635</v>
      </c>
      <c r="J165" s="46">
        <v>5049</v>
      </c>
      <c r="K165" s="46">
        <v>14040</v>
      </c>
      <c r="L165" s="5">
        <v>2184.6999999999998</v>
      </c>
      <c r="M165" s="46">
        <v>0</v>
      </c>
      <c r="N165" s="46">
        <v>0</v>
      </c>
      <c r="P165" s="46">
        <f t="shared" si="16"/>
        <v>19089</v>
      </c>
      <c r="Q165" s="46">
        <f t="shared" si="18"/>
        <v>14</v>
      </c>
      <c r="R165">
        <f t="shared" si="21"/>
        <v>-1.2307692307692308</v>
      </c>
      <c r="S165" s="5">
        <f t="shared" si="17"/>
        <v>2184.6999999999998</v>
      </c>
      <c r="T165" s="46">
        <f t="shared" si="19"/>
        <v>-7.9000000000000909</v>
      </c>
      <c r="U165">
        <f t="shared" si="20"/>
        <v>-6.233333333333424</v>
      </c>
    </row>
    <row r="166" spans="9:21" x14ac:dyDescent="0.25">
      <c r="I166" s="8" t="s">
        <v>636</v>
      </c>
      <c r="J166" s="46">
        <v>5038</v>
      </c>
      <c r="K166" s="46">
        <v>14031</v>
      </c>
      <c r="L166" s="5">
        <v>2177.9</v>
      </c>
      <c r="M166" s="46">
        <v>0</v>
      </c>
      <c r="N166" s="46">
        <v>0</v>
      </c>
      <c r="P166" s="46">
        <f t="shared" si="16"/>
        <v>19069</v>
      </c>
      <c r="Q166" s="46">
        <f t="shared" si="18"/>
        <v>-20</v>
      </c>
      <c r="R166">
        <f t="shared" si="21"/>
        <v>-1.4615384615384615</v>
      </c>
      <c r="S166" s="5">
        <f t="shared" si="17"/>
        <v>2177.9</v>
      </c>
      <c r="T166" s="46">
        <f t="shared" si="19"/>
        <v>-6.7999999999997272</v>
      </c>
      <c r="U166">
        <f t="shared" si="20"/>
        <v>-7.966666666666697</v>
      </c>
    </row>
    <row r="167" spans="9:21" x14ac:dyDescent="0.25">
      <c r="I167" s="8" t="s">
        <v>637</v>
      </c>
      <c r="J167" s="46">
        <v>5025</v>
      </c>
      <c r="K167" s="46">
        <v>14029</v>
      </c>
      <c r="L167" s="5">
        <v>2168.9</v>
      </c>
      <c r="M167" s="46">
        <v>0</v>
      </c>
      <c r="N167" s="46">
        <v>0</v>
      </c>
      <c r="P167" s="46">
        <f t="shared" si="16"/>
        <v>19054</v>
      </c>
      <c r="Q167" s="46">
        <f t="shared" si="18"/>
        <v>-15</v>
      </c>
      <c r="R167">
        <f t="shared" si="21"/>
        <v>-4</v>
      </c>
      <c r="S167" s="5">
        <f t="shared" si="17"/>
        <v>2168.9</v>
      </c>
      <c r="T167" s="46">
        <f t="shared" si="19"/>
        <v>-9</v>
      </c>
      <c r="U167">
        <f t="shared" si="20"/>
        <v>-7.8999999999999391</v>
      </c>
    </row>
    <row r="168" spans="9:21" x14ac:dyDescent="0.25">
      <c r="I168" s="8" t="s">
        <v>638</v>
      </c>
      <c r="J168" s="46">
        <v>5045</v>
      </c>
      <c r="K168" s="46">
        <v>14032</v>
      </c>
      <c r="L168" s="5">
        <v>2162</v>
      </c>
      <c r="M168" s="46">
        <v>0</v>
      </c>
      <c r="N168" s="46">
        <v>0</v>
      </c>
      <c r="P168" s="46">
        <f t="shared" si="16"/>
        <v>19077</v>
      </c>
      <c r="Q168" s="46">
        <f t="shared" si="18"/>
        <v>23</v>
      </c>
      <c r="R168">
        <f t="shared" si="21"/>
        <v>-1.6153846153846154</v>
      </c>
      <c r="S168" s="5">
        <f t="shared" si="17"/>
        <v>2162</v>
      </c>
      <c r="T168" s="46">
        <f t="shared" si="19"/>
        <v>-6.9000000000000909</v>
      </c>
      <c r="U168">
        <f t="shared" si="20"/>
        <v>-7.566666666666606</v>
      </c>
    </row>
    <row r="169" spans="9:21" x14ac:dyDescent="0.25">
      <c r="I169" s="8" t="s">
        <v>639</v>
      </c>
      <c r="J169" s="46">
        <v>5050</v>
      </c>
      <c r="K169" s="46">
        <v>14032</v>
      </c>
      <c r="L169" s="5">
        <v>2159.6999999999998</v>
      </c>
      <c r="M169" s="46">
        <v>0</v>
      </c>
      <c r="N169" s="46">
        <v>0</v>
      </c>
      <c r="P169" s="46">
        <f t="shared" si="16"/>
        <v>19082</v>
      </c>
      <c r="Q169" s="46">
        <f t="shared" si="18"/>
        <v>5</v>
      </c>
      <c r="R169">
        <f t="shared" si="21"/>
        <v>-1.0769230769230769</v>
      </c>
      <c r="S169" s="5">
        <f t="shared" si="17"/>
        <v>2159.6999999999998</v>
      </c>
      <c r="T169" s="46">
        <f t="shared" si="19"/>
        <v>-2.3000000000001819</v>
      </c>
      <c r="U169">
        <f t="shared" si="20"/>
        <v>-6.0666666666667579</v>
      </c>
    </row>
    <row r="170" spans="9:21" x14ac:dyDescent="0.25">
      <c r="I170" s="8" t="s">
        <v>640</v>
      </c>
      <c r="J170" s="46">
        <v>5057</v>
      </c>
      <c r="K170" s="46">
        <v>14034</v>
      </c>
      <c r="L170" s="5">
        <v>2148.8000000000002</v>
      </c>
      <c r="M170" s="46">
        <v>0</v>
      </c>
      <c r="N170" s="46">
        <v>0</v>
      </c>
      <c r="P170" s="46">
        <f t="shared" si="16"/>
        <v>19091</v>
      </c>
      <c r="Q170" s="46">
        <f t="shared" si="18"/>
        <v>9</v>
      </c>
      <c r="R170">
        <f t="shared" si="21"/>
        <v>-0.92307692307692313</v>
      </c>
      <c r="S170" s="5">
        <f t="shared" si="17"/>
        <v>2148.8000000000002</v>
      </c>
      <c r="T170" s="46">
        <f t="shared" si="19"/>
        <v>-10.899999999999636</v>
      </c>
      <c r="U170">
        <f t="shared" si="20"/>
        <v>-6.69999999999997</v>
      </c>
    </row>
    <row r="171" spans="9:21" x14ac:dyDescent="0.25">
      <c r="I171" s="8" t="s">
        <v>641</v>
      </c>
      <c r="J171" s="46">
        <v>5056</v>
      </c>
      <c r="K171" s="46">
        <v>14041</v>
      </c>
      <c r="L171" s="5">
        <v>2151.6</v>
      </c>
      <c r="M171" s="46">
        <v>0</v>
      </c>
      <c r="N171" s="46">
        <v>0</v>
      </c>
      <c r="P171" s="46">
        <f t="shared" si="16"/>
        <v>19097</v>
      </c>
      <c r="Q171" s="46">
        <f t="shared" si="18"/>
        <v>6</v>
      </c>
      <c r="R171">
        <f t="shared" si="21"/>
        <v>1.3846153846153846</v>
      </c>
      <c r="S171" s="5">
        <f t="shared" si="17"/>
        <v>2151.6</v>
      </c>
      <c r="T171" s="46">
        <f t="shared" si="19"/>
        <v>2.7999999999997272</v>
      </c>
      <c r="U171">
        <f t="shared" si="20"/>
        <v>-3.466666666666697</v>
      </c>
    </row>
    <row r="172" spans="9:21" x14ac:dyDescent="0.25">
      <c r="I172" s="8" t="s">
        <v>642</v>
      </c>
      <c r="J172" s="46">
        <v>5053</v>
      </c>
      <c r="K172" s="46">
        <v>14026</v>
      </c>
      <c r="L172" s="5">
        <v>2147.1999999999998</v>
      </c>
      <c r="M172" s="46">
        <v>0</v>
      </c>
      <c r="N172" s="46">
        <v>0</v>
      </c>
      <c r="P172" s="46">
        <f t="shared" si="16"/>
        <v>19079</v>
      </c>
      <c r="Q172" s="46">
        <f t="shared" si="18"/>
        <v>-18</v>
      </c>
      <c r="R172">
        <f t="shared" si="21"/>
        <v>0.38461538461538464</v>
      </c>
      <c r="S172" s="5">
        <f t="shared" si="17"/>
        <v>2147.1999999999998</v>
      </c>
      <c r="T172" s="46">
        <f t="shared" si="19"/>
        <v>-4.4000000000000909</v>
      </c>
      <c r="U172">
        <f t="shared" si="20"/>
        <v>-4.166666666666667</v>
      </c>
    </row>
    <row r="173" spans="9:21" x14ac:dyDescent="0.25">
      <c r="I173" s="8" t="s">
        <v>643</v>
      </c>
      <c r="J173" s="46">
        <v>5051</v>
      </c>
      <c r="K173" s="46">
        <v>14025</v>
      </c>
      <c r="L173" s="5">
        <v>2143.8000000000002</v>
      </c>
      <c r="M173" s="46">
        <v>0</v>
      </c>
      <c r="N173" s="46">
        <v>0</v>
      </c>
      <c r="P173" s="46">
        <f t="shared" si="16"/>
        <v>19076</v>
      </c>
      <c r="Q173" s="46">
        <f t="shared" si="18"/>
        <v>-3</v>
      </c>
      <c r="R173">
        <f t="shared" si="21"/>
        <v>-0.38461538461538464</v>
      </c>
      <c r="S173" s="5">
        <f t="shared" si="17"/>
        <v>2143.8000000000002</v>
      </c>
      <c r="T173" s="46">
        <f t="shared" si="19"/>
        <v>-3.3999999999996362</v>
      </c>
      <c r="U173">
        <f t="shared" si="20"/>
        <v>-1.6666666666666667</v>
      </c>
    </row>
    <row r="174" spans="9:21" x14ac:dyDescent="0.25">
      <c r="I174" s="8" t="s">
        <v>644</v>
      </c>
      <c r="J174" s="46">
        <v>5058</v>
      </c>
      <c r="K174" s="46">
        <v>14035</v>
      </c>
      <c r="L174" s="5">
        <v>2139.9</v>
      </c>
      <c r="M174" s="46">
        <v>0</v>
      </c>
      <c r="N174" s="46">
        <v>0</v>
      </c>
      <c r="P174" s="46">
        <f t="shared" si="16"/>
        <v>19093</v>
      </c>
      <c r="Q174" s="46">
        <f t="shared" si="18"/>
        <v>17</v>
      </c>
      <c r="R174">
        <f t="shared" si="21"/>
        <v>2.3076923076923075</v>
      </c>
      <c r="S174" s="5">
        <f t="shared" si="17"/>
        <v>2139.9</v>
      </c>
      <c r="T174" s="46">
        <f t="shared" si="19"/>
        <v>-3.9000000000000909</v>
      </c>
      <c r="U174">
        <f t="shared" si="20"/>
        <v>-3.8999999999999395</v>
      </c>
    </row>
    <row r="175" spans="9:21" x14ac:dyDescent="0.25">
      <c r="I175" s="8" t="s">
        <v>645</v>
      </c>
      <c r="J175" s="46">
        <v>5055</v>
      </c>
      <c r="K175" s="46">
        <v>14047</v>
      </c>
      <c r="L175" s="5">
        <v>2138.1</v>
      </c>
      <c r="M175" s="46">
        <v>0</v>
      </c>
      <c r="N175" s="46">
        <v>0</v>
      </c>
      <c r="P175" s="46">
        <f t="shared" si="16"/>
        <v>19102</v>
      </c>
      <c r="Q175" s="46">
        <f t="shared" si="18"/>
        <v>9</v>
      </c>
      <c r="R175">
        <f t="shared" si="21"/>
        <v>2.0769230769230771</v>
      </c>
      <c r="S175" s="5">
        <f t="shared" si="17"/>
        <v>2138.1</v>
      </c>
      <c r="T175" s="46">
        <f t="shared" si="19"/>
        <v>-1.8000000000001819</v>
      </c>
      <c r="U175">
        <f t="shared" si="20"/>
        <v>-3.033333333333303</v>
      </c>
    </row>
    <row r="176" spans="9:21" x14ac:dyDescent="0.25">
      <c r="I176" s="8" t="s">
        <v>646</v>
      </c>
      <c r="J176" s="46">
        <v>5058</v>
      </c>
      <c r="K176" s="46">
        <v>14070</v>
      </c>
      <c r="L176" s="5">
        <v>2135</v>
      </c>
      <c r="M176" s="46">
        <v>0</v>
      </c>
      <c r="N176" s="46">
        <v>0</v>
      </c>
      <c r="P176" s="46">
        <f t="shared" si="16"/>
        <v>19128</v>
      </c>
      <c r="Q176" s="46">
        <f t="shared" si="18"/>
        <v>26</v>
      </c>
      <c r="R176">
        <f t="shared" si="21"/>
        <v>4</v>
      </c>
      <c r="S176" s="5">
        <f t="shared" si="17"/>
        <v>2135</v>
      </c>
      <c r="T176" s="46">
        <f t="shared" si="19"/>
        <v>-3.0999999999999091</v>
      </c>
      <c r="U176">
        <f t="shared" si="20"/>
        <v>-2.933333333333394</v>
      </c>
    </row>
    <row r="177" spans="9:21" x14ac:dyDescent="0.25">
      <c r="I177" s="8" t="s">
        <v>647</v>
      </c>
      <c r="J177" s="46">
        <v>5057</v>
      </c>
      <c r="K177" s="46">
        <v>14079</v>
      </c>
      <c r="L177" s="5">
        <v>2136.6999999999998</v>
      </c>
      <c r="M177" s="46">
        <v>0</v>
      </c>
      <c r="N177" s="46">
        <v>0</v>
      </c>
      <c r="P177" s="46">
        <f t="shared" si="16"/>
        <v>19136</v>
      </c>
      <c r="Q177" s="46">
        <f t="shared" si="18"/>
        <v>8</v>
      </c>
      <c r="R177">
        <f t="shared" si="21"/>
        <v>4.6923076923076925</v>
      </c>
      <c r="S177" s="5">
        <f t="shared" si="17"/>
        <v>2136.6999999999998</v>
      </c>
      <c r="T177" s="46">
        <f t="shared" si="19"/>
        <v>1.6999999999998181</v>
      </c>
      <c r="U177">
        <f t="shared" si="20"/>
        <v>-1.0666666666667577</v>
      </c>
    </row>
    <row r="178" spans="9:21" x14ac:dyDescent="0.25">
      <c r="I178" s="8" t="s">
        <v>648</v>
      </c>
      <c r="J178" s="46">
        <v>5062</v>
      </c>
      <c r="K178" s="46">
        <v>14102</v>
      </c>
      <c r="L178" s="5">
        <v>2136.8000000000002</v>
      </c>
      <c r="M178" s="46">
        <v>0</v>
      </c>
      <c r="N178" s="46">
        <v>0</v>
      </c>
      <c r="P178" s="46">
        <f t="shared" si="16"/>
        <v>19164</v>
      </c>
      <c r="Q178" s="46">
        <f t="shared" si="18"/>
        <v>28</v>
      </c>
      <c r="R178">
        <f t="shared" si="21"/>
        <v>5.7692307692307692</v>
      </c>
      <c r="S178" s="5">
        <f t="shared" si="17"/>
        <v>2136.8000000000002</v>
      </c>
      <c r="T178" s="46">
        <f t="shared" si="19"/>
        <v>0.1000000000003638</v>
      </c>
      <c r="U178">
        <f t="shared" si="20"/>
        <v>-0.43333333333324237</v>
      </c>
    </row>
    <row r="179" spans="9:21" x14ac:dyDescent="0.25">
      <c r="I179" s="8" t="s">
        <v>649</v>
      </c>
      <c r="J179" s="46">
        <v>5022</v>
      </c>
      <c r="K179" s="46">
        <v>14126</v>
      </c>
      <c r="L179" s="5">
        <v>2139.5</v>
      </c>
      <c r="M179" s="46">
        <v>0</v>
      </c>
      <c r="N179" s="46">
        <v>0</v>
      </c>
      <c r="P179" s="46">
        <f t="shared" si="16"/>
        <v>19148</v>
      </c>
      <c r="Q179" s="46">
        <f t="shared" si="18"/>
        <v>-16</v>
      </c>
      <c r="R179">
        <f t="shared" si="21"/>
        <v>6.0769230769230766</v>
      </c>
      <c r="S179" s="5">
        <f t="shared" si="17"/>
        <v>2139.5</v>
      </c>
      <c r="T179" s="46">
        <f t="shared" si="19"/>
        <v>2.6999999999998181</v>
      </c>
      <c r="U179">
        <f t="shared" si="20"/>
        <v>1.5</v>
      </c>
    </row>
    <row r="180" spans="9:21" x14ac:dyDescent="0.25">
      <c r="I180" s="8" t="s">
        <v>650</v>
      </c>
      <c r="J180" s="46">
        <v>5021</v>
      </c>
      <c r="K180" s="46">
        <v>14106</v>
      </c>
      <c r="L180" s="5">
        <v>2142.1999999999998</v>
      </c>
      <c r="M180" s="46">
        <v>0</v>
      </c>
      <c r="N180" s="46">
        <v>0</v>
      </c>
      <c r="P180" s="46">
        <f t="shared" si="16"/>
        <v>19127</v>
      </c>
      <c r="Q180" s="46">
        <f t="shared" si="18"/>
        <v>-21</v>
      </c>
      <c r="R180">
        <f t="shared" si="21"/>
        <v>5.615384615384615</v>
      </c>
      <c r="S180" s="5">
        <f t="shared" si="17"/>
        <v>2142.1999999999998</v>
      </c>
      <c r="T180" s="46">
        <f t="shared" si="19"/>
        <v>2.6999999999998181</v>
      </c>
      <c r="U180">
        <f t="shared" si="20"/>
        <v>1.8333333333333333</v>
      </c>
    </row>
    <row r="181" spans="9:21" x14ac:dyDescent="0.25">
      <c r="I181" s="8" t="s">
        <v>651</v>
      </c>
      <c r="J181" s="46">
        <v>5045</v>
      </c>
      <c r="K181" s="46">
        <v>14114</v>
      </c>
      <c r="L181" s="5">
        <v>2141.6999999999998</v>
      </c>
      <c r="M181" s="46">
        <v>0</v>
      </c>
      <c r="N181" s="46">
        <v>0</v>
      </c>
      <c r="P181" s="46">
        <f t="shared" si="16"/>
        <v>19159</v>
      </c>
      <c r="Q181" s="46">
        <f t="shared" si="18"/>
        <v>32</v>
      </c>
      <c r="R181">
        <f t="shared" si="21"/>
        <v>6.3076923076923075</v>
      </c>
      <c r="S181" s="5">
        <f t="shared" si="17"/>
        <v>2141.6999999999998</v>
      </c>
      <c r="T181" s="46">
        <f t="shared" si="19"/>
        <v>-0.5</v>
      </c>
      <c r="U181">
        <f t="shared" si="20"/>
        <v>1.6333333333332121</v>
      </c>
    </row>
    <row r="182" spans="9:21" x14ac:dyDescent="0.25">
      <c r="I182" s="8" t="s">
        <v>652</v>
      </c>
      <c r="J182" s="46">
        <v>5051</v>
      </c>
      <c r="K182" s="46">
        <v>14130</v>
      </c>
      <c r="L182" s="5">
        <v>2142.8000000000002</v>
      </c>
      <c r="M182" s="46">
        <v>0</v>
      </c>
      <c r="N182" s="46">
        <v>0</v>
      </c>
      <c r="P182" s="46">
        <f t="shared" si="16"/>
        <v>19181</v>
      </c>
      <c r="Q182" s="46">
        <f t="shared" si="18"/>
        <v>22</v>
      </c>
      <c r="R182">
        <f t="shared" si="21"/>
        <v>7.615384615384615</v>
      </c>
      <c r="S182" s="5">
        <f t="shared" si="17"/>
        <v>2142.8000000000002</v>
      </c>
      <c r="T182" s="46">
        <f t="shared" si="19"/>
        <v>1.1000000000003638</v>
      </c>
      <c r="U182">
        <f t="shared" si="20"/>
        <v>1.1000000000000607</v>
      </c>
    </row>
    <row r="183" spans="9:21" x14ac:dyDescent="0.25">
      <c r="I183" s="8" t="s">
        <v>653</v>
      </c>
      <c r="J183" s="46">
        <v>5055</v>
      </c>
      <c r="K183" s="46">
        <v>14138</v>
      </c>
      <c r="L183" s="5">
        <v>2145.9</v>
      </c>
      <c r="M183" s="46">
        <v>0</v>
      </c>
      <c r="N183" s="46">
        <v>0</v>
      </c>
      <c r="P183" s="46">
        <f t="shared" si="16"/>
        <v>19193</v>
      </c>
      <c r="Q183" s="46">
        <f t="shared" si="18"/>
        <v>12</v>
      </c>
      <c r="R183">
        <f t="shared" si="21"/>
        <v>7.8461538461538458</v>
      </c>
      <c r="S183" s="5">
        <f t="shared" si="17"/>
        <v>2145.9</v>
      </c>
      <c r="T183" s="46">
        <f t="shared" si="19"/>
        <v>3.0999999999999091</v>
      </c>
      <c r="U183">
        <f t="shared" si="20"/>
        <v>1.2333333333334242</v>
      </c>
    </row>
    <row r="184" spans="9:21" x14ac:dyDescent="0.25">
      <c r="I184" s="8" t="s">
        <v>654</v>
      </c>
      <c r="J184" s="46">
        <v>5061</v>
      </c>
      <c r="K184" s="46">
        <v>14144</v>
      </c>
      <c r="L184" s="5">
        <v>2146.1</v>
      </c>
      <c r="M184" s="46">
        <v>0</v>
      </c>
      <c r="N184" s="46">
        <v>0</v>
      </c>
      <c r="P184" s="46">
        <f t="shared" si="16"/>
        <v>19205</v>
      </c>
      <c r="Q184" s="46">
        <f t="shared" si="18"/>
        <v>12</v>
      </c>
      <c r="R184">
        <f t="shared" si="21"/>
        <v>8.3076923076923084</v>
      </c>
      <c r="S184" s="5">
        <f t="shared" si="17"/>
        <v>2146.1</v>
      </c>
      <c r="T184" s="46">
        <f t="shared" si="19"/>
        <v>0.1999999999998181</v>
      </c>
      <c r="U184">
        <f t="shared" si="20"/>
        <v>1.466666666666697</v>
      </c>
    </row>
    <row r="185" spans="9:21" x14ac:dyDescent="0.25">
      <c r="I185" s="8" t="s">
        <v>655</v>
      </c>
      <c r="J185" s="46">
        <v>5065</v>
      </c>
      <c r="K185" s="46">
        <v>14148</v>
      </c>
      <c r="L185" s="5">
        <v>2149.8000000000002</v>
      </c>
      <c r="M185" s="46">
        <v>0</v>
      </c>
      <c r="N185" s="46">
        <v>0</v>
      </c>
      <c r="P185" s="46">
        <f t="shared" si="16"/>
        <v>19213</v>
      </c>
      <c r="Q185" s="46">
        <f t="shared" si="18"/>
        <v>8</v>
      </c>
      <c r="R185">
        <f t="shared" si="21"/>
        <v>10.307692307692308</v>
      </c>
      <c r="S185" s="5">
        <f t="shared" si="17"/>
        <v>2149.8000000000002</v>
      </c>
      <c r="T185" s="46">
        <f t="shared" si="19"/>
        <v>3.7000000000002728</v>
      </c>
      <c r="U185">
        <f t="shared" si="20"/>
        <v>2.3333333333333335</v>
      </c>
    </row>
    <row r="186" spans="9:21" x14ac:dyDescent="0.25">
      <c r="I186" s="8" t="s">
        <v>656</v>
      </c>
      <c r="J186" s="46">
        <v>5070</v>
      </c>
      <c r="K186" s="46">
        <v>14158</v>
      </c>
      <c r="L186" s="5">
        <v>2151.3000000000002</v>
      </c>
      <c r="M186" s="46">
        <v>0</v>
      </c>
      <c r="N186" s="46">
        <v>0</v>
      </c>
      <c r="P186" s="46">
        <f t="shared" si="16"/>
        <v>19228</v>
      </c>
      <c r="Q186" s="46">
        <f t="shared" si="18"/>
        <v>15</v>
      </c>
      <c r="R186">
        <f t="shared" si="21"/>
        <v>11.692307692307692</v>
      </c>
      <c r="S186" s="5">
        <f t="shared" si="17"/>
        <v>2151.3000000000002</v>
      </c>
      <c r="T186" s="46">
        <f t="shared" si="19"/>
        <v>1.5</v>
      </c>
      <c r="U186">
        <f t="shared" si="20"/>
        <v>1.8000000000000302</v>
      </c>
    </row>
    <row r="187" spans="9:21" x14ac:dyDescent="0.25">
      <c r="I187" s="8" t="s">
        <v>657</v>
      </c>
      <c r="J187" s="46">
        <v>5064</v>
      </c>
      <c r="K187" s="46">
        <v>14152</v>
      </c>
      <c r="L187" s="5">
        <v>2153.6</v>
      </c>
      <c r="M187" s="46">
        <v>0</v>
      </c>
      <c r="N187" s="46">
        <v>0</v>
      </c>
      <c r="P187" s="46">
        <f t="shared" si="16"/>
        <v>19216</v>
      </c>
      <c r="Q187" s="46">
        <f t="shared" si="18"/>
        <v>-12</v>
      </c>
      <c r="R187">
        <f t="shared" si="21"/>
        <v>9.4615384615384617</v>
      </c>
      <c r="S187" s="5">
        <f t="shared" si="17"/>
        <v>2153.6</v>
      </c>
      <c r="T187" s="46">
        <f t="shared" si="19"/>
        <v>2.2999999999997272</v>
      </c>
      <c r="U187">
        <f t="shared" si="20"/>
        <v>2.5</v>
      </c>
    </row>
    <row r="188" spans="9:21" x14ac:dyDescent="0.25">
      <c r="I188" s="8" t="s">
        <v>658</v>
      </c>
      <c r="J188" s="46">
        <v>5067</v>
      </c>
      <c r="K188" s="46">
        <v>14173</v>
      </c>
      <c r="L188" s="5">
        <v>2156</v>
      </c>
      <c r="M188" s="46">
        <v>0</v>
      </c>
      <c r="N188" s="46">
        <v>0</v>
      </c>
      <c r="P188" s="46">
        <f t="shared" si="16"/>
        <v>19240</v>
      </c>
      <c r="Q188" s="46">
        <f t="shared" si="18"/>
        <v>24</v>
      </c>
      <c r="R188">
        <f t="shared" si="21"/>
        <v>10.615384615384615</v>
      </c>
      <c r="S188" s="5">
        <f t="shared" si="17"/>
        <v>2156</v>
      </c>
      <c r="T188" s="46">
        <f t="shared" si="19"/>
        <v>2.4000000000000909</v>
      </c>
      <c r="U188">
        <f t="shared" si="20"/>
        <v>2.066666666666606</v>
      </c>
    </row>
    <row r="189" spans="9:21" x14ac:dyDescent="0.25">
      <c r="I189" s="8" t="s">
        <v>659</v>
      </c>
      <c r="J189" s="46">
        <v>5069</v>
      </c>
      <c r="K189" s="46">
        <v>14189</v>
      </c>
      <c r="L189" s="5">
        <v>2157.6999999999998</v>
      </c>
      <c r="M189" s="46">
        <v>0</v>
      </c>
      <c r="N189" s="46">
        <v>0</v>
      </c>
      <c r="P189" s="46">
        <f t="shared" si="16"/>
        <v>19258</v>
      </c>
      <c r="Q189" s="46">
        <f t="shared" si="18"/>
        <v>18</v>
      </c>
      <c r="R189">
        <f t="shared" si="21"/>
        <v>10</v>
      </c>
      <c r="S189" s="5">
        <f t="shared" si="17"/>
        <v>2157.6999999999998</v>
      </c>
      <c r="T189" s="46">
        <f t="shared" si="19"/>
        <v>1.6999999999998181</v>
      </c>
      <c r="U189">
        <f t="shared" si="20"/>
        <v>2.1333333333332121</v>
      </c>
    </row>
    <row r="190" spans="9:21" x14ac:dyDescent="0.25">
      <c r="I190" s="8" t="s">
        <v>660</v>
      </c>
      <c r="J190" s="46">
        <v>5072</v>
      </c>
      <c r="K190" s="46">
        <v>14185</v>
      </c>
      <c r="L190" s="5">
        <v>2158.5</v>
      </c>
      <c r="M190" s="46">
        <v>0</v>
      </c>
      <c r="N190" s="46">
        <v>0</v>
      </c>
      <c r="P190" s="46">
        <f t="shared" si="16"/>
        <v>19257</v>
      </c>
      <c r="Q190" s="46">
        <f t="shared" si="18"/>
        <v>-1</v>
      </c>
      <c r="R190">
        <f t="shared" si="21"/>
        <v>9.3076923076923084</v>
      </c>
      <c r="S190" s="5">
        <f t="shared" si="17"/>
        <v>2158.5</v>
      </c>
      <c r="T190" s="46">
        <f t="shared" si="19"/>
        <v>0.8000000000001819</v>
      </c>
      <c r="U190">
        <f t="shared" si="20"/>
        <v>1.6333333333333637</v>
      </c>
    </row>
    <row r="191" spans="9:21" x14ac:dyDescent="0.25">
      <c r="I191" s="8" t="s">
        <v>661</v>
      </c>
      <c r="J191" s="46">
        <v>5062</v>
      </c>
      <c r="K191" s="46">
        <v>14215</v>
      </c>
      <c r="L191" s="5">
        <v>2161</v>
      </c>
      <c r="M191" s="46">
        <v>0</v>
      </c>
      <c r="N191" s="46">
        <v>0</v>
      </c>
      <c r="P191" s="46">
        <f t="shared" si="16"/>
        <v>19277</v>
      </c>
      <c r="Q191" s="46">
        <f t="shared" si="18"/>
        <v>20</v>
      </c>
      <c r="R191">
        <f t="shared" si="21"/>
        <v>8.6923076923076916</v>
      </c>
      <c r="S191" s="5">
        <f t="shared" si="17"/>
        <v>2161</v>
      </c>
      <c r="T191" s="46">
        <f t="shared" si="19"/>
        <v>2.5</v>
      </c>
      <c r="U191">
        <f t="shared" si="20"/>
        <v>1.6666666666666667</v>
      </c>
    </row>
    <row r="192" spans="9:21" x14ac:dyDescent="0.25">
      <c r="I192" s="8" t="s">
        <v>662</v>
      </c>
      <c r="J192" s="46">
        <v>5079</v>
      </c>
      <c r="K192" s="46">
        <v>14234</v>
      </c>
      <c r="L192" s="5">
        <v>2163.6999999999998</v>
      </c>
      <c r="M192" s="46">
        <v>0</v>
      </c>
      <c r="N192" s="46">
        <v>0</v>
      </c>
      <c r="P192" s="46">
        <f t="shared" si="16"/>
        <v>19313</v>
      </c>
      <c r="Q192" s="46">
        <f t="shared" si="18"/>
        <v>36</v>
      </c>
      <c r="R192">
        <f t="shared" si="21"/>
        <v>12.692307692307692</v>
      </c>
      <c r="S192" s="5">
        <f t="shared" si="17"/>
        <v>2163.6999999999998</v>
      </c>
      <c r="T192" s="46">
        <f t="shared" si="19"/>
        <v>2.6999999999998181</v>
      </c>
      <c r="U192">
        <f t="shared" si="20"/>
        <v>2</v>
      </c>
    </row>
    <row r="193" spans="9:21" x14ac:dyDescent="0.25">
      <c r="I193" s="8" t="s">
        <v>663</v>
      </c>
      <c r="J193" s="46">
        <v>5092</v>
      </c>
      <c r="K193" s="46">
        <v>14189</v>
      </c>
      <c r="L193" s="5">
        <v>2163.9</v>
      </c>
      <c r="M193" s="46">
        <v>0</v>
      </c>
      <c r="N193" s="46">
        <v>0</v>
      </c>
      <c r="P193" s="46">
        <f t="shared" si="16"/>
        <v>19281</v>
      </c>
      <c r="Q193" s="46">
        <f t="shared" si="18"/>
        <v>-32</v>
      </c>
      <c r="R193">
        <f t="shared" si="21"/>
        <v>11.846153846153847</v>
      </c>
      <c r="S193" s="5">
        <f t="shared" si="17"/>
        <v>2163.9</v>
      </c>
      <c r="T193" s="46">
        <f t="shared" si="19"/>
        <v>0.20000000000027285</v>
      </c>
      <c r="U193">
        <f t="shared" si="20"/>
        <v>1.8000000000000302</v>
      </c>
    </row>
    <row r="194" spans="9:21" x14ac:dyDescent="0.25">
      <c r="I194" s="8" t="s">
        <v>664</v>
      </c>
      <c r="J194" s="46">
        <v>5092</v>
      </c>
      <c r="K194" s="46">
        <v>14210</v>
      </c>
      <c r="L194" s="5">
        <v>2161.3000000000002</v>
      </c>
      <c r="M194" s="46">
        <v>0</v>
      </c>
      <c r="N194" s="46">
        <v>0</v>
      </c>
      <c r="P194" s="46">
        <f t="shared" si="16"/>
        <v>19302</v>
      </c>
      <c r="Q194" s="46">
        <f t="shared" si="18"/>
        <v>21</v>
      </c>
      <c r="R194">
        <f t="shared" si="21"/>
        <v>11</v>
      </c>
      <c r="S194" s="5">
        <f t="shared" si="17"/>
        <v>2161.3000000000002</v>
      </c>
      <c r="T194" s="46">
        <f t="shared" si="19"/>
        <v>-2.5999999999999091</v>
      </c>
      <c r="U194">
        <f t="shared" si="20"/>
        <v>0.10000000000006064</v>
      </c>
    </row>
    <row r="195" spans="9:21" x14ac:dyDescent="0.25">
      <c r="I195" s="8" t="s">
        <v>665</v>
      </c>
      <c r="J195" s="46">
        <v>5094</v>
      </c>
      <c r="K195" s="46">
        <v>14223</v>
      </c>
      <c r="L195" s="5">
        <v>2167.3000000000002</v>
      </c>
      <c r="M195" s="46">
        <v>0</v>
      </c>
      <c r="N195" s="46">
        <v>0</v>
      </c>
      <c r="P195" s="46">
        <f t="shared" si="16"/>
        <v>19317</v>
      </c>
      <c r="Q195" s="46">
        <f t="shared" si="18"/>
        <v>15</v>
      </c>
      <c r="R195">
        <f t="shared" si="21"/>
        <v>10.461538461538462</v>
      </c>
      <c r="S195" s="5">
        <f t="shared" si="17"/>
        <v>2167.3000000000002</v>
      </c>
      <c r="T195" s="46">
        <f t="shared" si="19"/>
        <v>6</v>
      </c>
      <c r="U195">
        <f t="shared" si="20"/>
        <v>1.2000000000001212</v>
      </c>
    </row>
    <row r="196" spans="9:21" x14ac:dyDescent="0.25">
      <c r="I196" s="8" t="s">
        <v>666</v>
      </c>
      <c r="J196" s="46">
        <v>5092</v>
      </c>
      <c r="K196" s="46">
        <v>14233</v>
      </c>
      <c r="L196" s="5">
        <v>2169.9</v>
      </c>
      <c r="M196" s="46">
        <v>0</v>
      </c>
      <c r="N196" s="46">
        <v>0</v>
      </c>
      <c r="P196" s="46">
        <f t="shared" si="16"/>
        <v>19325</v>
      </c>
      <c r="Q196" s="46">
        <f t="shared" si="18"/>
        <v>8</v>
      </c>
      <c r="R196">
        <f t="shared" si="21"/>
        <v>10.153846153846153</v>
      </c>
      <c r="S196" s="5">
        <f t="shared" si="17"/>
        <v>2169.9</v>
      </c>
      <c r="T196" s="46">
        <f t="shared" si="19"/>
        <v>2.5999999999999091</v>
      </c>
      <c r="U196">
        <f t="shared" si="20"/>
        <v>2</v>
      </c>
    </row>
    <row r="197" spans="9:21" x14ac:dyDescent="0.25">
      <c r="I197" s="8" t="s">
        <v>667</v>
      </c>
      <c r="J197" s="46">
        <v>5089</v>
      </c>
      <c r="K197" s="46">
        <v>14256</v>
      </c>
      <c r="L197" s="5">
        <v>2171.3000000000002</v>
      </c>
      <c r="M197" s="46">
        <v>0</v>
      </c>
      <c r="N197" s="46">
        <v>0</v>
      </c>
      <c r="P197" s="46">
        <f t="shared" si="16"/>
        <v>19345</v>
      </c>
      <c r="Q197" s="46">
        <f t="shared" si="18"/>
        <v>20</v>
      </c>
      <c r="R197">
        <f t="shared" si="21"/>
        <v>10.76923076923077</v>
      </c>
      <c r="S197" s="5">
        <f t="shared" si="17"/>
        <v>2171.3000000000002</v>
      </c>
      <c r="T197" s="46">
        <f t="shared" si="19"/>
        <v>1.4000000000000909</v>
      </c>
      <c r="U197">
        <f t="shared" si="20"/>
        <v>3.3333333333333335</v>
      </c>
    </row>
    <row r="198" spans="9:21" x14ac:dyDescent="0.25">
      <c r="I198" s="8" t="s">
        <v>668</v>
      </c>
      <c r="J198" s="46">
        <v>5083</v>
      </c>
      <c r="K198" s="46">
        <v>14277</v>
      </c>
      <c r="L198" s="5">
        <v>2172.6999999999998</v>
      </c>
      <c r="M198" s="46">
        <v>0</v>
      </c>
      <c r="N198" s="46">
        <v>0</v>
      </c>
      <c r="P198" s="46">
        <f t="shared" ref="P198:P226" si="22">J198+K198</f>
        <v>19360</v>
      </c>
      <c r="Q198" s="46">
        <f t="shared" si="18"/>
        <v>15</v>
      </c>
      <c r="R198">
        <f t="shared" si="21"/>
        <v>11.307692307692308</v>
      </c>
      <c r="S198" s="5">
        <f t="shared" ref="S198:S226" si="23">L198-M198</f>
        <v>2172.6999999999998</v>
      </c>
      <c r="T198" s="46">
        <f t="shared" si="19"/>
        <v>1.3999999999996362</v>
      </c>
      <c r="U198">
        <f t="shared" si="20"/>
        <v>1.7999999999998788</v>
      </c>
    </row>
    <row r="199" spans="9:21" x14ac:dyDescent="0.25">
      <c r="I199" s="8" t="s">
        <v>669</v>
      </c>
      <c r="J199" s="46">
        <v>5090</v>
      </c>
      <c r="K199" s="46">
        <v>14301</v>
      </c>
      <c r="L199" s="5">
        <v>2175.8000000000002</v>
      </c>
      <c r="M199" s="46">
        <v>0</v>
      </c>
      <c r="N199" s="46">
        <v>0</v>
      </c>
      <c r="P199" s="46">
        <f t="shared" si="22"/>
        <v>19391</v>
      </c>
      <c r="Q199" s="46">
        <f t="shared" ref="Q199:Q225" si="24">(P199-P198)</f>
        <v>31</v>
      </c>
      <c r="R199">
        <f t="shared" si="21"/>
        <v>12.538461538461538</v>
      </c>
      <c r="S199" s="5">
        <f t="shared" si="23"/>
        <v>2175.8000000000002</v>
      </c>
      <c r="T199" s="46">
        <f t="shared" ref="T199:T226" si="25">(S199-S198)</f>
        <v>3.1000000000003638</v>
      </c>
      <c r="U199">
        <f t="shared" si="20"/>
        <v>1.966666666666697</v>
      </c>
    </row>
    <row r="200" spans="9:21" x14ac:dyDescent="0.25">
      <c r="I200" s="8" t="s">
        <v>670</v>
      </c>
      <c r="J200" s="46">
        <v>5092</v>
      </c>
      <c r="K200" s="46">
        <v>14304</v>
      </c>
      <c r="L200" s="5">
        <v>2179.9</v>
      </c>
      <c r="M200" s="46">
        <v>0</v>
      </c>
      <c r="N200" s="46">
        <v>0</v>
      </c>
      <c r="P200" s="46">
        <f t="shared" si="22"/>
        <v>19396</v>
      </c>
      <c r="Q200" s="46">
        <f t="shared" si="24"/>
        <v>5</v>
      </c>
      <c r="R200">
        <f t="shared" si="21"/>
        <v>13.846153846153847</v>
      </c>
      <c r="S200" s="5">
        <f t="shared" si="23"/>
        <v>2179.9</v>
      </c>
      <c r="T200" s="46">
        <f t="shared" si="25"/>
        <v>4.0999999999999091</v>
      </c>
      <c r="U200">
        <f t="shared" si="20"/>
        <v>2.8666666666666365</v>
      </c>
    </row>
    <row r="201" spans="9:21" x14ac:dyDescent="0.25">
      <c r="I201" s="8" t="s">
        <v>671</v>
      </c>
      <c r="J201" s="46">
        <v>5083</v>
      </c>
      <c r="K201" s="46">
        <v>14317</v>
      </c>
      <c r="L201" s="5">
        <v>2182.4</v>
      </c>
      <c r="M201" s="46">
        <v>0</v>
      </c>
      <c r="N201" s="46">
        <v>0</v>
      </c>
      <c r="P201" s="46">
        <f t="shared" si="22"/>
        <v>19400</v>
      </c>
      <c r="Q201" s="46">
        <f t="shared" si="24"/>
        <v>4</v>
      </c>
      <c r="R201">
        <f t="shared" si="21"/>
        <v>12.307692307692308</v>
      </c>
      <c r="S201" s="5">
        <f t="shared" si="23"/>
        <v>2182.4</v>
      </c>
      <c r="T201" s="46">
        <f t="shared" si="25"/>
        <v>2.5</v>
      </c>
      <c r="U201">
        <f t="shared" si="20"/>
        <v>3.2333333333334244</v>
      </c>
    </row>
    <row r="202" spans="9:21" x14ac:dyDescent="0.25">
      <c r="I202" s="8" t="s">
        <v>672</v>
      </c>
      <c r="J202" s="46">
        <v>5103</v>
      </c>
      <c r="K202" s="46">
        <v>14288</v>
      </c>
      <c r="L202" s="5">
        <v>2187.5</v>
      </c>
      <c r="M202" s="46">
        <v>0</v>
      </c>
      <c r="N202" s="46">
        <v>0</v>
      </c>
      <c r="P202" s="46">
        <f t="shared" si="22"/>
        <v>19391</v>
      </c>
      <c r="Q202" s="46">
        <f t="shared" si="24"/>
        <v>-9</v>
      </c>
      <c r="R202">
        <f t="shared" si="21"/>
        <v>10.23076923076923</v>
      </c>
      <c r="S202" s="5">
        <f t="shared" si="23"/>
        <v>2187.5</v>
      </c>
      <c r="T202" s="46">
        <f t="shared" si="25"/>
        <v>5.0999999999999091</v>
      </c>
      <c r="U202">
        <f t="shared" ref="U202:U226" si="26">AVERAGE(T200:T202)</f>
        <v>3.8999999999999395</v>
      </c>
    </row>
    <row r="203" spans="9:21" x14ac:dyDescent="0.25">
      <c r="I203" s="8" t="s">
        <v>673</v>
      </c>
      <c r="J203" s="46">
        <v>5109</v>
      </c>
      <c r="K203" s="46">
        <v>14371</v>
      </c>
      <c r="L203" s="5">
        <v>2192.9</v>
      </c>
      <c r="M203" s="46">
        <v>0</v>
      </c>
      <c r="N203" s="46">
        <v>0</v>
      </c>
      <c r="P203" s="46">
        <f t="shared" si="22"/>
        <v>19480</v>
      </c>
      <c r="Q203" s="46">
        <f t="shared" si="24"/>
        <v>89</v>
      </c>
      <c r="R203">
        <f t="shared" si="21"/>
        <v>17.153846153846153</v>
      </c>
      <c r="S203" s="5">
        <f t="shared" si="23"/>
        <v>2192.9</v>
      </c>
      <c r="T203" s="46">
        <f t="shared" si="25"/>
        <v>5.4000000000000909</v>
      </c>
      <c r="U203">
        <f t="shared" si="26"/>
        <v>4.333333333333333</v>
      </c>
    </row>
    <row r="204" spans="9:21" x14ac:dyDescent="0.25">
      <c r="I204" s="8" t="s">
        <v>674</v>
      </c>
      <c r="J204" s="46">
        <v>5116</v>
      </c>
      <c r="K204" s="46">
        <v>14364</v>
      </c>
      <c r="L204" s="5">
        <v>2190.6999999999998</v>
      </c>
      <c r="M204" s="46">
        <v>0</v>
      </c>
      <c r="N204" s="46">
        <v>0</v>
      </c>
      <c r="P204" s="46">
        <f t="shared" si="22"/>
        <v>19480</v>
      </c>
      <c r="Q204" s="46">
        <f t="shared" si="24"/>
        <v>0</v>
      </c>
      <c r="R204">
        <f t="shared" si="21"/>
        <v>15.615384615384615</v>
      </c>
      <c r="S204" s="5">
        <f t="shared" si="23"/>
        <v>2190.6999999999998</v>
      </c>
      <c r="T204" s="46">
        <f t="shared" si="25"/>
        <v>-2.2000000000002728</v>
      </c>
      <c r="U204">
        <f t="shared" si="26"/>
        <v>2.7666666666665756</v>
      </c>
    </row>
    <row r="205" spans="9:21" x14ac:dyDescent="0.25">
      <c r="I205" s="8" t="s">
        <v>675</v>
      </c>
      <c r="J205" s="46">
        <v>5149</v>
      </c>
      <c r="K205" s="46">
        <v>14352</v>
      </c>
      <c r="L205" s="5">
        <v>2193.9</v>
      </c>
      <c r="M205" s="46">
        <v>0</v>
      </c>
      <c r="N205" s="46">
        <v>0</v>
      </c>
      <c r="P205" s="46">
        <f t="shared" si="22"/>
        <v>19501</v>
      </c>
      <c r="Q205" s="46">
        <f t="shared" si="24"/>
        <v>21</v>
      </c>
      <c r="R205">
        <f t="shared" si="21"/>
        <v>14.461538461538462</v>
      </c>
      <c r="S205" s="5">
        <f t="shared" si="23"/>
        <v>2193.9</v>
      </c>
      <c r="T205" s="46">
        <f t="shared" si="25"/>
        <v>3.2000000000002728</v>
      </c>
      <c r="U205">
        <f t="shared" si="26"/>
        <v>2.1333333333333635</v>
      </c>
    </row>
    <row r="206" spans="9:21" x14ac:dyDescent="0.25">
      <c r="I206" s="8" t="s">
        <v>676</v>
      </c>
      <c r="J206" s="46">
        <v>5141</v>
      </c>
      <c r="K206" s="46">
        <v>14352</v>
      </c>
      <c r="L206" s="5">
        <v>2194.5</v>
      </c>
      <c r="M206" s="46">
        <v>0</v>
      </c>
      <c r="N206" s="46">
        <v>0</v>
      </c>
      <c r="P206" s="46">
        <f t="shared" si="22"/>
        <v>19493</v>
      </c>
      <c r="Q206" s="46">
        <f t="shared" si="24"/>
        <v>-8</v>
      </c>
      <c r="R206">
        <f t="shared" si="21"/>
        <v>16.307692307692307</v>
      </c>
      <c r="S206" s="5">
        <f t="shared" si="23"/>
        <v>2194.5</v>
      </c>
      <c r="T206" s="46">
        <f t="shared" si="25"/>
        <v>0.59999999999990905</v>
      </c>
      <c r="U206">
        <f t="shared" si="26"/>
        <v>0.53333333333330302</v>
      </c>
    </row>
    <row r="207" spans="9:21" x14ac:dyDescent="0.25">
      <c r="I207" s="8" t="s">
        <v>677</v>
      </c>
      <c r="J207" s="46">
        <v>5145</v>
      </c>
      <c r="K207" s="46">
        <v>14350</v>
      </c>
      <c r="L207" s="5">
        <v>2190.1</v>
      </c>
      <c r="M207" s="46">
        <v>0</v>
      </c>
      <c r="N207" s="46">
        <v>0</v>
      </c>
      <c r="P207" s="46">
        <f t="shared" si="22"/>
        <v>19495</v>
      </c>
      <c r="Q207" s="46">
        <f t="shared" si="24"/>
        <v>2</v>
      </c>
      <c r="R207">
        <f t="shared" si="21"/>
        <v>14.846153846153847</v>
      </c>
      <c r="S207" s="5">
        <f t="shared" si="23"/>
        <v>2190.1</v>
      </c>
      <c r="T207" s="46">
        <f t="shared" si="25"/>
        <v>-4.4000000000000909</v>
      </c>
      <c r="U207">
        <f t="shared" si="26"/>
        <v>-0.19999999999996967</v>
      </c>
    </row>
    <row r="208" spans="9:21" x14ac:dyDescent="0.25">
      <c r="I208" s="8" t="s">
        <v>678</v>
      </c>
      <c r="J208" s="46">
        <v>5145</v>
      </c>
      <c r="K208" s="46">
        <v>14351</v>
      </c>
      <c r="L208" s="5">
        <v>2194.6999999999998</v>
      </c>
      <c r="M208" s="46">
        <v>0</v>
      </c>
      <c r="N208" s="46">
        <v>0</v>
      </c>
      <c r="P208" s="46">
        <f t="shared" si="22"/>
        <v>19496</v>
      </c>
      <c r="Q208" s="46">
        <f t="shared" si="24"/>
        <v>1</v>
      </c>
      <c r="R208">
        <f t="shared" si="21"/>
        <v>13.76923076923077</v>
      </c>
      <c r="S208" s="5">
        <f t="shared" si="23"/>
        <v>2194.6999999999998</v>
      </c>
      <c r="T208" s="46">
        <f t="shared" si="25"/>
        <v>4.5999999999999091</v>
      </c>
      <c r="U208">
        <f t="shared" si="26"/>
        <v>0.26666666666657574</v>
      </c>
    </row>
    <row r="209" spans="9:21" x14ac:dyDescent="0.25">
      <c r="I209" s="8" t="s">
        <v>679</v>
      </c>
      <c r="J209" s="46">
        <v>5153</v>
      </c>
      <c r="K209" s="46">
        <v>14346</v>
      </c>
      <c r="L209" s="5">
        <v>2198.1</v>
      </c>
      <c r="M209" s="46">
        <v>0</v>
      </c>
      <c r="N209" s="46">
        <v>0</v>
      </c>
      <c r="P209" s="46">
        <f t="shared" si="22"/>
        <v>19499</v>
      </c>
      <c r="Q209" s="46">
        <f t="shared" si="24"/>
        <v>3</v>
      </c>
      <c r="R209">
        <f t="shared" si="21"/>
        <v>13.384615384615385</v>
      </c>
      <c r="S209" s="5">
        <f t="shared" si="23"/>
        <v>2198.1</v>
      </c>
      <c r="T209" s="46">
        <f t="shared" si="25"/>
        <v>3.4000000000000909</v>
      </c>
      <c r="U209">
        <f t="shared" si="26"/>
        <v>1.1999999999999698</v>
      </c>
    </row>
    <row r="210" spans="9:21" x14ac:dyDescent="0.25">
      <c r="I210" s="8" t="s">
        <v>680</v>
      </c>
      <c r="J210" s="46">
        <v>5154</v>
      </c>
      <c r="K210" s="46">
        <v>14345</v>
      </c>
      <c r="L210" s="5">
        <v>2196.8000000000002</v>
      </c>
      <c r="M210" s="46">
        <v>0</v>
      </c>
      <c r="N210" s="46">
        <v>0</v>
      </c>
      <c r="P210" s="46">
        <f t="shared" si="22"/>
        <v>19499</v>
      </c>
      <c r="Q210" s="46">
        <f t="shared" si="24"/>
        <v>0</v>
      </c>
      <c r="R210">
        <f t="shared" ref="R210:R226" si="27">AVERAGE(Q198:Q210)</f>
        <v>11.846153846153847</v>
      </c>
      <c r="S210" s="5">
        <f t="shared" si="23"/>
        <v>2196.8000000000002</v>
      </c>
      <c r="T210" s="46">
        <f t="shared" si="25"/>
        <v>-1.2999999999997272</v>
      </c>
      <c r="U210">
        <f t="shared" si="26"/>
        <v>2.2333333333334244</v>
      </c>
    </row>
    <row r="211" spans="9:21" x14ac:dyDescent="0.25">
      <c r="I211" s="8" t="s">
        <v>681</v>
      </c>
      <c r="J211" s="46">
        <v>5159</v>
      </c>
      <c r="K211" s="46">
        <v>14347</v>
      </c>
      <c r="L211" s="5">
        <v>2191.8000000000002</v>
      </c>
      <c r="M211" s="46">
        <v>0</v>
      </c>
      <c r="N211" s="46">
        <v>0</v>
      </c>
      <c r="P211" s="46">
        <f t="shared" si="22"/>
        <v>19506</v>
      </c>
      <c r="Q211" s="46">
        <f t="shared" si="24"/>
        <v>7</v>
      </c>
      <c r="R211">
        <f t="shared" si="27"/>
        <v>11.23076923076923</v>
      </c>
      <c r="S211" s="5">
        <f t="shared" si="23"/>
        <v>2191.8000000000002</v>
      </c>
      <c r="T211" s="46">
        <f t="shared" si="25"/>
        <v>-5</v>
      </c>
      <c r="U211">
        <f t="shared" si="26"/>
        <v>-0.96666666666654544</v>
      </c>
    </row>
    <row r="212" spans="9:21" x14ac:dyDescent="0.25">
      <c r="I212" s="8" t="s">
        <v>682</v>
      </c>
      <c r="J212" s="46">
        <v>5157</v>
      </c>
      <c r="K212" s="46">
        <v>14357</v>
      </c>
      <c r="L212" s="5">
        <v>2188.6</v>
      </c>
      <c r="M212" s="46">
        <v>0</v>
      </c>
      <c r="N212" s="46">
        <v>0</v>
      </c>
      <c r="P212" s="46">
        <f t="shared" si="22"/>
        <v>19514</v>
      </c>
      <c r="Q212" s="46">
        <f t="shared" si="24"/>
        <v>8</v>
      </c>
      <c r="R212">
        <f t="shared" si="27"/>
        <v>9.4615384615384617</v>
      </c>
      <c r="S212" s="5">
        <f t="shared" si="23"/>
        <v>2188.6</v>
      </c>
      <c r="T212" s="46">
        <f t="shared" si="25"/>
        <v>-3.2000000000002728</v>
      </c>
      <c r="U212">
        <f t="shared" si="26"/>
        <v>-3.1666666666666665</v>
      </c>
    </row>
    <row r="213" spans="9:21" x14ac:dyDescent="0.25">
      <c r="I213" s="8" t="s">
        <v>683</v>
      </c>
      <c r="J213" s="46">
        <v>5149</v>
      </c>
      <c r="K213" s="46">
        <v>14349</v>
      </c>
      <c r="L213" s="5">
        <v>2190</v>
      </c>
      <c r="M213" s="46">
        <v>0</v>
      </c>
      <c r="N213" s="46">
        <v>0</v>
      </c>
      <c r="P213" s="46">
        <f t="shared" si="22"/>
        <v>19498</v>
      </c>
      <c r="Q213" s="46">
        <f t="shared" si="24"/>
        <v>-16</v>
      </c>
      <c r="R213">
        <f t="shared" si="27"/>
        <v>7.8461538461538458</v>
      </c>
      <c r="S213" s="5">
        <f t="shared" si="23"/>
        <v>2190</v>
      </c>
      <c r="T213" s="46">
        <f t="shared" si="25"/>
        <v>1.4000000000000909</v>
      </c>
      <c r="U213">
        <f t="shared" si="26"/>
        <v>-2.2666666666667274</v>
      </c>
    </row>
    <row r="214" spans="9:21" x14ac:dyDescent="0.25">
      <c r="I214" s="8" t="s">
        <v>684</v>
      </c>
      <c r="J214" s="46">
        <v>5149</v>
      </c>
      <c r="K214" s="46">
        <v>14370</v>
      </c>
      <c r="L214" s="5">
        <v>2189.6</v>
      </c>
      <c r="M214" s="46">
        <v>0</v>
      </c>
      <c r="N214" s="46">
        <v>0</v>
      </c>
      <c r="P214" s="46">
        <f t="shared" si="22"/>
        <v>19519</v>
      </c>
      <c r="Q214" s="46">
        <f t="shared" si="24"/>
        <v>21</v>
      </c>
      <c r="R214">
        <f t="shared" si="27"/>
        <v>9.1538461538461533</v>
      </c>
      <c r="S214" s="5">
        <f t="shared" si="23"/>
        <v>2189.6</v>
      </c>
      <c r="T214" s="46">
        <f t="shared" si="25"/>
        <v>-0.40000000000009095</v>
      </c>
      <c r="U214">
        <f t="shared" si="26"/>
        <v>-0.73333333333342432</v>
      </c>
    </row>
    <row r="215" spans="9:21" x14ac:dyDescent="0.25">
      <c r="I215" s="8" t="s">
        <v>685</v>
      </c>
      <c r="J215" s="46">
        <v>5148</v>
      </c>
      <c r="K215" s="46">
        <v>14371</v>
      </c>
      <c r="L215" s="5">
        <v>2189</v>
      </c>
      <c r="M215" s="46">
        <v>0</v>
      </c>
      <c r="N215" s="46">
        <v>0</v>
      </c>
      <c r="P215" s="46">
        <f t="shared" si="22"/>
        <v>19519</v>
      </c>
      <c r="Q215" s="46">
        <f t="shared" si="24"/>
        <v>0</v>
      </c>
      <c r="R215">
        <f t="shared" si="27"/>
        <v>9.8461538461538467</v>
      </c>
      <c r="S215" s="5">
        <f t="shared" si="23"/>
        <v>2189</v>
      </c>
      <c r="T215" s="46">
        <f t="shared" si="25"/>
        <v>-0.59999999999990905</v>
      </c>
      <c r="U215">
        <f t="shared" si="26"/>
        <v>0.13333333333336364</v>
      </c>
    </row>
    <row r="216" spans="9:21" x14ac:dyDescent="0.25">
      <c r="I216" s="8" t="s">
        <v>686</v>
      </c>
      <c r="J216" s="46">
        <v>5149</v>
      </c>
      <c r="K216" s="46">
        <v>14387</v>
      </c>
      <c r="L216" s="5">
        <v>2189.1</v>
      </c>
      <c r="M216" s="46">
        <v>0</v>
      </c>
      <c r="N216" s="46">
        <v>0</v>
      </c>
      <c r="P216" s="46">
        <f t="shared" si="22"/>
        <v>19536</v>
      </c>
      <c r="Q216" s="46">
        <f t="shared" si="24"/>
        <v>17</v>
      </c>
      <c r="R216">
        <f t="shared" si="27"/>
        <v>4.3076923076923075</v>
      </c>
      <c r="S216" s="5">
        <f t="shared" si="23"/>
        <v>2189.1</v>
      </c>
      <c r="T216" s="46">
        <f t="shared" si="25"/>
        <v>9.9999999999909051E-2</v>
      </c>
      <c r="U216">
        <f t="shared" si="26"/>
        <v>-0.3000000000000303</v>
      </c>
    </row>
    <row r="217" spans="9:21" x14ac:dyDescent="0.25">
      <c r="I217" s="8" t="s">
        <v>687</v>
      </c>
      <c r="J217" s="46">
        <v>5140</v>
      </c>
      <c r="K217" s="46">
        <v>14394</v>
      </c>
      <c r="L217" s="5">
        <v>2188.6999999999998</v>
      </c>
      <c r="M217" s="46">
        <v>0</v>
      </c>
      <c r="N217" s="46">
        <v>0</v>
      </c>
      <c r="P217" s="46">
        <f t="shared" si="22"/>
        <v>19534</v>
      </c>
      <c r="Q217" s="46">
        <f t="shared" si="24"/>
        <v>-2</v>
      </c>
      <c r="R217">
        <f t="shared" si="27"/>
        <v>4.1538461538461542</v>
      </c>
      <c r="S217" s="5">
        <f t="shared" si="23"/>
        <v>2188.6999999999998</v>
      </c>
      <c r="T217" s="46">
        <f t="shared" si="25"/>
        <v>-0.40000000000009095</v>
      </c>
      <c r="U217">
        <f t="shared" si="26"/>
        <v>-0.3000000000000303</v>
      </c>
    </row>
    <row r="218" spans="9:21" x14ac:dyDescent="0.25">
      <c r="I218" s="8" t="s">
        <v>688</v>
      </c>
      <c r="J218" s="46">
        <v>5135</v>
      </c>
      <c r="K218" s="46">
        <v>14389</v>
      </c>
      <c r="L218" s="5">
        <v>2190.3000000000002</v>
      </c>
      <c r="M218" s="46">
        <v>0</v>
      </c>
      <c r="N218" s="46">
        <v>0</v>
      </c>
      <c r="P218" s="46">
        <f t="shared" si="22"/>
        <v>19524</v>
      </c>
      <c r="Q218" s="46">
        <f t="shared" si="24"/>
        <v>-10</v>
      </c>
      <c r="R218">
        <f t="shared" si="27"/>
        <v>1.7692307692307692</v>
      </c>
      <c r="S218" s="5">
        <f t="shared" si="23"/>
        <v>2190.3000000000002</v>
      </c>
      <c r="T218" s="46">
        <f t="shared" si="25"/>
        <v>1.6000000000003638</v>
      </c>
      <c r="U218">
        <f t="shared" si="26"/>
        <v>0.43333333333339397</v>
      </c>
    </row>
    <row r="219" spans="9:21" x14ac:dyDescent="0.25">
      <c r="I219" s="8" t="s">
        <v>689</v>
      </c>
      <c r="J219" s="46">
        <v>5129</v>
      </c>
      <c r="K219" s="46">
        <v>14398</v>
      </c>
      <c r="L219" s="5">
        <v>2186.8000000000002</v>
      </c>
      <c r="M219" s="46">
        <v>0</v>
      </c>
      <c r="N219" s="46">
        <v>0</v>
      </c>
      <c r="P219" s="46">
        <f t="shared" si="22"/>
        <v>19527</v>
      </c>
      <c r="Q219" s="46">
        <f t="shared" si="24"/>
        <v>3</v>
      </c>
      <c r="R219">
        <f t="shared" si="27"/>
        <v>2.6153846153846154</v>
      </c>
      <c r="S219" s="5">
        <f t="shared" si="23"/>
        <v>2186.8000000000002</v>
      </c>
      <c r="T219" s="46">
        <f t="shared" si="25"/>
        <v>-3.5</v>
      </c>
      <c r="U219">
        <f t="shared" si="26"/>
        <v>-0.76666666666657568</v>
      </c>
    </row>
    <row r="220" spans="9:21" x14ac:dyDescent="0.25">
      <c r="I220" s="8" t="s">
        <v>690</v>
      </c>
      <c r="J220" s="46">
        <v>5129</v>
      </c>
      <c r="K220" s="46">
        <v>14407</v>
      </c>
      <c r="L220" s="5">
        <v>2182.4</v>
      </c>
      <c r="M220" s="46">
        <v>0</v>
      </c>
      <c r="N220" s="46">
        <v>0</v>
      </c>
      <c r="P220" s="46">
        <f t="shared" si="22"/>
        <v>19536</v>
      </c>
      <c r="Q220" s="46">
        <f t="shared" si="24"/>
        <v>9</v>
      </c>
      <c r="R220">
        <f t="shared" si="27"/>
        <v>3.1538461538461537</v>
      </c>
      <c r="S220" s="5">
        <f t="shared" si="23"/>
        <v>2182.4</v>
      </c>
      <c r="T220" s="46">
        <f t="shared" si="25"/>
        <v>-4.4000000000000909</v>
      </c>
      <c r="U220">
        <f t="shared" si="26"/>
        <v>-2.0999999999999091</v>
      </c>
    </row>
    <row r="221" spans="9:21" x14ac:dyDescent="0.25">
      <c r="I221" s="8" t="s">
        <v>691</v>
      </c>
      <c r="J221" s="46">
        <v>5119</v>
      </c>
      <c r="K221" s="46">
        <v>14403</v>
      </c>
      <c r="L221" s="5">
        <v>2183.6999999999998</v>
      </c>
      <c r="M221" s="46">
        <v>0</v>
      </c>
      <c r="N221" s="46">
        <v>0</v>
      </c>
      <c r="P221" s="46">
        <f t="shared" si="22"/>
        <v>19522</v>
      </c>
      <c r="Q221" s="46">
        <f t="shared" si="24"/>
        <v>-14</v>
      </c>
      <c r="R221">
        <f t="shared" si="27"/>
        <v>2</v>
      </c>
      <c r="S221" s="5">
        <f t="shared" si="23"/>
        <v>2183.6999999999998</v>
      </c>
      <c r="T221" s="46">
        <f t="shared" si="25"/>
        <v>1.2999999999997272</v>
      </c>
      <c r="U221">
        <f t="shared" si="26"/>
        <v>-2.2000000000001214</v>
      </c>
    </row>
    <row r="222" spans="9:21" x14ac:dyDescent="0.25">
      <c r="I222" s="8" t="s">
        <v>692</v>
      </c>
      <c r="J222" s="46">
        <v>5112</v>
      </c>
      <c r="K222" s="46">
        <v>14418</v>
      </c>
      <c r="L222" s="5">
        <v>2184.8000000000002</v>
      </c>
      <c r="M222" s="46">
        <v>0</v>
      </c>
      <c r="N222" s="46">
        <v>0</v>
      </c>
      <c r="P222" s="46">
        <f t="shared" si="22"/>
        <v>19530</v>
      </c>
      <c r="Q222" s="46">
        <f t="shared" si="24"/>
        <v>8</v>
      </c>
      <c r="R222">
        <f t="shared" si="27"/>
        <v>2.3846153846153846</v>
      </c>
      <c r="S222" s="5">
        <f t="shared" si="23"/>
        <v>2184.8000000000002</v>
      </c>
      <c r="T222" s="46">
        <f t="shared" si="25"/>
        <v>1.1000000000003638</v>
      </c>
      <c r="U222">
        <f t="shared" si="26"/>
        <v>-0.66666666666666663</v>
      </c>
    </row>
    <row r="223" spans="9:21" x14ac:dyDescent="0.25">
      <c r="I223" s="8" t="s">
        <v>693</v>
      </c>
      <c r="J223" s="46">
        <v>5114</v>
      </c>
      <c r="K223" s="46">
        <v>14419</v>
      </c>
      <c r="L223" s="5">
        <v>2183.5</v>
      </c>
      <c r="M223" s="46">
        <v>0</v>
      </c>
      <c r="N223" s="46">
        <v>0</v>
      </c>
      <c r="P223" s="46">
        <f t="shared" si="22"/>
        <v>19533</v>
      </c>
      <c r="Q223" s="46">
        <f t="shared" si="24"/>
        <v>3</v>
      </c>
      <c r="R223">
        <f t="shared" si="27"/>
        <v>2.6153846153846154</v>
      </c>
      <c r="S223" s="5">
        <f t="shared" si="23"/>
        <v>2183.5</v>
      </c>
      <c r="T223" s="46">
        <f t="shared" si="25"/>
        <v>-1.3000000000001819</v>
      </c>
      <c r="U223">
        <f t="shared" si="26"/>
        <v>0.36666666666663633</v>
      </c>
    </row>
    <row r="224" spans="9:21" x14ac:dyDescent="0.25">
      <c r="I224" s="8" t="s">
        <v>694</v>
      </c>
      <c r="J224" s="46">
        <v>5106</v>
      </c>
      <c r="K224" s="46">
        <v>14427</v>
      </c>
      <c r="L224" s="5">
        <v>2185.6</v>
      </c>
      <c r="M224" s="46">
        <v>0</v>
      </c>
      <c r="N224" s="46">
        <v>0</v>
      </c>
      <c r="P224" s="46">
        <f t="shared" si="22"/>
        <v>19533</v>
      </c>
      <c r="Q224" s="46">
        <f t="shared" si="24"/>
        <v>0</v>
      </c>
      <c r="R224">
        <f t="shared" si="27"/>
        <v>2.0769230769230771</v>
      </c>
      <c r="S224" s="5">
        <f t="shared" si="23"/>
        <v>2185.6</v>
      </c>
      <c r="T224" s="46">
        <f t="shared" si="25"/>
        <v>2.0999999999999091</v>
      </c>
      <c r="U224">
        <f t="shared" si="26"/>
        <v>0.63333333333336361</v>
      </c>
    </row>
    <row r="225" spans="9:21" x14ac:dyDescent="0.25">
      <c r="I225" s="8" t="s">
        <v>695</v>
      </c>
      <c r="J225" s="46">
        <v>5100</v>
      </c>
      <c r="K225" s="46">
        <v>14439</v>
      </c>
      <c r="L225" s="5">
        <v>2185.1999999999998</v>
      </c>
      <c r="M225" s="46">
        <v>0</v>
      </c>
      <c r="N225" s="46">
        <v>0</v>
      </c>
      <c r="P225" s="46">
        <f t="shared" si="22"/>
        <v>19539</v>
      </c>
      <c r="Q225" s="46">
        <f t="shared" si="24"/>
        <v>6</v>
      </c>
      <c r="R225">
        <f t="shared" si="27"/>
        <v>1.9230769230769231</v>
      </c>
      <c r="S225" s="5">
        <f t="shared" si="23"/>
        <v>2185.1999999999998</v>
      </c>
      <c r="T225" s="46">
        <f t="shared" si="25"/>
        <v>-0.40000000000009095</v>
      </c>
      <c r="U225">
        <f t="shared" si="26"/>
        <v>0.13333333333321207</v>
      </c>
    </row>
    <row r="226" spans="9:21" x14ac:dyDescent="0.25">
      <c r="I226" s="8" t="s">
        <v>696</v>
      </c>
      <c r="J226" s="46">
        <v>5100</v>
      </c>
      <c r="K226" s="46">
        <v>14452</v>
      </c>
      <c r="L226" s="5">
        <v>2183.6</v>
      </c>
      <c r="M226" s="46">
        <v>0</v>
      </c>
      <c r="N226" s="46">
        <v>0</v>
      </c>
      <c r="P226" s="46">
        <f t="shared" si="22"/>
        <v>19552</v>
      </c>
      <c r="Q226" s="46">
        <f>(P226-P225)</f>
        <v>13</v>
      </c>
      <c r="R226">
        <f t="shared" si="27"/>
        <v>4.1538461538461542</v>
      </c>
      <c r="S226" s="5">
        <f t="shared" si="23"/>
        <v>2183.6</v>
      </c>
      <c r="T226" s="46">
        <f t="shared" si="25"/>
        <v>-1.5999999999999091</v>
      </c>
      <c r="U226">
        <f t="shared" si="26"/>
        <v>3.3333333333303017E-2</v>
      </c>
    </row>
    <row r="227" spans="9:21" x14ac:dyDescent="0.25">
      <c r="Q227" s="75">
        <f t="shared" ref="Q227:Q238" si="28">(P215/P214) -1</f>
        <v>0</v>
      </c>
    </row>
    <row r="228" spans="9:21" x14ac:dyDescent="0.25">
      <c r="P228" s="59">
        <f>P226/P202</f>
        <v>1.0083028208962921</v>
      </c>
      <c r="Q228" s="75">
        <f t="shared" si="28"/>
        <v>8.7094625749273291E-4</v>
      </c>
    </row>
    <row r="229" spans="9:21" x14ac:dyDescent="0.25">
      <c r="Q229" s="75">
        <f t="shared" si="28"/>
        <v>-1.0237510237509628E-4</v>
      </c>
    </row>
    <row r="230" spans="9:21" x14ac:dyDescent="0.25">
      <c r="Q230" s="75">
        <f t="shared" si="28"/>
        <v>-5.1192792054877145E-4</v>
      </c>
    </row>
    <row r="231" spans="9:21" x14ac:dyDescent="0.25">
      <c r="P231" s="74">
        <f>(P226/P215)-1</f>
        <v>1.6906603821917887E-3</v>
      </c>
      <c r="Q231" s="75">
        <f t="shared" si="28"/>
        <v>1.5365703749226078E-4</v>
      </c>
    </row>
    <row r="232" spans="9:21" x14ac:dyDescent="0.25">
      <c r="Q232" s="75">
        <f t="shared" si="28"/>
        <v>4.6090029190359871E-4</v>
      </c>
    </row>
    <row r="233" spans="9:21" x14ac:dyDescent="0.25">
      <c r="P233" s="46"/>
      <c r="Q233" s="75">
        <f t="shared" si="28"/>
        <v>-7.1662571662567398E-4</v>
      </c>
    </row>
    <row r="234" spans="9:21" x14ac:dyDescent="0.25">
      <c r="Q234" s="75">
        <f t="shared" si="28"/>
        <v>4.0979407847552274E-4</v>
      </c>
    </row>
    <row r="235" spans="9:21" x14ac:dyDescent="0.25">
      <c r="Q235" s="75">
        <f t="shared" si="28"/>
        <v>1.5360983102907788E-4</v>
      </c>
    </row>
    <row r="236" spans="9:21" x14ac:dyDescent="0.25">
      <c r="Q236" s="75">
        <f t="shared" si="28"/>
        <v>0</v>
      </c>
    </row>
    <row r="237" spans="9:21" x14ac:dyDescent="0.25">
      <c r="Q237" s="75">
        <f t="shared" si="28"/>
        <v>3.0717247734601827E-4</v>
      </c>
    </row>
    <row r="238" spans="9:21" x14ac:dyDescent="0.25">
      <c r="Q238" s="75">
        <f t="shared" si="28"/>
        <v>6.6533599467732962E-4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75"/>
  <sheetViews>
    <sheetView workbookViewId="0">
      <selection activeCell="W15" sqref="W15"/>
    </sheetView>
  </sheetViews>
  <sheetFormatPr defaultRowHeight="15" x14ac:dyDescent="0.25"/>
  <sheetData>
    <row r="1" spans="1:201" x14ac:dyDescent="0.25">
      <c r="B1" t="s">
        <v>703</v>
      </c>
      <c r="C1" t="s">
        <v>704</v>
      </c>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row>
    <row r="2" spans="1:201" x14ac:dyDescent="0.25">
      <c r="A2" s="4">
        <v>36616</v>
      </c>
      <c r="B2">
        <v>-7.1131823642298794E-2</v>
      </c>
      <c r="C2">
        <v>0.72747349718158194</v>
      </c>
      <c r="D2" s="46"/>
    </row>
    <row r="3" spans="1:201" x14ac:dyDescent="0.25">
      <c r="A3" s="4">
        <v>36707</v>
      </c>
      <c r="B3">
        <v>0.43903623383632001</v>
      </c>
      <c r="C3">
        <v>0.70194133434509676</v>
      </c>
      <c r="D3" s="46"/>
    </row>
    <row r="4" spans="1:201" x14ac:dyDescent="0.25">
      <c r="A4" s="4">
        <v>36799</v>
      </c>
      <c r="B4">
        <v>0.67589209604975131</v>
      </c>
      <c r="C4">
        <v>0.67171911999257761</v>
      </c>
      <c r="D4" s="46"/>
    </row>
    <row r="5" spans="1:201" x14ac:dyDescent="0.25">
      <c r="A5" s="4">
        <v>36891</v>
      </c>
      <c r="B5">
        <v>1.0204973084826399</v>
      </c>
      <c r="C5">
        <v>0.64110997698540606</v>
      </c>
      <c r="D5" s="46"/>
    </row>
    <row r="6" spans="1:201" x14ac:dyDescent="0.25">
      <c r="A6" s="4">
        <v>36981</v>
      </c>
      <c r="B6">
        <v>1.5085618724906644</v>
      </c>
      <c r="C6">
        <v>0.61017077714428947</v>
      </c>
      <c r="D6" s="46"/>
    </row>
    <row r="7" spans="1:201" x14ac:dyDescent="0.25">
      <c r="A7" s="4">
        <v>37072</v>
      </c>
      <c r="B7">
        <v>1.8115402554653017</v>
      </c>
      <c r="C7">
        <v>0.58217164504049856</v>
      </c>
      <c r="D7" s="46">
        <v>1</v>
      </c>
    </row>
    <row r="8" spans="1:201" x14ac:dyDescent="0.25">
      <c r="A8" s="4">
        <v>37164</v>
      </c>
      <c r="B8">
        <v>2.0074196542743605</v>
      </c>
      <c r="C8">
        <v>0.5565542077406096</v>
      </c>
      <c r="D8" s="46">
        <v>1</v>
      </c>
    </row>
    <row r="9" spans="1:201" x14ac:dyDescent="0.25">
      <c r="A9" s="4">
        <v>37256</v>
      </c>
      <c r="B9">
        <v>2.1946753515306301</v>
      </c>
      <c r="C9">
        <v>0.53386636213749317</v>
      </c>
      <c r="D9" s="46">
        <v>1</v>
      </c>
    </row>
    <row r="10" spans="1:201" x14ac:dyDescent="0.25">
      <c r="A10" s="4">
        <v>37346</v>
      </c>
      <c r="B10">
        <v>2.021473273610392</v>
      </c>
      <c r="C10">
        <v>0.51520708499647505</v>
      </c>
      <c r="D10" s="46"/>
    </row>
    <row r="11" spans="1:201" x14ac:dyDescent="0.25">
      <c r="A11" s="4">
        <v>37437</v>
      </c>
      <c r="B11">
        <v>1.7350318247519747</v>
      </c>
      <c r="C11">
        <v>0.50563374376101167</v>
      </c>
      <c r="D11" s="46"/>
    </row>
    <row r="12" spans="1:201" x14ac:dyDescent="0.25">
      <c r="A12" s="4">
        <v>37529</v>
      </c>
      <c r="B12">
        <v>1.6367024552339957</v>
      </c>
      <c r="C12">
        <v>0.49946305360510546</v>
      </c>
      <c r="D12" s="46"/>
    </row>
    <row r="13" spans="1:201" x14ac:dyDescent="0.25">
      <c r="A13" s="4">
        <v>37621</v>
      </c>
      <c r="B13">
        <v>1.475860778726598</v>
      </c>
      <c r="C13">
        <v>0.49579742936904725</v>
      </c>
      <c r="D13" s="46"/>
    </row>
    <row r="14" spans="1:201" x14ac:dyDescent="0.25">
      <c r="A14" s="4">
        <v>37711</v>
      </c>
      <c r="B14">
        <v>1.33208293733429</v>
      </c>
      <c r="C14">
        <v>0.49313070692379846</v>
      </c>
      <c r="D14" s="46"/>
    </row>
    <row r="15" spans="1:201" x14ac:dyDescent="0.25">
      <c r="A15" s="4">
        <v>37802</v>
      </c>
      <c r="B15">
        <v>1.1839893302893763</v>
      </c>
      <c r="C15">
        <v>0.48848098964680503</v>
      </c>
      <c r="D15" s="46"/>
    </row>
    <row r="16" spans="1:201" x14ac:dyDescent="0.25">
      <c r="A16" s="4">
        <v>37894</v>
      </c>
      <c r="B16">
        <v>0.84800984940132174</v>
      </c>
      <c r="C16">
        <v>0.4885895370671256</v>
      </c>
      <c r="D16" s="46">
        <v>0</v>
      </c>
    </row>
    <row r="17" spans="1:4" x14ac:dyDescent="0.25">
      <c r="A17" s="4">
        <v>37986</v>
      </c>
      <c r="B17">
        <v>0.59778140590644713</v>
      </c>
      <c r="C17">
        <v>0.48918858015854005</v>
      </c>
      <c r="D17" s="46">
        <v>0</v>
      </c>
    </row>
    <row r="18" spans="1:4" x14ac:dyDescent="0.25">
      <c r="A18" s="4">
        <v>38077</v>
      </c>
      <c r="B18">
        <v>0.31476663274117173</v>
      </c>
      <c r="C18">
        <v>0.4900714167790059</v>
      </c>
      <c r="D18" s="46">
        <v>0</v>
      </c>
    </row>
    <row r="19" spans="1:4" x14ac:dyDescent="0.25">
      <c r="A19" s="4">
        <v>38168</v>
      </c>
      <c r="B19">
        <v>0.13091702667925967</v>
      </c>
      <c r="C19">
        <v>0.4887903512393425</v>
      </c>
      <c r="D19" s="46">
        <v>0</v>
      </c>
    </row>
    <row r="20" spans="1:4" x14ac:dyDescent="0.25">
      <c r="A20" s="4">
        <v>38260</v>
      </c>
      <c r="B20">
        <v>-0.1072474785458517</v>
      </c>
      <c r="C20">
        <v>0.47968197257792106</v>
      </c>
      <c r="D20" s="46">
        <v>0</v>
      </c>
    </row>
    <row r="21" spans="1:4" x14ac:dyDescent="0.25">
      <c r="A21" s="4">
        <v>38352</v>
      </c>
      <c r="B21">
        <v>-0.18217028484193939</v>
      </c>
      <c r="C21">
        <v>0.46742349865937055</v>
      </c>
      <c r="D21" s="46">
        <v>0</v>
      </c>
    </row>
    <row r="22" spans="1:4" x14ac:dyDescent="0.25">
      <c r="A22" s="4">
        <v>38442</v>
      </c>
      <c r="B22">
        <v>-0.28998244548318686</v>
      </c>
      <c r="C22">
        <v>0.45289881915379887</v>
      </c>
      <c r="D22" s="46">
        <v>0</v>
      </c>
    </row>
    <row r="23" spans="1:4" x14ac:dyDescent="0.25">
      <c r="A23" s="4">
        <v>38533</v>
      </c>
      <c r="B23">
        <v>-0.16548165111635757</v>
      </c>
      <c r="C23">
        <v>0.43307817911950258</v>
      </c>
      <c r="D23" s="46">
        <v>0</v>
      </c>
    </row>
    <row r="24" spans="1:4" x14ac:dyDescent="0.25">
      <c r="A24" s="4">
        <v>38625</v>
      </c>
      <c r="B24">
        <v>-0.20249579195005274</v>
      </c>
      <c r="C24">
        <v>0.41319859416224702</v>
      </c>
      <c r="D24" s="46">
        <v>0</v>
      </c>
    </row>
    <row r="25" spans="1:4" x14ac:dyDescent="0.25">
      <c r="A25" s="4">
        <v>38717</v>
      </c>
      <c r="B25">
        <v>-0.26787776647216061</v>
      </c>
      <c r="C25">
        <v>0.39407121490248875</v>
      </c>
      <c r="D25" s="46">
        <v>0</v>
      </c>
    </row>
    <row r="26" spans="1:4" x14ac:dyDescent="0.25">
      <c r="A26" s="4">
        <v>38807</v>
      </c>
      <c r="B26">
        <v>-9.6628096948911793E-2</v>
      </c>
      <c r="C26">
        <v>0.3766706234437226</v>
      </c>
      <c r="D26" s="46">
        <v>0</v>
      </c>
    </row>
    <row r="27" spans="1:4" x14ac:dyDescent="0.25">
      <c r="A27" s="4">
        <v>38898</v>
      </c>
      <c r="B27">
        <v>-0.24470016075779996</v>
      </c>
      <c r="C27">
        <v>0.36686873095479539</v>
      </c>
      <c r="D27" s="46">
        <v>0</v>
      </c>
    </row>
    <row r="28" spans="1:4" x14ac:dyDescent="0.25">
      <c r="A28" s="4">
        <v>38990</v>
      </c>
      <c r="B28">
        <v>1.7370235915854376E-3</v>
      </c>
      <c r="C28">
        <v>0.36325108347181012</v>
      </c>
      <c r="D28" s="46"/>
    </row>
    <row r="29" spans="1:4" x14ac:dyDescent="0.25">
      <c r="A29" s="4">
        <v>39082</v>
      </c>
      <c r="B29">
        <v>0.1687573810789213</v>
      </c>
      <c r="C29">
        <v>0.36202549728607991</v>
      </c>
      <c r="D29" s="46"/>
    </row>
    <row r="30" spans="1:4" x14ac:dyDescent="0.25">
      <c r="A30" s="4">
        <v>39172</v>
      </c>
      <c r="B30">
        <v>0.28000376693982459</v>
      </c>
      <c r="C30">
        <v>0.36199544048762244</v>
      </c>
      <c r="D30" s="46"/>
    </row>
    <row r="31" spans="1:4" x14ac:dyDescent="0.25">
      <c r="A31" s="4">
        <v>39263</v>
      </c>
      <c r="B31">
        <v>0.37050471188528961</v>
      </c>
      <c r="C31">
        <v>0.36165576973724484</v>
      </c>
      <c r="D31" s="46"/>
    </row>
    <row r="32" spans="1:4" x14ac:dyDescent="0.25">
      <c r="A32" s="4">
        <v>39355</v>
      </c>
      <c r="B32">
        <v>0.98495331565528232</v>
      </c>
      <c r="C32">
        <v>0.36093050464059212</v>
      </c>
      <c r="D32" s="46"/>
    </row>
    <row r="33" spans="1:4" x14ac:dyDescent="0.25">
      <c r="A33" s="4">
        <v>39447</v>
      </c>
      <c r="B33">
        <v>1.3066162044029044</v>
      </c>
      <c r="C33">
        <v>0.35788700116367439</v>
      </c>
      <c r="D33" s="46"/>
    </row>
    <row r="34" spans="1:4" x14ac:dyDescent="0.25">
      <c r="A34" s="4">
        <v>39538</v>
      </c>
      <c r="B34">
        <v>1.4716229037551076</v>
      </c>
      <c r="C34">
        <v>0.35222606629842979</v>
      </c>
      <c r="D34" s="46">
        <v>1</v>
      </c>
    </row>
    <row r="35" spans="1:4" x14ac:dyDescent="0.25">
      <c r="A35" s="4">
        <v>39629</v>
      </c>
      <c r="B35">
        <v>2.2721691500137648</v>
      </c>
      <c r="C35">
        <v>0.33942078630938699</v>
      </c>
      <c r="D35" s="46">
        <v>1</v>
      </c>
    </row>
    <row r="36" spans="1:4" x14ac:dyDescent="0.25">
      <c r="A36" s="4">
        <v>39721</v>
      </c>
      <c r="B36">
        <v>2.2555574188782392</v>
      </c>
      <c r="C36">
        <v>0.31468086979341114</v>
      </c>
      <c r="D36" s="46">
        <v>1</v>
      </c>
    </row>
    <row r="37" spans="1:4" x14ac:dyDescent="0.25">
      <c r="A37" s="4">
        <v>39813</v>
      </c>
      <c r="B37">
        <v>2.5552058062178826</v>
      </c>
      <c r="C37">
        <v>0.2881666268236911</v>
      </c>
      <c r="D37" s="46">
        <v>1</v>
      </c>
    </row>
    <row r="38" spans="1:4" x14ac:dyDescent="0.25">
      <c r="A38" s="4">
        <v>39903</v>
      </c>
      <c r="B38">
        <v>2.8392071818398361</v>
      </c>
      <c r="C38">
        <v>0.26065132847469352</v>
      </c>
      <c r="D38" s="46">
        <v>1</v>
      </c>
    </row>
    <row r="39" spans="1:4" x14ac:dyDescent="0.25">
      <c r="A39" s="4">
        <v>39994</v>
      </c>
      <c r="B39">
        <v>2.4613975781407138</v>
      </c>
      <c r="C39">
        <v>0.23464674019481113</v>
      </c>
      <c r="D39" s="46">
        <v>1</v>
      </c>
    </row>
    <row r="40" spans="1:4" x14ac:dyDescent="0.25">
      <c r="A40" s="4">
        <v>40086</v>
      </c>
      <c r="B40">
        <v>2.1884534875653987</v>
      </c>
      <c r="C40">
        <v>0.21849691033611973</v>
      </c>
      <c r="D40" s="46"/>
    </row>
    <row r="41" spans="1:4" x14ac:dyDescent="0.25">
      <c r="A41" s="4">
        <v>40178</v>
      </c>
      <c r="B41">
        <v>1.6878176343171458</v>
      </c>
      <c r="C41">
        <v>0.20692688894393366</v>
      </c>
      <c r="D41" s="46"/>
    </row>
    <row r="42" spans="1:4" x14ac:dyDescent="0.25">
      <c r="A42" s="4">
        <v>40268</v>
      </c>
      <c r="B42">
        <v>1.2040086527600062</v>
      </c>
      <c r="C42">
        <v>0.20078517708911253</v>
      </c>
      <c r="D42" s="46"/>
    </row>
    <row r="43" spans="1:4" x14ac:dyDescent="0.25">
      <c r="A43" s="4">
        <v>40359</v>
      </c>
      <c r="B43">
        <v>0.42019461539003733</v>
      </c>
      <c r="C43">
        <v>0.20717964657731847</v>
      </c>
      <c r="D43" s="46"/>
    </row>
    <row r="44" spans="1:4" x14ac:dyDescent="0.25">
      <c r="A44" s="4">
        <v>40451</v>
      </c>
      <c r="B44">
        <v>-0.24073720413497135</v>
      </c>
      <c r="C44">
        <v>0.21668326311103997</v>
      </c>
      <c r="D44" s="46"/>
    </row>
    <row r="45" spans="1:4" x14ac:dyDescent="0.25">
      <c r="A45" s="4">
        <v>40543</v>
      </c>
      <c r="B45">
        <v>-0.86164470777109869</v>
      </c>
      <c r="C45">
        <v>0.22822525474640459</v>
      </c>
      <c r="D45" s="46">
        <v>0</v>
      </c>
    </row>
    <row r="46" spans="1:4" x14ac:dyDescent="0.25">
      <c r="A46" s="4">
        <v>40633</v>
      </c>
      <c r="B46">
        <v>-1.1608228675529579</v>
      </c>
      <c r="C46">
        <v>0.24043277213270065</v>
      </c>
      <c r="D46" s="46">
        <v>0</v>
      </c>
    </row>
    <row r="47" spans="1:4" x14ac:dyDescent="0.25">
      <c r="A47" s="4">
        <v>40724</v>
      </c>
      <c r="B47">
        <v>-1.1150123937500598</v>
      </c>
      <c r="C47">
        <v>0.24633349903378865</v>
      </c>
      <c r="D47" s="46">
        <v>0</v>
      </c>
    </row>
    <row r="48" spans="1:4" x14ac:dyDescent="0.25">
      <c r="A48" s="4">
        <v>40816</v>
      </c>
      <c r="B48">
        <v>-1.1113948925017574</v>
      </c>
      <c r="C48">
        <v>0.25312614760515989</v>
      </c>
      <c r="D48" s="46">
        <v>0</v>
      </c>
    </row>
    <row r="49" spans="1:4" x14ac:dyDescent="0.25">
      <c r="A49" s="4">
        <v>40908</v>
      </c>
      <c r="B49">
        <v>-0.81503677042706357</v>
      </c>
      <c r="C49">
        <v>0.2593241161244727</v>
      </c>
      <c r="D49" s="46">
        <v>0</v>
      </c>
    </row>
    <row r="50" spans="1:4" x14ac:dyDescent="0.25">
      <c r="A50" s="4">
        <v>40999</v>
      </c>
      <c r="B50">
        <v>-0.97890806031559274</v>
      </c>
      <c r="C50">
        <v>0.26569031603089655</v>
      </c>
      <c r="D50" s="46">
        <v>0</v>
      </c>
    </row>
    <row r="51" spans="1:4" x14ac:dyDescent="0.25">
      <c r="A51" s="4">
        <v>41090</v>
      </c>
      <c r="B51">
        <v>-1.1018128925035884</v>
      </c>
      <c r="C51">
        <v>0.27300146963305294</v>
      </c>
      <c r="D51" s="46">
        <v>0</v>
      </c>
    </row>
    <row r="52" spans="1:4" x14ac:dyDescent="0.25">
      <c r="A52" s="4">
        <v>41182</v>
      </c>
      <c r="B52">
        <v>-1.1093986979877744</v>
      </c>
      <c r="C52">
        <v>0.27712274401954046</v>
      </c>
      <c r="D52" s="46">
        <v>0</v>
      </c>
    </row>
    <row r="53" spans="1:4" x14ac:dyDescent="0.25">
      <c r="A53" s="4">
        <v>41274</v>
      </c>
      <c r="B53">
        <v>-1.1760593840460545</v>
      </c>
      <c r="C53">
        <v>0.28085568484920032</v>
      </c>
      <c r="D53" s="46">
        <v>0</v>
      </c>
    </row>
    <row r="54" spans="1:4" x14ac:dyDescent="0.25">
      <c r="A54" s="4">
        <v>41364</v>
      </c>
      <c r="B54">
        <v>-1.1225259662572473</v>
      </c>
      <c r="C54">
        <v>0.28316264724930917</v>
      </c>
      <c r="D54" s="46">
        <v>0</v>
      </c>
    </row>
    <row r="55" spans="1:4" x14ac:dyDescent="0.25">
      <c r="A55" s="4">
        <v>41455</v>
      </c>
      <c r="B55">
        <v>-0.96862682192273586</v>
      </c>
      <c r="C55">
        <v>0.28295193531907459</v>
      </c>
      <c r="D55" s="46">
        <v>0</v>
      </c>
    </row>
    <row r="56" spans="1:4" x14ac:dyDescent="0.25">
      <c r="A56" s="4">
        <v>41547</v>
      </c>
      <c r="B56">
        <v>-0.82636945516503701</v>
      </c>
      <c r="C56">
        <v>0.28414587059123819</v>
      </c>
      <c r="D56" s="46">
        <v>0</v>
      </c>
    </row>
    <row r="57" spans="1:4" x14ac:dyDescent="0.25">
      <c r="A57" s="4">
        <v>41639</v>
      </c>
      <c r="B57">
        <v>-0.57007166753901994</v>
      </c>
      <c r="C57">
        <v>0.28466525960710426</v>
      </c>
      <c r="D57" s="46">
        <v>0</v>
      </c>
    </row>
    <row r="58" spans="1:4" x14ac:dyDescent="0.25">
      <c r="A58" s="4">
        <v>41729</v>
      </c>
      <c r="B58">
        <v>-0.36495641397507594</v>
      </c>
      <c r="C58">
        <v>0.28596710351591487</v>
      </c>
      <c r="D58" s="46">
        <v>0</v>
      </c>
    </row>
    <row r="59" spans="1:4" x14ac:dyDescent="0.25">
      <c r="A59" s="4">
        <v>41820</v>
      </c>
      <c r="B59">
        <v>-3.2049870380987056E-2</v>
      </c>
      <c r="C59">
        <v>0.28968202767314188</v>
      </c>
      <c r="D59" s="46">
        <v>0</v>
      </c>
    </row>
    <row r="60" spans="1:4" x14ac:dyDescent="0.25">
      <c r="A60" s="4">
        <v>41912</v>
      </c>
      <c r="B60">
        <v>0.24480804999347702</v>
      </c>
      <c r="C60">
        <v>0.2944560499362342</v>
      </c>
      <c r="D60" s="46">
        <v>0</v>
      </c>
    </row>
    <row r="61" spans="1:4" x14ac:dyDescent="0.25">
      <c r="A61" s="4">
        <v>42004</v>
      </c>
      <c r="B61">
        <v>0.26189530952592777</v>
      </c>
      <c r="C61">
        <v>0.29975237359028922</v>
      </c>
      <c r="D61" s="46">
        <v>0</v>
      </c>
    </row>
    <row r="62" spans="1:4" x14ac:dyDescent="0.25">
      <c r="A62" s="4">
        <v>42094</v>
      </c>
      <c r="B62">
        <v>0.3559135739684034</v>
      </c>
      <c r="C62">
        <v>0.3041903031707387</v>
      </c>
      <c r="D62" s="46">
        <v>0</v>
      </c>
    </row>
    <row r="63" spans="1:4" x14ac:dyDescent="0.25">
      <c r="A63" s="4">
        <v>42185</v>
      </c>
      <c r="B63">
        <v>0.42634478827705019</v>
      </c>
      <c r="C63">
        <v>0.3062008224782754</v>
      </c>
      <c r="D63" s="46">
        <v>0</v>
      </c>
    </row>
    <row r="64" spans="1:4" x14ac:dyDescent="0.25">
      <c r="A64" s="4">
        <v>42277</v>
      </c>
      <c r="B64">
        <v>0.23100288162485383</v>
      </c>
      <c r="C64">
        <v>0.30268626970192442</v>
      </c>
      <c r="D64" s="46">
        <v>0</v>
      </c>
    </row>
    <row r="65" spans="1:4" x14ac:dyDescent="0.25">
      <c r="A65" s="4">
        <v>42369</v>
      </c>
      <c r="B65">
        <v>0.18802773075361642</v>
      </c>
      <c r="C65">
        <v>0.29734862999599287</v>
      </c>
      <c r="D65" s="46">
        <v>0</v>
      </c>
    </row>
    <row r="66" spans="1:4" x14ac:dyDescent="0.25">
      <c r="A66" s="4">
        <v>42460</v>
      </c>
      <c r="B66">
        <v>0.1662160750590721</v>
      </c>
      <c r="C66">
        <v>0.29171134673524357</v>
      </c>
      <c r="D66" s="46">
        <v>0</v>
      </c>
    </row>
    <row r="67" spans="1:4" x14ac:dyDescent="0.25">
      <c r="A67" s="4">
        <v>42551</v>
      </c>
      <c r="B67">
        <v>-1.5091432943505364E-2</v>
      </c>
      <c r="C67">
        <v>0.28599315892893951</v>
      </c>
      <c r="D67" s="46">
        <v>0</v>
      </c>
    </row>
    <row r="68" spans="1:4" x14ac:dyDescent="0.25">
      <c r="A68" s="4">
        <v>42643</v>
      </c>
      <c r="B68">
        <v>3.3262338155140736E-2</v>
      </c>
      <c r="C68">
        <v>0.28573776687157243</v>
      </c>
      <c r="D68" s="46">
        <v>0</v>
      </c>
    </row>
    <row r="69" spans="1:4" x14ac:dyDescent="0.25">
      <c r="A69" s="4">
        <v>42735</v>
      </c>
      <c r="B69">
        <v>-2.2017746830263182E-2</v>
      </c>
      <c r="C69">
        <v>0.28826331691220552</v>
      </c>
      <c r="D69" s="46">
        <v>0</v>
      </c>
    </row>
    <row r="70" spans="1:4" x14ac:dyDescent="0.25">
      <c r="A70" s="4">
        <v>42825</v>
      </c>
      <c r="B70">
        <v>8.7025679252403579E-2</v>
      </c>
      <c r="C70">
        <v>0.2929106260306451</v>
      </c>
      <c r="D70" s="46">
        <v>0</v>
      </c>
    </row>
    <row r="71" spans="1:4" x14ac:dyDescent="0.25">
      <c r="A71" s="4">
        <v>42916</v>
      </c>
      <c r="B71">
        <v>0.20397775784678757</v>
      </c>
      <c r="C71">
        <v>0.30419433545291613</v>
      </c>
      <c r="D71" s="46">
        <v>0</v>
      </c>
    </row>
    <row r="72" spans="1:4" x14ac:dyDescent="0.25">
      <c r="A72" s="4">
        <v>43008</v>
      </c>
      <c r="B72">
        <v>0.34411971661690366</v>
      </c>
      <c r="C72">
        <v>0.31662059365085704</v>
      </c>
      <c r="D72" s="46">
        <v>0</v>
      </c>
    </row>
    <row r="73" spans="1:4" x14ac:dyDescent="0.25">
      <c r="A73" s="4">
        <v>43100</v>
      </c>
      <c r="B73">
        <v>0.50204251755151708</v>
      </c>
      <c r="C73">
        <v>0.3233447541813177</v>
      </c>
      <c r="D73" s="46">
        <v>0</v>
      </c>
    </row>
    <row r="74" spans="1:4" x14ac:dyDescent="0.25">
      <c r="A74" s="4">
        <v>43190</v>
      </c>
      <c r="B74">
        <v>0.52780309170576056</v>
      </c>
      <c r="C74">
        <v>0.33295468156479563</v>
      </c>
      <c r="D74" s="46">
        <v>0</v>
      </c>
    </row>
    <row r="75" spans="1:4" x14ac:dyDescent="0.25">
      <c r="A75" s="4">
        <v>43281</v>
      </c>
      <c r="B75">
        <v>0.64206771717741662</v>
      </c>
      <c r="C75">
        <v>0.33929623146263016</v>
      </c>
      <c r="D75" s="46">
        <v>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163C3B6-D4F4-4278-A886-DCFEAA89FC65}"/>
</file>

<file path=customXml/itemProps2.xml><?xml version="1.0" encoding="utf-8"?>
<ds:datastoreItem xmlns:ds="http://schemas.openxmlformats.org/officeDocument/2006/customXml" ds:itemID="{0E57CD86-7D81-46C1-9740-9C5FF8AFEF50}"/>
</file>

<file path=customXml/itemProps3.xml><?xml version="1.0" encoding="utf-8"?>
<ds:datastoreItem xmlns:ds="http://schemas.openxmlformats.org/officeDocument/2006/customXml" ds:itemID="{BA601B12-3B4A-4B3A-951C-7DD9DE251FC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MASTER</vt:lpstr>
      <vt:lpstr>HaverPull</vt:lpstr>
      <vt:lpstr>Calculations</vt:lpstr>
      <vt:lpstr>fiscal_impact</vt:lpstr>
      <vt:lpstr>Fiscal_impact_072718</vt:lpstr>
      <vt:lpstr>additional info (2)</vt:lpstr>
      <vt:lpstr>Sheet1</vt:lpstr>
      <vt:lpstr>_DLX10.USE</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2018-07-27T17:08:00Z</cp:lastPrinted>
  <dcterms:created xsi:type="dcterms:W3CDTF">2014-09-08T20:08:32Z</dcterms:created>
  <dcterms:modified xsi:type="dcterms:W3CDTF">2018-07-30T20:32:30Z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