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9-27-2018\"/>
    </mc:Choice>
  </mc:AlternateContent>
  <bookViews>
    <workbookView xWindow="0" yWindow="0" windowWidth="19200" windowHeight="11460" activeTab="1"/>
  </bookViews>
  <sheets>
    <sheet name="MASTER" sheetId="1" r:id="rId1"/>
    <sheet name="HaverPull" sheetId="2" r:id="rId2"/>
    <sheet name="Calculations" sheetId="5" r:id="rId3"/>
    <sheet name="fiscal_impact" sheetId="19" r:id="rId4"/>
    <sheet name="Fiscal_impact_0829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5" i="20" l="1"/>
  <c r="E75" i="20" l="1"/>
  <c r="F75" i="20"/>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K41" i="5"/>
  <c r="I41" i="5"/>
  <c r="C41" i="5"/>
  <c r="GT38" i="5"/>
  <c r="GV38" i="5"/>
  <c r="GV40" i="5"/>
  <c r="F41" i="5"/>
  <c r="J41" i="5"/>
  <c r="E38" i="5"/>
  <c r="E39" i="5"/>
  <c r="E41" i="5"/>
  <c r="H40" i="5"/>
  <c r="I40" i="5"/>
  <c r="M41" i="5"/>
  <c r="E40" i="5"/>
  <c r="L41" i="5"/>
  <c r="D38" i="5"/>
  <c r="D40" i="5"/>
  <c r="D39" i="5"/>
  <c r="C38" i="5"/>
  <c r="C40" i="5"/>
  <c r="C39" i="5"/>
  <c r="G40" i="5"/>
  <c r="G41" i="5"/>
  <c r="H41" i="5"/>
  <c r="GU38" i="5"/>
  <c r="D41" i="5"/>
  <c r="GN34" i="5" l="1"/>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Q68" i="5" l="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EW38" i="5"/>
  <c r="BM38" i="5"/>
  <c r="CJ40" i="5"/>
  <c r="BS40" i="5"/>
  <c r="BX41" i="5"/>
  <c r="CU40" i="5"/>
  <c r="X41" i="5"/>
  <c r="FH38" i="5"/>
  <c r="CK38" i="5"/>
  <c r="FO40" i="5"/>
  <c r="CN41" i="5"/>
  <c r="EE40" i="5"/>
  <c r="AA39" i="5"/>
  <c r="FM41" i="5"/>
  <c r="BG40" i="5"/>
  <c r="FA40" i="5"/>
  <c r="AS41" i="5"/>
  <c r="Y39" i="5"/>
  <c r="FY38" i="5"/>
  <c r="CY40" i="5"/>
  <c r="EV40" i="5"/>
  <c r="FS40" i="5"/>
  <c r="AQ38" i="5"/>
  <c r="AF39" i="5"/>
  <c r="EW40" i="5"/>
  <c r="FT38" i="5"/>
  <c r="AC41" i="5"/>
  <c r="FS39" i="5"/>
  <c r="FX41" i="5"/>
  <c r="DQ40" i="5"/>
  <c r="EN40" i="5"/>
  <c r="BM40" i="5"/>
  <c r="CW39" i="5"/>
  <c r="BD38" i="5"/>
  <c r="CO40" i="5"/>
  <c r="CM38" i="5"/>
  <c r="CS38" i="5"/>
  <c r="AP39" i="5"/>
  <c r="BB38" i="5"/>
  <c r="CI41" i="5"/>
  <c r="BV39" i="5"/>
  <c r="CX39" i="5"/>
  <c r="BW38" i="5"/>
  <c r="ED38" i="5"/>
  <c r="GC41" i="5"/>
  <c r="FL40" i="5"/>
  <c r="DD39" i="5"/>
  <c r="GF41" i="5"/>
  <c r="EV41" i="5"/>
  <c r="Y41" i="5"/>
  <c r="EI39" i="5"/>
  <c r="EQ39" i="5"/>
  <c r="DW39" i="5"/>
  <c r="EP39" i="5"/>
  <c r="GO41" i="5"/>
  <c r="DB40" i="5"/>
  <c r="AO38" i="5"/>
  <c r="ER41" i="5"/>
  <c r="AJ40" i="5"/>
  <c r="DM38" i="5"/>
  <c r="FD39" i="5"/>
  <c r="DE41" i="5"/>
  <c r="DL41" i="5"/>
  <c r="DB39" i="5"/>
  <c r="CB40" i="5"/>
  <c r="AZ39" i="5"/>
  <c r="DX40" i="5"/>
  <c r="CE41" i="5"/>
  <c r="AB38" i="5"/>
  <c r="P41" i="5"/>
  <c r="EZ38" i="5"/>
  <c r="DL38" i="5"/>
  <c r="CJ39" i="5"/>
  <c r="BU40" i="5"/>
  <c r="BY41" i="5"/>
  <c r="EC38" i="5"/>
  <c r="EP41" i="5"/>
  <c r="EG41" i="5"/>
  <c r="EJ41" i="5"/>
  <c r="BU39" i="5"/>
  <c r="FM38" i="5"/>
  <c r="FC41" i="5"/>
  <c r="DJ39" i="5"/>
  <c r="BR40" i="5"/>
  <c r="N39" i="5"/>
  <c r="AW39" i="5"/>
  <c r="EQ41" i="5"/>
  <c r="BQ41" i="5"/>
  <c r="X38" i="5"/>
  <c r="G38" i="5"/>
  <c r="AC40" i="5"/>
  <c r="DD40" i="5"/>
  <c r="FX38" i="5"/>
  <c r="Z38" i="5"/>
  <c r="DG39" i="5"/>
  <c r="DR39" i="5"/>
  <c r="EJ38" i="5"/>
  <c r="DP41" i="5"/>
  <c r="T39" i="5"/>
  <c r="AB40" i="5"/>
  <c r="CL38" i="5"/>
  <c r="EM40" i="5"/>
  <c r="CF41" i="5"/>
  <c r="CB38" i="5"/>
  <c r="AG40" i="5"/>
  <c r="AL40" i="5"/>
  <c r="AZ38" i="5"/>
  <c r="EW39" i="5"/>
  <c r="EE38" i="5"/>
  <c r="CQ38" i="5"/>
  <c r="CK40" i="5"/>
  <c r="DF39" i="5"/>
  <c r="AO39" i="5"/>
  <c r="GK40" i="5"/>
  <c r="FU41" i="5"/>
  <c r="GA39" i="5"/>
  <c r="FH40" i="5"/>
  <c r="GV41" i="5"/>
  <c r="BH41" i="5"/>
  <c r="AI41" i="5"/>
  <c r="EH41" i="5"/>
  <c r="O41" i="5"/>
  <c r="GI39" i="5"/>
  <c r="DH39" i="5"/>
  <c r="U38" i="5"/>
  <c r="GV39" i="5"/>
  <c r="GK41" i="5"/>
  <c r="T41" i="5"/>
  <c r="W39" i="5"/>
  <c r="GO39" i="5"/>
  <c r="DO39" i="5"/>
  <c r="ET38" i="5"/>
  <c r="EG38" i="5"/>
  <c r="BA41" i="5"/>
  <c r="BF41" i="5"/>
  <c r="CV39" i="5"/>
  <c r="Q39" i="5"/>
  <c r="BL41" i="5"/>
  <c r="Z40" i="5"/>
  <c r="P39" i="5"/>
  <c r="CM41" i="5"/>
  <c r="DB38" i="5"/>
  <c r="FW41" i="5"/>
  <c r="FD40" i="5"/>
  <c r="W41" i="5"/>
  <c r="GK39" i="5"/>
  <c r="CP41" i="5"/>
  <c r="FX39" i="5"/>
  <c r="CO38" i="5"/>
  <c r="S38" i="5"/>
  <c r="CH40" i="5"/>
  <c r="DK38" i="5"/>
  <c r="FP38" i="5"/>
  <c r="DO40" i="5"/>
  <c r="BU41" i="5"/>
  <c r="GO38" i="5"/>
  <c r="DW38" i="5"/>
  <c r="P40" i="5"/>
  <c r="EE41" i="5"/>
  <c r="DN40" i="5"/>
  <c r="CO41" i="5"/>
  <c r="CU39" i="5"/>
  <c r="FY41" i="5"/>
  <c r="AS38" i="5"/>
  <c r="AO40" i="5"/>
  <c r="J39" i="5"/>
  <c r="N41" i="5"/>
  <c r="FQ39" i="5"/>
  <c r="CC39" i="5"/>
  <c r="DZ41" i="5"/>
  <c r="FB39" i="5"/>
  <c r="DU41" i="5"/>
  <c r="GM41" i="5"/>
  <c r="CZ40" i="5"/>
  <c r="EA38" i="5"/>
  <c r="AM38" i="5"/>
  <c r="CR40" i="5"/>
  <c r="CI38" i="5"/>
  <c r="DT39" i="5"/>
  <c r="GC38" i="5"/>
  <c r="AF38" i="5"/>
  <c r="K38" i="5"/>
  <c r="AI40" i="5"/>
  <c r="EA39" i="5"/>
  <c r="GR39" i="5"/>
  <c r="FT40" i="5"/>
  <c r="FJ39" i="5"/>
  <c r="EK40" i="5"/>
  <c r="DI40" i="5"/>
  <c r="EY41" i="5"/>
  <c r="EI40" i="5"/>
  <c r="BH39" i="5"/>
  <c r="BS41" i="5"/>
  <c r="GL38" i="5"/>
  <c r="FZ40" i="5"/>
  <c r="CY38" i="5"/>
  <c r="BH40" i="5"/>
  <c r="EA41" i="5"/>
  <c r="FT39" i="5"/>
  <c r="BZ41" i="5"/>
  <c r="BN41" i="5"/>
  <c r="G39" i="5"/>
  <c r="GD39" i="5"/>
  <c r="R38" i="5"/>
  <c r="GS41" i="5"/>
  <c r="GP41" i="5"/>
  <c r="W38" i="5"/>
  <c r="FF38" i="5"/>
  <c r="EF41" i="5"/>
  <c r="AX39" i="5"/>
  <c r="DS38" i="5"/>
  <c r="AT41" i="5"/>
  <c r="DE38" i="5"/>
  <c r="GE41" i="5"/>
  <c r="AH40" i="5"/>
  <c r="GA40" i="5"/>
  <c r="BZ40" i="5"/>
  <c r="EY40" i="5"/>
  <c r="AT38" i="5"/>
  <c r="FZ39" i="5"/>
  <c r="GS40" i="5"/>
  <c r="GM40" i="5"/>
  <c r="CC38" i="5"/>
  <c r="FA39" i="5"/>
  <c r="L40" i="5"/>
  <c r="CN40" i="5"/>
  <c r="BE41" i="5"/>
  <c r="BS38" i="5"/>
  <c r="CV41" i="5"/>
  <c r="U41" i="5"/>
  <c r="R40" i="5"/>
  <c r="EH39" i="5"/>
  <c r="AF41" i="5"/>
  <c r="BG41" i="5"/>
  <c r="EF38" i="5"/>
  <c r="CU41" i="5"/>
  <c r="BB41" i="5"/>
  <c r="M40" i="5"/>
  <c r="AW40" i="5"/>
  <c r="DP40" i="5"/>
  <c r="CL39" i="5"/>
  <c r="M39" i="5"/>
  <c r="GH39" i="5"/>
  <c r="DS39" i="5"/>
  <c r="FH39" i="5"/>
  <c r="R39" i="5"/>
  <c r="AD39" i="5"/>
  <c r="GF40" i="5"/>
  <c r="EP38" i="5"/>
  <c r="DW41" i="5"/>
  <c r="BJ41" i="5"/>
  <c r="AE39" i="5"/>
  <c r="EW41" i="5"/>
  <c r="GN40" i="5"/>
  <c r="AN39" i="5"/>
  <c r="AI38" i="5"/>
  <c r="EB40" i="5"/>
  <c r="EX38" i="5"/>
  <c r="BI38" i="5"/>
  <c r="EN38" i="5"/>
  <c r="AA40" i="5"/>
  <c r="EM38" i="5"/>
  <c r="CG41" i="5"/>
  <c r="AQ40" i="5"/>
  <c r="ER39" i="5"/>
  <c r="FG41" i="5"/>
  <c r="DH41" i="5"/>
  <c r="DR41" i="5"/>
  <c r="FV38" i="5"/>
  <c r="X39" i="5"/>
  <c r="DY40" i="5"/>
  <c r="BM41" i="5"/>
  <c r="EZ39" i="5"/>
  <c r="DY38" i="5"/>
  <c r="DR40" i="5"/>
  <c r="EZ40" i="5"/>
  <c r="CT41" i="5"/>
  <c r="AL39" i="5"/>
  <c r="GL41" i="5"/>
  <c r="CK41" i="5"/>
  <c r="ER40" i="5"/>
  <c r="EA40" i="5"/>
  <c r="AY39" i="5"/>
  <c r="L39" i="5"/>
  <c r="AY38" i="5"/>
  <c r="EO38" i="5"/>
  <c r="EQ40" i="5"/>
  <c r="DY41" i="5"/>
  <c r="DH38" i="5"/>
  <c r="CS41" i="5"/>
  <c r="BV40" i="5"/>
  <c r="Z39" i="5"/>
  <c r="FD38" i="5"/>
  <c r="FN40" i="5"/>
  <c r="DK39" i="5"/>
  <c r="EK38" i="5"/>
  <c r="GH41" i="5"/>
  <c r="EU38" i="5"/>
  <c r="F38" i="5"/>
  <c r="N40" i="5"/>
  <c r="CM39" i="5"/>
  <c r="GK38" i="5"/>
  <c r="DG41" i="5"/>
  <c r="BA38" i="5"/>
  <c r="ER38" i="5"/>
  <c r="N38" i="5"/>
  <c r="GG38" i="5"/>
  <c r="CE40" i="5"/>
  <c r="EY38" i="5"/>
  <c r="DD41" i="5"/>
  <c r="BH38" i="5"/>
  <c r="CA40" i="5"/>
  <c r="CG39" i="5"/>
  <c r="DT41" i="5"/>
  <c r="CT38" i="5"/>
  <c r="FG40" i="5"/>
  <c r="CD41" i="5"/>
  <c r="V39" i="5"/>
  <c r="DH40" i="5"/>
  <c r="AH39" i="5"/>
  <c r="CN38" i="5"/>
  <c r="FZ38" i="5"/>
  <c r="DU40" i="5"/>
  <c r="EI41" i="5"/>
  <c r="I39" i="5"/>
  <c r="BK41" i="5"/>
  <c r="BF40" i="5"/>
  <c r="FF39" i="5"/>
  <c r="FP40" i="5"/>
  <c r="CB39" i="5"/>
  <c r="GG39" i="5"/>
  <c r="F39" i="5"/>
  <c r="EG39" i="5"/>
  <c r="FC39" i="5"/>
  <c r="FJ38" i="5"/>
  <c r="CE39" i="5"/>
  <c r="GS39" i="5"/>
  <c r="GC40" i="5"/>
  <c r="BC39" i="5"/>
  <c r="ES38" i="5"/>
  <c r="AG39" i="5"/>
  <c r="BN40" i="5"/>
  <c r="GT39" i="5"/>
  <c r="BY38" i="5"/>
  <c r="DX39" i="5"/>
  <c r="EH38" i="5"/>
  <c r="W40" i="5"/>
  <c r="DZ40" i="5"/>
  <c r="FW40" i="5"/>
  <c r="AJ39" i="5"/>
  <c r="FK39" i="5"/>
  <c r="EK39" i="5"/>
  <c r="EZ41" i="5"/>
  <c r="S39" i="5"/>
  <c r="FX40" i="5"/>
  <c r="DA41" i="5"/>
  <c r="BD40" i="5"/>
  <c r="H39" i="5"/>
  <c r="AV41" i="5"/>
  <c r="DM39" i="5"/>
  <c r="CO39" i="5"/>
  <c r="CV40" i="5"/>
  <c r="T40" i="5"/>
  <c r="GU39" i="5"/>
  <c r="FK38" i="5"/>
  <c r="FI41" i="5"/>
  <c r="AD40" i="5"/>
  <c r="FB38" i="5"/>
  <c r="GM38" i="5"/>
  <c r="CJ38" i="5"/>
  <c r="BI39" i="5"/>
  <c r="BX38" i="5"/>
  <c r="FT41" i="5"/>
  <c r="GA38" i="5"/>
  <c r="BF39" i="5"/>
  <c r="EX41" i="5"/>
  <c r="EU39" i="5"/>
  <c r="BO40" i="5"/>
  <c r="I38" i="5"/>
  <c r="BR39" i="5"/>
  <c r="M38" i="5"/>
  <c r="BO41" i="5"/>
  <c r="CC41" i="5"/>
  <c r="GE40" i="5"/>
  <c r="CQ41" i="5"/>
  <c r="DS40" i="5"/>
  <c r="BD39" i="5"/>
  <c r="AC39" i="5"/>
  <c r="S40" i="5"/>
  <c r="AZ41" i="5"/>
  <c r="CG40" i="5"/>
  <c r="FN38" i="5"/>
  <c r="BW39" i="5"/>
  <c r="GG40" i="5"/>
  <c r="ED39" i="5"/>
  <c r="EX39" i="5"/>
  <c r="AE40" i="5"/>
  <c r="FA41" i="5"/>
  <c r="DW40" i="5"/>
  <c r="CL40" i="5"/>
  <c r="BS39" i="5"/>
  <c r="AF40" i="5"/>
  <c r="CZ41" i="5"/>
  <c r="EJ40" i="5"/>
  <c r="GJ39" i="5"/>
  <c r="R41" i="5"/>
  <c r="EN41" i="5"/>
  <c r="FK41" i="5"/>
  <c r="GF39" i="5"/>
  <c r="FV39" i="5"/>
  <c r="DJ40" i="5"/>
  <c r="FL41" i="5"/>
  <c r="DE40" i="5"/>
  <c r="DZ38" i="5"/>
  <c r="GE38" i="5"/>
  <c r="FU39" i="5"/>
  <c r="AX41" i="5"/>
  <c r="AL38" i="5"/>
  <c r="S41" i="5"/>
  <c r="BB40" i="5"/>
  <c r="BG38" i="5"/>
  <c r="AE38" i="5"/>
  <c r="FI40" i="5"/>
  <c r="J38" i="5"/>
  <c r="GJ40" i="5"/>
  <c r="GI40" i="5"/>
  <c r="BJ39" i="5"/>
  <c r="FL38" i="5"/>
  <c r="V38" i="5"/>
  <c r="DT40" i="5"/>
  <c r="EM39" i="5"/>
  <c r="O39" i="5"/>
  <c r="CX41" i="5"/>
  <c r="DI38" i="5"/>
  <c r="AO41" i="5"/>
  <c r="CH38" i="5"/>
  <c r="AA38" i="5"/>
  <c r="DR38" i="5"/>
  <c r="GQ40" i="5"/>
  <c r="BY40" i="5"/>
  <c r="DA39" i="5"/>
  <c r="BW41" i="5"/>
  <c r="ET39" i="5"/>
  <c r="EK41" i="5"/>
  <c r="EU40" i="5"/>
  <c r="GQ41" i="5"/>
  <c r="EB39" i="5"/>
  <c r="DY39" i="5"/>
  <c r="BI40" i="5"/>
  <c r="GL39" i="5"/>
  <c r="AP40" i="5"/>
  <c r="FE40" i="5"/>
  <c r="FF40" i="5"/>
  <c r="BT41" i="5"/>
  <c r="GT40" i="5"/>
  <c r="U39" i="5"/>
  <c r="CI39" i="5"/>
  <c r="GU41" i="5"/>
  <c r="AU39" i="5"/>
  <c r="DC41" i="5"/>
  <c r="FV40" i="5"/>
  <c r="FR40" i="5"/>
  <c r="AZ40" i="5"/>
  <c r="GL40" i="5"/>
  <c r="FO38" i="5"/>
  <c r="BP40" i="5"/>
  <c r="BI41" i="5"/>
  <c r="X40" i="5"/>
  <c r="AD38" i="5"/>
  <c r="AX38" i="5"/>
  <c r="EB38" i="5"/>
  <c r="BO39" i="5"/>
  <c r="AS39" i="5"/>
  <c r="CF39" i="5"/>
  <c r="CX40" i="5"/>
  <c r="FW38" i="5"/>
  <c r="FG38" i="5"/>
  <c r="FV41" i="5"/>
  <c r="V40" i="5"/>
  <c r="AK40" i="5"/>
  <c r="FL39" i="5"/>
  <c r="BE38" i="5"/>
  <c r="AL41" i="5"/>
  <c r="DA40" i="5"/>
  <c r="BX39" i="5"/>
  <c r="EO39" i="5"/>
  <c r="BN39" i="5"/>
  <c r="BE39" i="5"/>
  <c r="AQ39" i="5"/>
  <c r="EJ39" i="5"/>
  <c r="DL40" i="5"/>
  <c r="BA39" i="5"/>
  <c r="GP38" i="5"/>
  <c r="GC39" i="5"/>
  <c r="GA41" i="5"/>
  <c r="DA38" i="5"/>
  <c r="AY40" i="5"/>
  <c r="BG39" i="5"/>
  <c r="CZ39" i="5"/>
  <c r="AM41" i="5"/>
  <c r="DG40" i="5"/>
  <c r="DK40" i="5"/>
  <c r="CA38" i="5"/>
  <c r="EH40" i="5"/>
  <c r="CL41" i="5"/>
  <c r="BZ39" i="5"/>
  <c r="CR38" i="5"/>
  <c r="AB39" i="5"/>
  <c r="EL39" i="5"/>
  <c r="CD39" i="5"/>
  <c r="GO40" i="5"/>
  <c r="AK41" i="5"/>
  <c r="AH41" i="5"/>
  <c r="FM40" i="5"/>
  <c r="BQ40" i="5"/>
  <c r="GI41" i="5"/>
  <c r="BT40" i="5"/>
  <c r="T38" i="5"/>
  <c r="CF40" i="5"/>
  <c r="DV38" i="5"/>
  <c r="DN38" i="5"/>
  <c r="EM41" i="5"/>
  <c r="Q41" i="5"/>
  <c r="EV39" i="5"/>
  <c r="K40" i="5"/>
  <c r="FQ38" i="5"/>
  <c r="ET40" i="5"/>
  <c r="BC41" i="5"/>
  <c r="BY39" i="5"/>
  <c r="AU40" i="5"/>
  <c r="BW40" i="5"/>
  <c r="GB39" i="5"/>
  <c r="CS40" i="5"/>
  <c r="GB38" i="5"/>
  <c r="CR41" i="5"/>
  <c r="EO40" i="5"/>
  <c r="AJ41" i="5"/>
  <c r="GR38" i="5"/>
  <c r="AB41" i="5"/>
  <c r="ES41" i="5"/>
  <c r="DD38" i="5"/>
  <c r="AR39" i="5"/>
  <c r="ED41" i="5"/>
  <c r="CU38" i="5"/>
  <c r="FU40" i="5"/>
  <c r="BZ38" i="5"/>
  <c r="CV38" i="5"/>
  <c r="FO41" i="5"/>
  <c r="FR41" i="5"/>
  <c r="GH38" i="5"/>
  <c r="CP40" i="5"/>
  <c r="DO38" i="5"/>
  <c r="CQ40" i="5"/>
  <c r="EC40" i="5"/>
  <c r="AM39" i="5"/>
  <c r="EC41" i="5"/>
  <c r="DT38" i="5"/>
  <c r="BB39" i="5"/>
  <c r="DG38" i="5"/>
  <c r="DC38" i="5"/>
  <c r="EV38" i="5"/>
  <c r="AR40" i="5"/>
  <c r="AD41" i="5"/>
  <c r="FZ41" i="5"/>
  <c r="Z41" i="5"/>
  <c r="FC38" i="5"/>
  <c r="DC39" i="5"/>
  <c r="EX40" i="5"/>
  <c r="BP38" i="5"/>
  <c r="O38" i="5"/>
  <c r="DI41" i="5"/>
  <c r="FQ41" i="5"/>
  <c r="DF38" i="5"/>
  <c r="EL41" i="5"/>
  <c r="BQ38" i="5"/>
  <c r="DP39" i="5"/>
  <c r="EC39" i="5"/>
  <c r="GJ41" i="5"/>
  <c r="FH41" i="5"/>
  <c r="CY41" i="5"/>
  <c r="GT41" i="5"/>
  <c r="CS39" i="5"/>
  <c r="DV40" i="5"/>
  <c r="BL38" i="5"/>
  <c r="FE39" i="5"/>
  <c r="AT40" i="5"/>
  <c r="AR38" i="5"/>
  <c r="Y38" i="5"/>
  <c r="DC40" i="5"/>
  <c r="DN41" i="5"/>
  <c r="K39" i="5"/>
  <c r="GJ38" i="5"/>
  <c r="EL40" i="5"/>
  <c r="P38" i="5"/>
  <c r="FA38" i="5"/>
  <c r="BJ38" i="5"/>
  <c r="BM39" i="5"/>
  <c r="DS41" i="5"/>
  <c r="AJ38" i="5"/>
  <c r="EL38" i="5"/>
  <c r="FW39" i="5"/>
  <c r="CP39" i="5"/>
  <c r="BX40" i="5"/>
  <c r="CW38" i="5"/>
  <c r="AU38" i="5"/>
  <c r="AY41" i="5"/>
  <c r="U40" i="5"/>
  <c r="GN41" i="5"/>
  <c r="CG38" i="5"/>
  <c r="CB41" i="5"/>
  <c r="BA40" i="5"/>
  <c r="FQ40" i="5"/>
  <c r="FS41" i="5"/>
  <c r="DB41" i="5"/>
  <c r="EI38" i="5"/>
  <c r="BF38" i="5"/>
  <c r="AN41" i="5"/>
  <c r="AI39" i="5"/>
  <c r="AX40" i="5"/>
  <c r="EF39" i="5"/>
  <c r="AS40" i="5"/>
  <c r="DI39" i="5"/>
  <c r="AN38" i="5"/>
  <c r="ET41" i="5"/>
  <c r="EY39" i="5"/>
  <c r="GD40" i="5"/>
  <c r="BK39" i="5"/>
  <c r="FG39" i="5"/>
  <c r="CH41" i="5"/>
  <c r="DQ41" i="5"/>
  <c r="BR38" i="5"/>
  <c r="BV41" i="5"/>
  <c r="DE39" i="5"/>
  <c r="CQ39" i="5"/>
  <c r="AG38" i="5"/>
  <c r="AA41" i="5"/>
  <c r="EO41" i="5"/>
  <c r="GQ38" i="5"/>
  <c r="EP40" i="5"/>
  <c r="AW38" i="5"/>
  <c r="AU41" i="5"/>
  <c r="AT39" i="5"/>
  <c r="DJ38" i="5"/>
  <c r="AV40" i="5"/>
  <c r="BL39" i="5"/>
  <c r="DQ39" i="5"/>
  <c r="FU38" i="5"/>
  <c r="EB41" i="5"/>
  <c r="DV39" i="5"/>
  <c r="AQ41" i="5"/>
  <c r="AM40" i="5"/>
  <c r="GD41" i="5"/>
  <c r="DO41" i="5"/>
  <c r="FP41" i="5"/>
  <c r="EG40" i="5"/>
  <c r="FD41" i="5"/>
  <c r="FF41" i="5"/>
  <c r="AW41" i="5"/>
  <c r="BR41" i="5"/>
  <c r="Q40" i="5"/>
  <c r="Y40" i="5"/>
  <c r="ES39" i="5"/>
  <c r="CY39" i="5"/>
  <c r="FN39" i="5"/>
  <c r="DF41" i="5"/>
  <c r="AP38" i="5"/>
  <c r="DK41" i="5"/>
  <c r="BU38" i="5"/>
  <c r="CF38" i="5"/>
  <c r="AP41" i="5"/>
  <c r="BK38" i="5"/>
  <c r="BL40" i="5"/>
  <c r="DJ41" i="5"/>
  <c r="CI40" i="5"/>
  <c r="AK38" i="5"/>
  <c r="BQ39" i="5"/>
  <c r="CC40" i="5"/>
  <c r="GH40" i="5"/>
  <c r="FM39" i="5"/>
  <c r="BP41" i="5"/>
  <c r="BT38" i="5"/>
  <c r="CW41" i="5"/>
  <c r="GP40" i="5"/>
  <c r="GR40" i="5"/>
  <c r="AN40" i="5"/>
  <c r="CM40" i="5"/>
  <c r="GS38" i="5"/>
  <c r="Q38" i="5"/>
  <c r="FY40" i="5"/>
  <c r="GP39" i="5"/>
  <c r="CT40" i="5"/>
  <c r="ED40" i="5"/>
  <c r="L38" i="5"/>
  <c r="H38" i="5"/>
  <c r="CZ38" i="5"/>
  <c r="EN39" i="5"/>
  <c r="FB40" i="5"/>
  <c r="GF38" i="5"/>
  <c r="AR41" i="5"/>
  <c r="FR39" i="5"/>
  <c r="GN38" i="5"/>
  <c r="BO38" i="5"/>
  <c r="FP39" i="5"/>
  <c r="GE39" i="5"/>
  <c r="CH39" i="5"/>
  <c r="BC38" i="5"/>
  <c r="DU39" i="5"/>
  <c r="AC38" i="5"/>
  <c r="CX38" i="5"/>
  <c r="BP39" i="5"/>
  <c r="CP38" i="5"/>
  <c r="FE38" i="5"/>
  <c r="CN39" i="5"/>
  <c r="GQ39" i="5"/>
  <c r="GB40" i="5"/>
  <c r="CD38" i="5"/>
  <c r="FJ41" i="5"/>
  <c r="DF40" i="5"/>
  <c r="FO39" i="5"/>
  <c r="ES40" i="5"/>
  <c r="FR38" i="5"/>
  <c r="DL39" i="5"/>
  <c r="GN39" i="5"/>
  <c r="BK40" i="5"/>
  <c r="DP38" i="5"/>
  <c r="FK40" i="5"/>
  <c r="FI39" i="5"/>
  <c r="BD41" i="5"/>
  <c r="EQ38" i="5"/>
  <c r="AE41" i="5"/>
  <c r="BE40" i="5"/>
  <c r="BN38" i="5"/>
  <c r="CA39" i="5"/>
  <c r="CR39" i="5"/>
  <c r="FB41" i="5"/>
  <c r="CK39" i="5"/>
  <c r="GR41" i="5"/>
  <c r="AV38" i="5"/>
  <c r="DX41" i="5"/>
  <c r="FY39" i="5"/>
  <c r="J40" i="5"/>
  <c r="DV41" i="5"/>
  <c r="DQ38" i="5"/>
  <c r="DZ39" i="5"/>
  <c r="AK39" i="5"/>
  <c r="AV39" i="5"/>
  <c r="GG41" i="5"/>
  <c r="FC40" i="5"/>
  <c r="FJ40" i="5"/>
  <c r="AH38" i="5"/>
  <c r="CT39" i="5"/>
  <c r="FS38" i="5"/>
  <c r="BT39" i="5"/>
  <c r="BC40" i="5"/>
  <c r="O40" i="5"/>
  <c r="GM39" i="5"/>
  <c r="GI38" i="5"/>
  <c r="DN39" i="5"/>
  <c r="FN41" i="5"/>
  <c r="CA41" i="5"/>
  <c r="EU41" i="5"/>
  <c r="GD38" i="5"/>
  <c r="EF40" i="5"/>
  <c r="CE38" i="5"/>
  <c r="DM40" i="5"/>
  <c r="GB41" i="5"/>
  <c r="CJ41" i="5"/>
  <c r="DU38" i="5"/>
  <c r="CW40" i="5"/>
  <c r="AG41" i="5"/>
  <c r="EE39" i="5"/>
  <c r="CD40" i="5"/>
  <c r="BV38" i="5"/>
  <c r="BJ40" i="5"/>
  <c r="DX38" i="5"/>
  <c r="V41" i="5"/>
  <c r="DM41" i="5"/>
  <c r="FI38" i="5"/>
  <c r="EJ45" i="5" l="1"/>
  <c r="EJ46" i="5" s="1"/>
  <c r="EJ47" i="5" s="1"/>
  <c r="CE45" i="5"/>
  <c r="CE46" i="5" s="1"/>
  <c r="CE47" i="5" s="1"/>
  <c r="CU45" i="5"/>
  <c r="CU46" i="5" s="1"/>
  <c r="CU47" i="5" s="1"/>
  <c r="FF45" i="5"/>
  <c r="FF46" i="5" s="1"/>
  <c r="FF47" i="5" s="1"/>
  <c r="DD45" i="5"/>
  <c r="DD46" i="5" s="1"/>
  <c r="DD47" i="5" s="1"/>
  <c r="V45" i="5"/>
  <c r="V46" i="5" s="1"/>
  <c r="V47" i="5" s="1"/>
  <c r="W45" i="5"/>
  <c r="W46" i="5" s="1"/>
  <c r="W47" i="5" s="1"/>
  <c r="Z45" i="5"/>
  <c r="Z46" i="5" s="1"/>
  <c r="Z47" i="5" s="1"/>
  <c r="GD45" i="5"/>
  <c r="GD46" i="5" s="1"/>
  <c r="GD47" i="5" s="1"/>
  <c r="FL45" i="5"/>
  <c r="FL46" i="5" s="1"/>
  <c r="FL47" i="5" s="1"/>
  <c r="FX45" i="5"/>
  <c r="FX46" i="5" s="1"/>
  <c r="FX47" i="5" s="1"/>
  <c r="FI45" i="5"/>
  <c r="FI46" i="5" s="1"/>
  <c r="FI47" i="5" s="1"/>
  <c r="GR45" i="5"/>
  <c r="GR46" i="5" s="1"/>
  <c r="GR47" i="5" s="1"/>
  <c r="R45" i="5"/>
  <c r="R46" i="5" s="1"/>
  <c r="R47" i="5" s="1"/>
  <c r="CC45" i="5"/>
  <c r="CC46" i="5" s="1"/>
  <c r="CC47" i="5" s="1"/>
  <c r="CT45" i="5"/>
  <c r="CT46" i="5" s="1"/>
  <c r="CT47" i="5" s="1"/>
  <c r="G45" i="5"/>
  <c r="G46" i="5" s="1"/>
  <c r="G47" i="5" s="1"/>
  <c r="BU45" i="5"/>
  <c r="BU46" i="5" s="1"/>
  <c r="BU47" i="5" s="1"/>
  <c r="J45" i="5"/>
  <c r="J46" i="5" s="1"/>
  <c r="J47" i="5" s="1"/>
  <c r="X45" i="5"/>
  <c r="X46" i="5" s="1"/>
  <c r="X47" i="5" s="1"/>
  <c r="GI45" i="5"/>
  <c r="GI46" i="5" s="1"/>
  <c r="GI47" i="5" s="1"/>
  <c r="FU45" i="5"/>
  <c r="FU46" i="5" s="1"/>
  <c r="FU47" i="5" s="1"/>
  <c r="GB45" i="5"/>
  <c r="GB46" i="5" s="1"/>
  <c r="GB47" i="5" s="1"/>
  <c r="AE45" i="5"/>
  <c r="AE46" i="5" s="1"/>
  <c r="AE47" i="5" s="1"/>
  <c r="BG45" i="5"/>
  <c r="BG46" i="5" s="1"/>
  <c r="BG47" i="5" s="1"/>
  <c r="BH45" i="5"/>
  <c r="BH46" i="5" s="1"/>
  <c r="BH47" i="5" s="1"/>
  <c r="DT45" i="5"/>
  <c r="DT46" i="5" s="1"/>
  <c r="DT47" i="5" s="1"/>
  <c r="DJ45" i="5"/>
  <c r="DJ46" i="5" s="1"/>
  <c r="DJ47" i="5" s="1"/>
  <c r="EY45" i="5"/>
  <c r="EY46" i="5" s="1"/>
  <c r="EY47" i="5" s="1"/>
  <c r="FS45" i="5"/>
  <c r="FS46" i="5" s="1"/>
  <c r="FS47" i="5" s="1"/>
  <c r="AL45" i="5"/>
  <c r="AL46" i="5" s="1"/>
  <c r="AL47" i="5" s="1"/>
  <c r="CY45" i="5"/>
  <c r="CY46" i="5" s="1"/>
  <c r="CY47" i="5" s="1"/>
  <c r="GG45" i="5"/>
  <c r="GG46" i="5" s="1"/>
  <c r="GG47" i="5" s="1"/>
  <c r="AH45" i="5"/>
  <c r="AH46" i="5" s="1"/>
  <c r="AH47" i="5" s="1"/>
  <c r="AW45" i="5"/>
  <c r="AW46" i="5" s="1"/>
  <c r="AW47" i="5" s="1"/>
  <c r="N45" i="5"/>
  <c r="N46" i="5" s="1"/>
  <c r="N47" i="5" s="1"/>
  <c r="GL45" i="5"/>
  <c r="GL46" i="5" s="1"/>
  <c r="GL47" i="5" s="1"/>
  <c r="FM45" i="5"/>
  <c r="FM46" i="5" s="1"/>
  <c r="FM47" i="5" s="1"/>
  <c r="GE45" i="5"/>
  <c r="GE46" i="5" s="1"/>
  <c r="GE47" i="5" s="1"/>
  <c r="ER45" i="5"/>
  <c r="ER46" i="5" s="1"/>
  <c r="ER47" i="5" s="1"/>
  <c r="GQ45" i="5"/>
  <c r="GQ46" i="5" s="1"/>
  <c r="GQ47" i="5" s="1"/>
  <c r="FQ45" i="5"/>
  <c r="FQ46" i="5" s="1"/>
  <c r="FQ47" i="5" s="1"/>
  <c r="DZ45" i="5"/>
  <c r="DZ46" i="5" s="1"/>
  <c r="DZ47" i="5" s="1"/>
  <c r="BA45" i="5"/>
  <c r="BA46" i="5" s="1"/>
  <c r="BA47" i="5" s="1"/>
  <c r="GK45" i="5"/>
  <c r="GK46" i="5" s="1"/>
  <c r="GK47" i="5" s="1"/>
  <c r="AP45" i="5"/>
  <c r="AP46" i="5" s="1"/>
  <c r="AP47" i="5" s="1"/>
  <c r="AG45" i="5"/>
  <c r="AG46" i="5" s="1"/>
  <c r="AG47" i="5" s="1"/>
  <c r="EC45" i="5"/>
  <c r="EC46" i="5" s="1"/>
  <c r="EC47" i="5" s="1"/>
  <c r="DQ45" i="5"/>
  <c r="DQ46" i="5" s="1"/>
  <c r="DQ47" i="5" s="1"/>
  <c r="DN45" i="5"/>
  <c r="DN46" i="5" s="1"/>
  <c r="DN47" i="5" s="1"/>
  <c r="F45" i="5"/>
  <c r="F46" i="5" s="1"/>
  <c r="F47" i="5" s="1"/>
  <c r="F51" i="5" s="1"/>
  <c r="F52" i="5" s="1"/>
  <c r="F58" i="5" s="1"/>
  <c r="F59" i="5" s="1"/>
  <c r="DV45" i="5"/>
  <c r="DV46" i="5" s="1"/>
  <c r="DV47" i="5" s="1"/>
  <c r="EU45" i="5"/>
  <c r="EU46" i="5" s="1"/>
  <c r="EU47" i="5" s="1"/>
  <c r="CQ45" i="5"/>
  <c r="CQ46" i="5" s="1"/>
  <c r="CQ47" i="5" s="1"/>
  <c r="BR45" i="5"/>
  <c r="BR46" i="5" s="1"/>
  <c r="BR47" i="5" s="1"/>
  <c r="DL45" i="5"/>
  <c r="DL46" i="5" s="1"/>
  <c r="DL47" i="5" s="1"/>
  <c r="T45" i="5"/>
  <c r="T46" i="5" s="1"/>
  <c r="T47" i="5" s="1"/>
  <c r="EK45" i="5"/>
  <c r="EK46" i="5" s="1"/>
  <c r="EK47" i="5" s="1"/>
  <c r="EK51" i="5" s="1"/>
  <c r="EK52" i="5" s="1"/>
  <c r="EK58" i="5" s="1"/>
  <c r="EZ45" i="5"/>
  <c r="EZ46" i="5" s="1"/>
  <c r="EZ47" i="5" s="1"/>
  <c r="DX45" i="5"/>
  <c r="DX46" i="5" s="1"/>
  <c r="DX47" i="5" s="1"/>
  <c r="AV45" i="5"/>
  <c r="AV46" i="5" s="1"/>
  <c r="AV47" i="5" s="1"/>
  <c r="K45" i="5"/>
  <c r="K46" i="5" s="1"/>
  <c r="K47" i="5" s="1"/>
  <c r="AB45" i="5"/>
  <c r="AB46" i="5" s="1"/>
  <c r="AB47" i="5" s="1"/>
  <c r="FD45" i="5"/>
  <c r="FD46" i="5" s="1"/>
  <c r="FD47" i="5" s="1"/>
  <c r="AF45" i="5"/>
  <c r="AF46" i="5" s="1"/>
  <c r="AF47" i="5" s="1"/>
  <c r="GC45" i="5"/>
  <c r="GC46" i="5" s="1"/>
  <c r="GC47" i="5" s="1"/>
  <c r="EE45" i="5"/>
  <c r="EE46" i="5" s="1"/>
  <c r="EE47" i="5" s="1"/>
  <c r="CI45" i="5"/>
  <c r="CI46" i="5" s="1"/>
  <c r="CI47" i="5" s="1"/>
  <c r="AN45" i="5"/>
  <c r="AN46" i="5" s="1"/>
  <c r="AN47" i="5" s="1"/>
  <c r="DH45" i="5"/>
  <c r="DH46" i="5" s="1"/>
  <c r="DH47" i="5" s="1"/>
  <c r="BN45" i="5"/>
  <c r="BN46" i="5" s="1"/>
  <c r="BN47" i="5" s="1"/>
  <c r="AM45" i="5"/>
  <c r="AM46" i="5" s="1"/>
  <c r="AM47" i="5" s="1"/>
  <c r="EA45" i="5"/>
  <c r="EA46" i="5" s="1"/>
  <c r="EA47" i="5" s="1"/>
  <c r="AT45" i="5"/>
  <c r="AT46" i="5" s="1"/>
  <c r="AT47" i="5" s="1"/>
  <c r="EO45" i="5"/>
  <c r="EO46" i="5" s="1"/>
  <c r="EO47" i="5" s="1"/>
  <c r="EQ45" i="5"/>
  <c r="EQ46" i="5" s="1"/>
  <c r="EQ47" i="5" s="1"/>
  <c r="CR45" i="5"/>
  <c r="CR46" i="5" s="1"/>
  <c r="CR47" i="5" s="1"/>
  <c r="AY45" i="5"/>
  <c r="AY46" i="5" s="1"/>
  <c r="AY47" i="5" s="1"/>
  <c r="DM45" i="5"/>
  <c r="DM46" i="5" s="1"/>
  <c r="DM47" i="5" s="1"/>
  <c r="BF45" i="5"/>
  <c r="BF46" i="5" s="1"/>
  <c r="BF47" i="5" s="1"/>
  <c r="FN45" i="5"/>
  <c r="FN46" i="5" s="1"/>
  <c r="FN47" i="5" s="1"/>
  <c r="AO45" i="5"/>
  <c r="AO46" i="5" s="1"/>
  <c r="AO47" i="5" s="1"/>
  <c r="BV45" i="5"/>
  <c r="BV46" i="5" s="1"/>
  <c r="BV47" i="5" s="1"/>
  <c r="DP45" i="5"/>
  <c r="DP46" i="5" s="1"/>
  <c r="DP47" i="5" s="1"/>
  <c r="EI45" i="5"/>
  <c r="EI46" i="5" s="1"/>
  <c r="EI47" i="5" s="1"/>
  <c r="CA45" i="5"/>
  <c r="CA46" i="5" s="1"/>
  <c r="CA47" i="5" s="1"/>
  <c r="AZ45" i="5"/>
  <c r="AZ46" i="5" s="1"/>
  <c r="AZ47" i="5" s="1"/>
  <c r="FR45" i="5"/>
  <c r="FR46" i="5" s="1"/>
  <c r="FR47" i="5" s="1"/>
  <c r="FR51" i="5" s="1"/>
  <c r="FR52" i="5" s="1"/>
  <c r="FR58" i="5" s="1"/>
  <c r="DO45" i="5"/>
  <c r="DO46" i="5" s="1"/>
  <c r="DO47" i="5" s="1"/>
  <c r="AS45" i="5"/>
  <c r="AS46" i="5" s="1"/>
  <c r="AS47" i="5" s="1"/>
  <c r="CG45" i="5"/>
  <c r="CG46" i="5" s="1"/>
  <c r="CG47" i="5" s="1"/>
  <c r="DA45" i="5"/>
  <c r="DA46" i="5" s="1"/>
  <c r="DA47" i="5" s="1"/>
  <c r="DY45" i="5"/>
  <c r="DY46" i="5" s="1"/>
  <c r="DY47" i="5" s="1"/>
  <c r="CD45" i="5"/>
  <c r="CD46" i="5" s="1"/>
  <c r="CD47" i="5" s="1"/>
  <c r="AU45" i="5"/>
  <c r="AU46" i="5" s="1"/>
  <c r="AU47" i="5" s="1"/>
  <c r="GP45" i="5"/>
  <c r="GP46" i="5" s="1"/>
  <c r="GP47" i="5" s="1"/>
  <c r="M45" i="5"/>
  <c r="M46" i="5" s="1"/>
  <c r="M47" i="5" s="1"/>
  <c r="CW45" i="5"/>
  <c r="CW46" i="5" s="1"/>
  <c r="CW47" i="5" s="1"/>
  <c r="I45" i="5"/>
  <c r="I46" i="5" s="1"/>
  <c r="I47" i="5" s="1"/>
  <c r="FV45" i="5"/>
  <c r="FV46" i="5" s="1"/>
  <c r="FV47" i="5" s="1"/>
  <c r="DW45" i="5"/>
  <c r="DW46" i="5" s="1"/>
  <c r="DW47" i="5" s="1"/>
  <c r="ED45" i="5"/>
  <c r="ED46" i="5" s="1"/>
  <c r="ED47" i="5" s="1"/>
  <c r="FE45" i="5"/>
  <c r="FE46" i="5" s="1"/>
  <c r="FE47" i="5" s="1"/>
  <c r="GO45" i="5"/>
  <c r="GO46" i="5" s="1"/>
  <c r="GO47" i="5" s="1"/>
  <c r="BW45" i="5"/>
  <c r="BW46" i="5" s="1"/>
  <c r="BW47" i="5" s="1"/>
  <c r="CP45" i="5"/>
  <c r="CP46" i="5" s="1"/>
  <c r="CP47" i="5" s="1"/>
  <c r="EL45" i="5"/>
  <c r="EL46" i="5" s="1"/>
  <c r="EL47" i="5" s="1"/>
  <c r="CX45" i="5"/>
  <c r="CX46" i="5" s="1"/>
  <c r="CX47" i="5" s="1"/>
  <c r="AJ45" i="5"/>
  <c r="AJ46" i="5" s="1"/>
  <c r="AJ47" i="5" s="1"/>
  <c r="FP45" i="5"/>
  <c r="FP46" i="5" s="1"/>
  <c r="FP47" i="5" s="1"/>
  <c r="AC45" i="5"/>
  <c r="AC46" i="5" s="1"/>
  <c r="AC47" i="5" s="1"/>
  <c r="AC51" i="5" s="1"/>
  <c r="AC52" i="5" s="1"/>
  <c r="AC58" i="5" s="1"/>
  <c r="AC59" i="5" s="1"/>
  <c r="GA45" i="5"/>
  <c r="GA46" i="5" s="1"/>
  <c r="GA47" i="5" s="1"/>
  <c r="DK45" i="5"/>
  <c r="DK46" i="5" s="1"/>
  <c r="DK47" i="5" s="1"/>
  <c r="BB45" i="5"/>
  <c r="BB46" i="5" s="1"/>
  <c r="BB47" i="5" s="1"/>
  <c r="DR45" i="5"/>
  <c r="DR46" i="5" s="1"/>
  <c r="DR47" i="5" s="1"/>
  <c r="DR51" i="5" s="1"/>
  <c r="DR52" i="5" s="1"/>
  <c r="DR58" i="5" s="1"/>
  <c r="DR59" i="5" s="1"/>
  <c r="GH45" i="5"/>
  <c r="GH46" i="5" s="1"/>
  <c r="GH47" i="5" s="1"/>
  <c r="GH51" i="5" s="1"/>
  <c r="GH52" i="5" s="1"/>
  <c r="GH58" i="5" s="1"/>
  <c r="BC45" i="5"/>
  <c r="BC46" i="5" s="1"/>
  <c r="BC47" i="5" s="1"/>
  <c r="BJ45" i="5"/>
  <c r="BJ46" i="5" s="1"/>
  <c r="BJ47" i="5" s="1"/>
  <c r="BX45" i="5"/>
  <c r="BX46" i="5" s="1"/>
  <c r="BX47" i="5" s="1"/>
  <c r="EM45" i="5"/>
  <c r="EM46" i="5" s="1"/>
  <c r="EM47" i="5" s="1"/>
  <c r="S45" i="5"/>
  <c r="S46" i="5" s="1"/>
  <c r="S47" i="5" s="1"/>
  <c r="CS45" i="5"/>
  <c r="CS46" i="5" s="1"/>
  <c r="CS47" i="5" s="1"/>
  <c r="FA45" i="5"/>
  <c r="FA46" i="5" s="1"/>
  <c r="FA47" i="5" s="1"/>
  <c r="FA51" i="5" s="1"/>
  <c r="FA52" i="5" s="1"/>
  <c r="FA58" i="5" s="1"/>
  <c r="CO45" i="5"/>
  <c r="CO46" i="5" s="1"/>
  <c r="CO47" i="5" s="1"/>
  <c r="CM45" i="5"/>
  <c r="CM46" i="5" s="1"/>
  <c r="CM47" i="5" s="1"/>
  <c r="P45" i="5"/>
  <c r="P46" i="5" s="1"/>
  <c r="P47" i="5" s="1"/>
  <c r="BE45" i="5"/>
  <c r="BE46" i="5" s="1"/>
  <c r="BE47" i="5" s="1"/>
  <c r="CJ45" i="5"/>
  <c r="CJ46" i="5" s="1"/>
  <c r="CJ47" i="5" s="1"/>
  <c r="EN45" i="5"/>
  <c r="EN46" i="5" s="1"/>
  <c r="EN47" i="5" s="1"/>
  <c r="GM45" i="5"/>
  <c r="GM46" i="5" s="1"/>
  <c r="GM47" i="5" s="1"/>
  <c r="BI45" i="5"/>
  <c r="BI46" i="5" s="1"/>
  <c r="BI47" i="5" s="1"/>
  <c r="BD45" i="5"/>
  <c r="BD46" i="5" s="1"/>
  <c r="BD47" i="5" s="1"/>
  <c r="BO45" i="5"/>
  <c r="BO46" i="5" s="1"/>
  <c r="BO47" i="5" s="1"/>
  <c r="GJ45" i="5"/>
  <c r="GJ46" i="5" s="1"/>
  <c r="GJ47" i="5" s="1"/>
  <c r="FB45" i="5"/>
  <c r="FB46" i="5" s="1"/>
  <c r="FB47" i="5" s="1"/>
  <c r="EX45" i="5"/>
  <c r="EX46" i="5" s="1"/>
  <c r="EX47" i="5" s="1"/>
  <c r="CB45" i="5"/>
  <c r="CB46" i="5" s="1"/>
  <c r="CB47" i="5" s="1"/>
  <c r="GN45" i="5"/>
  <c r="GN46" i="5" s="1"/>
  <c r="GN47" i="5" s="1"/>
  <c r="GN51" i="5" s="1"/>
  <c r="GN52" i="5" s="1"/>
  <c r="GN58" i="5" s="1"/>
  <c r="AI45" i="5"/>
  <c r="AI46" i="5" s="1"/>
  <c r="AI47" i="5" s="1"/>
  <c r="AA45" i="5"/>
  <c r="AA46" i="5" s="1"/>
  <c r="AA47" i="5" s="1"/>
  <c r="FG45" i="5"/>
  <c r="FG46" i="5" s="1"/>
  <c r="FG47" i="5" s="1"/>
  <c r="FK45" i="5"/>
  <c r="FK46" i="5" s="1"/>
  <c r="FK47" i="5" s="1"/>
  <c r="GF45" i="5"/>
  <c r="GF46" i="5" s="1"/>
  <c r="GF47" i="5" s="1"/>
  <c r="GF51" i="5" s="1"/>
  <c r="GF52" i="5" s="1"/>
  <c r="GF58" i="5" s="1"/>
  <c r="Y45" i="5"/>
  <c r="Y46" i="5" s="1"/>
  <c r="Y47" i="5" s="1"/>
  <c r="FW45" i="5"/>
  <c r="FW46" i="5" s="1"/>
  <c r="FW47" i="5" s="1"/>
  <c r="DB45" i="5"/>
  <c r="DB46" i="5" s="1"/>
  <c r="DB47" i="5" s="1"/>
  <c r="AR45" i="5"/>
  <c r="AR46" i="5" s="1"/>
  <c r="AR47" i="5" s="1"/>
  <c r="CZ45" i="5"/>
  <c r="CZ46" i="5" s="1"/>
  <c r="CZ47" i="5" s="1"/>
  <c r="FT45" i="5"/>
  <c r="FT46" i="5" s="1"/>
  <c r="FT47" i="5" s="1"/>
  <c r="H45" i="5"/>
  <c r="H46" i="5" s="1"/>
  <c r="H47" i="5" s="1"/>
  <c r="H51" i="5" s="1"/>
  <c r="H52" i="5" s="1"/>
  <c r="H58" i="5" s="1"/>
  <c r="H59" i="5" s="1"/>
  <c r="BL45" i="5"/>
  <c r="BL46" i="5" s="1"/>
  <c r="BL47" i="5" s="1"/>
  <c r="L45" i="5"/>
  <c r="L46" i="5" s="1"/>
  <c r="L47" i="5" s="1"/>
  <c r="EB45" i="5"/>
  <c r="EB46" i="5" s="1"/>
  <c r="EB47" i="5" s="1"/>
  <c r="EB51" i="5" s="1"/>
  <c r="EB52" i="5" s="1"/>
  <c r="EB58" i="5" s="1"/>
  <c r="EP45" i="5"/>
  <c r="EP46" i="5" s="1"/>
  <c r="EP47" i="5" s="1"/>
  <c r="CH45" i="5"/>
  <c r="CH46" i="5" s="1"/>
  <c r="CH47" i="5" s="1"/>
  <c r="CH51" i="5" s="1"/>
  <c r="CH52" i="5" s="1"/>
  <c r="CH58" i="5" s="1"/>
  <c r="CH59" i="5" s="1"/>
  <c r="AX45" i="5"/>
  <c r="AX46" i="5" s="1"/>
  <c r="AX47" i="5" s="1"/>
  <c r="AQ45" i="5"/>
  <c r="AQ46" i="5" s="1"/>
  <c r="AQ47" i="5" s="1"/>
  <c r="AD45" i="5"/>
  <c r="AD46" i="5" s="1"/>
  <c r="AD47" i="5" s="1"/>
  <c r="DU45" i="5"/>
  <c r="DU46" i="5" s="1"/>
  <c r="DU47" i="5" s="1"/>
  <c r="DE45" i="5"/>
  <c r="DE46" i="5" s="1"/>
  <c r="DE47" i="5" s="1"/>
  <c r="EG45" i="5"/>
  <c r="EG46" i="5" s="1"/>
  <c r="EG47" i="5" s="1"/>
  <c r="Q45" i="5"/>
  <c r="Q46" i="5" s="1"/>
  <c r="Q47" i="5" s="1"/>
  <c r="ET45" i="5"/>
  <c r="ET46" i="5" s="1"/>
  <c r="ET47" i="5" s="1"/>
  <c r="FY45" i="5"/>
  <c r="FY46" i="5" s="1"/>
  <c r="FY47" i="5" s="1"/>
  <c r="GS45" i="5"/>
  <c r="GS46" i="5" s="1"/>
  <c r="GS47" i="5" s="1"/>
  <c r="FO45" i="5"/>
  <c r="FO46" i="5" s="1"/>
  <c r="FO47" i="5" s="1"/>
  <c r="CV45" i="5"/>
  <c r="CV46" i="5" s="1"/>
  <c r="CV47" i="5" s="1"/>
  <c r="BQ45" i="5"/>
  <c r="BQ46" i="5" s="1"/>
  <c r="BQ47" i="5" s="1"/>
  <c r="DF45" i="5"/>
  <c r="DF46" i="5" s="1"/>
  <c r="DF47" i="5" s="1"/>
  <c r="DI45" i="5"/>
  <c r="DI46" i="5" s="1"/>
  <c r="DI47" i="5" s="1"/>
  <c r="BT45" i="5"/>
  <c r="BT46" i="5" s="1"/>
  <c r="BT47" i="5" s="1"/>
  <c r="U45" i="5"/>
  <c r="U46" i="5" s="1"/>
  <c r="U47" i="5" s="1"/>
  <c r="U51" i="5" s="1"/>
  <c r="U52" i="5" s="1"/>
  <c r="U58" i="5" s="1"/>
  <c r="U59" i="5" s="1"/>
  <c r="BZ45" i="5"/>
  <c r="BZ46" i="5" s="1"/>
  <c r="BZ47" i="5" s="1"/>
  <c r="O45" i="5"/>
  <c r="O46" i="5" s="1"/>
  <c r="O47" i="5" s="1"/>
  <c r="EH45" i="5"/>
  <c r="EH46" i="5" s="1"/>
  <c r="EH47" i="5" s="1"/>
  <c r="BP45" i="5"/>
  <c r="BP46" i="5" s="1"/>
  <c r="BP47" i="5" s="1"/>
  <c r="EF45" i="5"/>
  <c r="EF46" i="5" s="1"/>
  <c r="EF47" i="5" s="1"/>
  <c r="FZ45" i="5"/>
  <c r="FZ46" i="5" s="1"/>
  <c r="FZ47" i="5" s="1"/>
  <c r="BY45" i="5"/>
  <c r="BY46" i="5" s="1"/>
  <c r="BY47" i="5" s="1"/>
  <c r="CK45" i="5"/>
  <c r="CK46" i="5" s="1"/>
  <c r="CK47" i="5" s="1"/>
  <c r="CL45" i="5"/>
  <c r="CL46" i="5" s="1"/>
  <c r="CL47" i="5" s="1"/>
  <c r="FH45" i="5"/>
  <c r="FH46" i="5" s="1"/>
  <c r="FH47" i="5" s="1"/>
  <c r="FC45" i="5"/>
  <c r="FC46" i="5" s="1"/>
  <c r="FC47" i="5" s="1"/>
  <c r="FC51" i="5" s="1"/>
  <c r="FC52" i="5" s="1"/>
  <c r="FC58" i="5" s="1"/>
  <c r="DS45" i="5"/>
  <c r="DS46" i="5" s="1"/>
  <c r="DS47" i="5" s="1"/>
  <c r="AK45" i="5"/>
  <c r="AK46" i="5" s="1"/>
  <c r="AK47" i="5" s="1"/>
  <c r="ES45" i="5"/>
  <c r="ES46" i="5" s="1"/>
  <c r="ES47" i="5" s="1"/>
  <c r="CN45" i="5"/>
  <c r="CN46" i="5" s="1"/>
  <c r="CN47" i="5" s="1"/>
  <c r="BS45" i="5"/>
  <c r="BS46" i="5" s="1"/>
  <c r="BS47" i="5" s="1"/>
  <c r="BK45" i="5"/>
  <c r="BK46" i="5" s="1"/>
  <c r="BK47" i="5" s="1"/>
  <c r="EV45" i="5"/>
  <c r="EV46" i="5" s="1"/>
  <c r="EV47" i="5" s="1"/>
  <c r="BM45" i="5"/>
  <c r="BM46" i="5" s="1"/>
  <c r="BM47" i="5" s="1"/>
  <c r="DC45" i="5"/>
  <c r="DC46" i="5" s="1"/>
  <c r="DC47" i="5" s="1"/>
  <c r="DC51" i="5" s="1"/>
  <c r="DC52" i="5" s="1"/>
  <c r="DC58" i="5" s="1"/>
  <c r="DC59" i="5" s="1"/>
  <c r="EW45" i="5"/>
  <c r="EW46" i="5" s="1"/>
  <c r="EW47" i="5" s="1"/>
  <c r="CF45" i="5"/>
  <c r="CF46" i="5" s="1"/>
  <c r="CF47" i="5" s="1"/>
  <c r="CF51" i="5" s="1"/>
  <c r="CF52" i="5" s="1"/>
  <c r="CF58" i="5" s="1"/>
  <c r="CF59" i="5" s="1"/>
  <c r="DG45" i="5"/>
  <c r="DG46" i="5" s="1"/>
  <c r="DG47" i="5" s="1"/>
  <c r="DG51" i="5" s="1"/>
  <c r="DG52" i="5" s="1"/>
  <c r="DG58" i="5" s="1"/>
  <c r="DG59" i="5" s="1"/>
  <c r="FJ45" i="5"/>
  <c r="FJ46" i="5" s="1"/>
  <c r="FJ47" i="5" s="1"/>
  <c r="FJ51" i="5" s="1"/>
  <c r="FJ52" i="5" s="1"/>
  <c r="FJ58" i="5" s="1"/>
  <c r="AM51" i="5" l="1"/>
  <c r="AM52" i="5" s="1"/>
  <c r="AM58" i="5" s="1"/>
  <c r="AM59" i="5" s="1"/>
  <c r="BM51" i="5"/>
  <c r="BM52" i="5" s="1"/>
  <c r="BM58" i="5" s="1"/>
  <c r="BM59" i="5" s="1"/>
  <c r="FG51" i="5"/>
  <c r="FG52" i="5" s="1"/>
  <c r="FG58" i="5" s="1"/>
  <c r="G42" i="20" s="1"/>
  <c r="DW51" i="5"/>
  <c r="DW52" i="5" s="1"/>
  <c r="DW58" i="5" s="1"/>
  <c r="DW59" i="5" s="1"/>
  <c r="DY51" i="5"/>
  <c r="DY52" i="5" s="1"/>
  <c r="DY58" i="5" s="1"/>
  <c r="DY59" i="5" s="1"/>
  <c r="GI51" i="5"/>
  <c r="GI52" i="5" s="1"/>
  <c r="GI58" i="5" s="1"/>
  <c r="G70" i="20" s="1"/>
  <c r="GR51" i="5"/>
  <c r="GR52" i="5" s="1"/>
  <c r="GR58" i="5" s="1"/>
  <c r="GR59" i="5" s="1"/>
  <c r="GU67" i="5" s="1"/>
  <c r="GU69" i="5" s="1"/>
  <c r="BC51" i="5"/>
  <c r="BC52" i="5" s="1"/>
  <c r="BC58" i="5" s="1"/>
  <c r="BC59" i="5" s="1"/>
  <c r="BC70" i="5" s="1"/>
  <c r="ET51" i="5"/>
  <c r="ET52" i="5" s="1"/>
  <c r="ET58" i="5" s="1"/>
  <c r="G29" i="20" s="1"/>
  <c r="AI51" i="5"/>
  <c r="AI52" i="5" s="1"/>
  <c r="AI58" i="5" s="1"/>
  <c r="AI59" i="5" s="1"/>
  <c r="AI70" i="5" s="1"/>
  <c r="BI51" i="5"/>
  <c r="BI52" i="5" s="1"/>
  <c r="BI58" i="5" s="1"/>
  <c r="BI59" i="5" s="1"/>
  <c r="BI70" i="5" s="1"/>
  <c r="EL51" i="5"/>
  <c r="EL52" i="5" s="1"/>
  <c r="EL58" i="5" s="1"/>
  <c r="EL59" i="5" s="1"/>
  <c r="BV51" i="5"/>
  <c r="BV52" i="5" s="1"/>
  <c r="BV58" i="5" s="1"/>
  <c r="BV59" i="5" s="1"/>
  <c r="BV70" i="5" s="1"/>
  <c r="BP51" i="5"/>
  <c r="BP52" i="5" s="1"/>
  <c r="BP58" i="5" s="1"/>
  <c r="BP59" i="5" s="1"/>
  <c r="BP70" i="5" s="1"/>
  <c r="DE51" i="5"/>
  <c r="DE52" i="5" s="1"/>
  <c r="DE58" i="5" s="1"/>
  <c r="DE59" i="5" s="1"/>
  <c r="DE70" i="5" s="1"/>
  <c r="Y51" i="5"/>
  <c r="Y52" i="5" s="1"/>
  <c r="Y58" i="5" s="1"/>
  <c r="Y59" i="5" s="1"/>
  <c r="Y70" i="5" s="1"/>
  <c r="CJ51" i="5"/>
  <c r="CJ52" i="5" s="1"/>
  <c r="CJ58" i="5" s="1"/>
  <c r="CJ59" i="5" s="1"/>
  <c r="CJ70" i="5" s="1"/>
  <c r="EH51" i="5"/>
  <c r="EH52" i="5" s="1"/>
  <c r="EH58" i="5" s="1"/>
  <c r="EH59" i="5" s="1"/>
  <c r="BX51" i="5"/>
  <c r="BX52" i="5" s="1"/>
  <c r="BX58" i="5" s="1"/>
  <c r="BX59" i="5" s="1"/>
  <c r="BX70" i="5" s="1"/>
  <c r="AU51" i="5"/>
  <c r="AU52" i="5" s="1"/>
  <c r="AU58" i="5" s="1"/>
  <c r="AU59" i="5" s="1"/>
  <c r="AU70" i="5" s="1"/>
  <c r="GE51" i="5"/>
  <c r="GE52" i="5" s="1"/>
  <c r="GE58" i="5" s="1"/>
  <c r="GE59" i="5" s="1"/>
  <c r="ER51" i="5"/>
  <c r="ER52" i="5" s="1"/>
  <c r="ER58" i="5" s="1"/>
  <c r="G27" i="20" s="1"/>
  <c r="CY51" i="5"/>
  <c r="CY52" i="5" s="1"/>
  <c r="CY58" i="5" s="1"/>
  <c r="CY59" i="5" s="1"/>
  <c r="CY70" i="5" s="1"/>
  <c r="BE51" i="5"/>
  <c r="BE52" i="5" s="1"/>
  <c r="BE58" i="5" s="1"/>
  <c r="BE59" i="5" s="1"/>
  <c r="BE70" i="5" s="1"/>
  <c r="FO51" i="5"/>
  <c r="FO52" i="5" s="1"/>
  <c r="FO58" i="5" s="1"/>
  <c r="FO59" i="5" s="1"/>
  <c r="EV51" i="5"/>
  <c r="EV52" i="5" s="1"/>
  <c r="EV58" i="5" s="1"/>
  <c r="EV59" i="5" s="1"/>
  <c r="FH51" i="5"/>
  <c r="FH52" i="5" s="1"/>
  <c r="FH58" i="5" s="1"/>
  <c r="G43" i="20" s="1"/>
  <c r="O51" i="5"/>
  <c r="O52" i="5" s="1"/>
  <c r="O58" i="5" s="1"/>
  <c r="O59" i="5" s="1"/>
  <c r="O70" i="5" s="1"/>
  <c r="FK51" i="5"/>
  <c r="FK52" i="5" s="1"/>
  <c r="FK58" i="5" s="1"/>
  <c r="G46" i="20" s="1"/>
  <c r="GJ51" i="5"/>
  <c r="GJ52" i="5" s="1"/>
  <c r="GJ58" i="5" s="1"/>
  <c r="G71" i="20" s="1"/>
  <c r="BJ51" i="5"/>
  <c r="BJ52" i="5" s="1"/>
  <c r="BJ58" i="5" s="1"/>
  <c r="BJ59" i="5" s="1"/>
  <c r="BJ70" i="5" s="1"/>
  <c r="ED51" i="5"/>
  <c r="ED52" i="5" s="1"/>
  <c r="ED58" i="5" s="1"/>
  <c r="G13" i="20" s="1"/>
  <c r="CD51" i="5"/>
  <c r="CD52" i="5" s="1"/>
  <c r="CD58" i="5" s="1"/>
  <c r="CD59" i="5" s="1"/>
  <c r="CD70" i="5" s="1"/>
  <c r="CA51" i="5"/>
  <c r="CA52" i="5" s="1"/>
  <c r="CA58" i="5" s="1"/>
  <c r="CA59" i="5" s="1"/>
  <c r="CA70" i="5" s="1"/>
  <c r="AY51" i="5"/>
  <c r="AY52" i="5" s="1"/>
  <c r="AY58" i="5" s="1"/>
  <c r="AY59" i="5" s="1"/>
  <c r="AY70" i="5" s="1"/>
  <c r="DH51" i="5"/>
  <c r="DH52" i="5" s="1"/>
  <c r="DH58" i="5" s="1"/>
  <c r="DH59" i="5" s="1"/>
  <c r="DH70" i="5" s="1"/>
  <c r="K51" i="5"/>
  <c r="K52" i="5" s="1"/>
  <c r="K58" i="5" s="1"/>
  <c r="K59" i="5" s="1"/>
  <c r="N67" i="5" s="1"/>
  <c r="N69" i="5" s="1"/>
  <c r="CQ51" i="5"/>
  <c r="CQ52" i="5" s="1"/>
  <c r="CQ58" i="5" s="1"/>
  <c r="CQ59" i="5" s="1"/>
  <c r="CQ70" i="5" s="1"/>
  <c r="AP51" i="5"/>
  <c r="AP52" i="5" s="1"/>
  <c r="AP58" i="5" s="1"/>
  <c r="AP59" i="5" s="1"/>
  <c r="AP70" i="5" s="1"/>
  <c r="FM51" i="5"/>
  <c r="FM52" i="5" s="1"/>
  <c r="FM58" i="5" s="1"/>
  <c r="FM59" i="5" s="1"/>
  <c r="CG51" i="5"/>
  <c r="CG52" i="5" s="1"/>
  <c r="CG58" i="5" s="1"/>
  <c r="CG59" i="5" s="1"/>
  <c r="CG70" i="5" s="1"/>
  <c r="DB51" i="5"/>
  <c r="DB52" i="5" s="1"/>
  <c r="DB58" i="5" s="1"/>
  <c r="DB59" i="5" s="1"/>
  <c r="DB70" i="5" s="1"/>
  <c r="BB51" i="5"/>
  <c r="BB52" i="5" s="1"/>
  <c r="BB58" i="5" s="1"/>
  <c r="BB59" i="5" s="1"/>
  <c r="GC51" i="5"/>
  <c r="GC52" i="5" s="1"/>
  <c r="GC58" i="5" s="1"/>
  <c r="G64" i="20" s="1"/>
  <c r="AN51" i="5"/>
  <c r="AN52" i="5" s="1"/>
  <c r="AN58" i="5" s="1"/>
  <c r="AN59" i="5" s="1"/>
  <c r="AN70" i="5" s="1"/>
  <c r="FW51" i="5"/>
  <c r="FW52" i="5" s="1"/>
  <c r="FW58" i="5" s="1"/>
  <c r="FW59" i="5" s="1"/>
  <c r="DK51" i="5"/>
  <c r="DK52" i="5" s="1"/>
  <c r="DK58" i="5" s="1"/>
  <c r="DK59" i="5" s="1"/>
  <c r="CV51" i="5"/>
  <c r="CV52" i="5" s="1"/>
  <c r="CV58" i="5" s="1"/>
  <c r="CV59" i="5" s="1"/>
  <c r="CV70" i="5" s="1"/>
  <c r="DU51" i="5"/>
  <c r="DU52" i="5" s="1"/>
  <c r="DU58" i="5" s="1"/>
  <c r="G4" i="20" s="1"/>
  <c r="FB51" i="5"/>
  <c r="FB52" i="5" s="1"/>
  <c r="FB58" i="5" s="1"/>
  <c r="G37" i="20" s="1"/>
  <c r="FE51" i="5"/>
  <c r="FE52" i="5" s="1"/>
  <c r="FE58" i="5" s="1"/>
  <c r="FE59" i="5" s="1"/>
  <c r="AZ51" i="5"/>
  <c r="AZ52" i="5" s="1"/>
  <c r="AZ58" i="5" s="1"/>
  <c r="AZ59" i="5" s="1"/>
  <c r="AZ70" i="5" s="1"/>
  <c r="DM51" i="5"/>
  <c r="DM52" i="5" s="1"/>
  <c r="DM58" i="5" s="1"/>
  <c r="DM59" i="5" s="1"/>
  <c r="DM70" i="5" s="1"/>
  <c r="AB51" i="5"/>
  <c r="AB52" i="5" s="1"/>
  <c r="AB58" i="5" s="1"/>
  <c r="AB59" i="5" s="1"/>
  <c r="AB70" i="5" s="1"/>
  <c r="BR51" i="5"/>
  <c r="BR52" i="5" s="1"/>
  <c r="BR58" i="5" s="1"/>
  <c r="BR59" i="5" s="1"/>
  <c r="BR70" i="5" s="1"/>
  <c r="AG51" i="5"/>
  <c r="AG52" i="5" s="1"/>
  <c r="AG58" i="5" s="1"/>
  <c r="AG59" i="5" s="1"/>
  <c r="AG70" i="5" s="1"/>
  <c r="CK51" i="5"/>
  <c r="CK52" i="5" s="1"/>
  <c r="CK58" i="5" s="1"/>
  <c r="CK59" i="5" s="1"/>
  <c r="CK70" i="5" s="1"/>
  <c r="FY51" i="5"/>
  <c r="FY52" i="5" s="1"/>
  <c r="FY58" i="5" s="1"/>
  <c r="FY59" i="5" s="1"/>
  <c r="AX51" i="5"/>
  <c r="AX52" i="5" s="1"/>
  <c r="AX58" i="5" s="1"/>
  <c r="AX59" i="5" s="1"/>
  <c r="AX70" i="5" s="1"/>
  <c r="CZ51" i="5"/>
  <c r="CZ52" i="5" s="1"/>
  <c r="CZ58" i="5" s="1"/>
  <c r="CZ59" i="5" s="1"/>
  <c r="CZ70" i="5" s="1"/>
  <c r="AA51" i="5"/>
  <c r="AA52" i="5" s="1"/>
  <c r="AA58" i="5" s="1"/>
  <c r="AA59" i="5" s="1"/>
  <c r="AA70" i="5" s="1"/>
  <c r="BD51" i="5"/>
  <c r="BD52" i="5" s="1"/>
  <c r="BD58" i="5" s="1"/>
  <c r="BD59" i="5" s="1"/>
  <c r="BD70" i="5" s="1"/>
  <c r="CO51" i="5"/>
  <c r="CO52" i="5" s="1"/>
  <c r="CO58" i="5" s="1"/>
  <c r="CO59" i="5" s="1"/>
  <c r="CN51" i="5"/>
  <c r="CN52" i="5" s="1"/>
  <c r="CN58" i="5" s="1"/>
  <c r="CN59" i="5" s="1"/>
  <c r="CN70" i="5" s="1"/>
  <c r="ES51" i="5"/>
  <c r="ES52" i="5" s="1"/>
  <c r="ES58" i="5" s="1"/>
  <c r="ES59" i="5" s="1"/>
  <c r="EP51" i="5"/>
  <c r="EP52" i="5" s="1"/>
  <c r="EP58" i="5" s="1"/>
  <c r="G25" i="20" s="1"/>
  <c r="GM51" i="5"/>
  <c r="GM52" i="5" s="1"/>
  <c r="GM58" i="5" s="1"/>
  <c r="G74" i="20" s="1"/>
  <c r="CS51" i="5"/>
  <c r="CS52" i="5" s="1"/>
  <c r="CS58" i="5" s="1"/>
  <c r="CS59" i="5" s="1"/>
  <c r="CS70" i="5" s="1"/>
  <c r="BH51" i="5"/>
  <c r="BH52" i="5" s="1"/>
  <c r="BH58" i="5" s="1"/>
  <c r="BH59" i="5" s="1"/>
  <c r="BH70" i="5" s="1"/>
  <c r="FT51" i="5"/>
  <c r="FT52" i="5" s="1"/>
  <c r="FT58" i="5" s="1"/>
  <c r="G55" i="20" s="1"/>
  <c r="AR51" i="5"/>
  <c r="AR52" i="5" s="1"/>
  <c r="AR58" i="5" s="1"/>
  <c r="AR59" i="5" s="1"/>
  <c r="AR70" i="5" s="1"/>
  <c r="AK51" i="5"/>
  <c r="AK52" i="5" s="1"/>
  <c r="AK58" i="5" s="1"/>
  <c r="AK59" i="5" s="1"/>
  <c r="AK70" i="5" s="1"/>
  <c r="EF51" i="5"/>
  <c r="EF52" i="5" s="1"/>
  <c r="EF58" i="5" s="1"/>
  <c r="G15" i="20" s="1"/>
  <c r="DF51" i="5"/>
  <c r="DF52" i="5" s="1"/>
  <c r="DF58" i="5" s="1"/>
  <c r="DF59" i="5" s="1"/>
  <c r="EN51" i="5"/>
  <c r="EN52" i="5" s="1"/>
  <c r="EN58" i="5" s="1"/>
  <c r="G23" i="20" s="1"/>
  <c r="S51" i="5"/>
  <c r="S52" i="5" s="1"/>
  <c r="S58" i="5" s="1"/>
  <c r="S59" i="5" s="1"/>
  <c r="S70" i="5" s="1"/>
  <c r="BW51" i="5"/>
  <c r="BW52" i="5" s="1"/>
  <c r="BW58" i="5" s="1"/>
  <c r="BW59" i="5" s="1"/>
  <c r="BW70" i="5" s="1"/>
  <c r="FN51" i="5"/>
  <c r="FN52" i="5" s="1"/>
  <c r="FN58" i="5" s="1"/>
  <c r="G49" i="20" s="1"/>
  <c r="EA51" i="5"/>
  <c r="EA52" i="5" s="1"/>
  <c r="EA58" i="5" s="1"/>
  <c r="G10" i="20" s="1"/>
  <c r="AF51" i="5"/>
  <c r="AF52" i="5" s="1"/>
  <c r="AF58" i="5" s="1"/>
  <c r="AF59" i="5" s="1"/>
  <c r="AF70" i="5" s="1"/>
  <c r="DQ51" i="5"/>
  <c r="DQ52" i="5" s="1"/>
  <c r="DQ58" i="5" s="1"/>
  <c r="DQ59" i="5" s="1"/>
  <c r="DQ70" i="5" s="1"/>
  <c r="FC59" i="5"/>
  <c r="G38" i="20"/>
  <c r="GF59" i="5"/>
  <c r="G67" i="20"/>
  <c r="FP51" i="5"/>
  <c r="FP52" i="5" s="1"/>
  <c r="FP58" i="5" s="1"/>
  <c r="FJ59" i="5"/>
  <c r="G45" i="20"/>
  <c r="DG70" i="5"/>
  <c r="G36" i="20"/>
  <c r="FA59" i="5"/>
  <c r="EW51" i="5"/>
  <c r="EW52" i="5" s="1"/>
  <c r="EW58" i="5" s="1"/>
  <c r="DC70" i="5"/>
  <c r="DS51" i="5"/>
  <c r="DS52" i="5" s="1"/>
  <c r="DS58" i="5" s="1"/>
  <c r="BQ51" i="5"/>
  <c r="BQ52" i="5" s="1"/>
  <c r="BQ58" i="5" s="1"/>
  <c r="BQ59" i="5" s="1"/>
  <c r="L51" i="5"/>
  <c r="L52" i="5" s="1"/>
  <c r="L58" i="5" s="1"/>
  <c r="L59" i="5" s="1"/>
  <c r="EX51" i="5"/>
  <c r="EX52" i="5" s="1"/>
  <c r="EX58" i="5" s="1"/>
  <c r="EM51" i="5"/>
  <c r="EM52" i="5" s="1"/>
  <c r="EM58" i="5" s="1"/>
  <c r="GA51" i="5"/>
  <c r="GA52" i="5" s="1"/>
  <c r="GA58" i="5" s="1"/>
  <c r="GO51" i="5"/>
  <c r="GO52" i="5" s="1"/>
  <c r="GO58" i="5" s="1"/>
  <c r="GO59" i="5" s="1"/>
  <c r="GP51" i="5"/>
  <c r="GP52" i="5" s="1"/>
  <c r="GP58" i="5" s="1"/>
  <c r="GP59" i="5" s="1"/>
  <c r="FR59" i="5"/>
  <c r="G53" i="20"/>
  <c r="BF51" i="5"/>
  <c r="BF52" i="5" s="1"/>
  <c r="BF58" i="5" s="1"/>
  <c r="BF59" i="5" s="1"/>
  <c r="AM70" i="5"/>
  <c r="FD51" i="5"/>
  <c r="FD52" i="5" s="1"/>
  <c r="FD58" i="5" s="1"/>
  <c r="DL51" i="5"/>
  <c r="DL52" i="5" s="1"/>
  <c r="DL58" i="5" s="1"/>
  <c r="DL59" i="5" s="1"/>
  <c r="EC51" i="5"/>
  <c r="EC52" i="5" s="1"/>
  <c r="EC58" i="5" s="1"/>
  <c r="AE51" i="5"/>
  <c r="AE52" i="5" s="1"/>
  <c r="AE58" i="5" s="1"/>
  <c r="AE59" i="5" s="1"/>
  <c r="CT51" i="5"/>
  <c r="CT52" i="5" s="1"/>
  <c r="CT58" i="5" s="1"/>
  <c r="CT59" i="5" s="1"/>
  <c r="Z51" i="5"/>
  <c r="Z52" i="5" s="1"/>
  <c r="Z58" i="5" s="1"/>
  <c r="Z59" i="5" s="1"/>
  <c r="AL51" i="5"/>
  <c r="AL52" i="5" s="1"/>
  <c r="AL58" i="5" s="1"/>
  <c r="AL59" i="5" s="1"/>
  <c r="GB51" i="5"/>
  <c r="GB52" i="5" s="1"/>
  <c r="GB58" i="5" s="1"/>
  <c r="CC51" i="5"/>
  <c r="CC52" i="5" s="1"/>
  <c r="CC58" i="5" s="1"/>
  <c r="CC59" i="5" s="1"/>
  <c r="W51" i="5"/>
  <c r="W52" i="5" s="1"/>
  <c r="W58" i="5" s="1"/>
  <c r="W59" i="5" s="1"/>
  <c r="FS51" i="5"/>
  <c r="FS52" i="5" s="1"/>
  <c r="FS58" i="5" s="1"/>
  <c r="FU51" i="5"/>
  <c r="FU52" i="5" s="1"/>
  <c r="FU58" i="5" s="1"/>
  <c r="R51" i="5"/>
  <c r="R52" i="5" s="1"/>
  <c r="R58" i="5" s="1"/>
  <c r="R59" i="5" s="1"/>
  <c r="V51" i="5"/>
  <c r="V52" i="5" s="1"/>
  <c r="V58" i="5" s="1"/>
  <c r="V59" i="5" s="1"/>
  <c r="BM70" i="5"/>
  <c r="BN51" i="5"/>
  <c r="BN52" i="5" s="1"/>
  <c r="BN58" i="5" s="1"/>
  <c r="BN59" i="5" s="1"/>
  <c r="AD51" i="5"/>
  <c r="AD52" i="5" s="1"/>
  <c r="AD58" i="5" s="1"/>
  <c r="AD59" i="5" s="1"/>
  <c r="BL51" i="5"/>
  <c r="BL52" i="5" s="1"/>
  <c r="BL58" i="5" s="1"/>
  <c r="BL59" i="5" s="1"/>
  <c r="BK51" i="5"/>
  <c r="BK52" i="5" s="1"/>
  <c r="BK58" i="5" s="1"/>
  <c r="BK59" i="5" s="1"/>
  <c r="CL51" i="5"/>
  <c r="CL52" i="5" s="1"/>
  <c r="CL58" i="5" s="1"/>
  <c r="CL59" i="5" s="1"/>
  <c r="BZ51" i="5"/>
  <c r="BZ52" i="5" s="1"/>
  <c r="BZ58" i="5" s="1"/>
  <c r="BZ59" i="5" s="1"/>
  <c r="GT51" i="5"/>
  <c r="GT52" i="5" s="1"/>
  <c r="GT58" i="5" s="1"/>
  <c r="GT59" i="5" s="1"/>
  <c r="GT70" i="5" s="1"/>
  <c r="GS51" i="5"/>
  <c r="GS52" i="5" s="1"/>
  <c r="GS58" i="5" s="1"/>
  <c r="GS59" i="5" s="1"/>
  <c r="AQ51" i="5"/>
  <c r="AQ52" i="5" s="1"/>
  <c r="AQ58" i="5" s="1"/>
  <c r="AQ59" i="5" s="1"/>
  <c r="FG59" i="5"/>
  <c r="BO51" i="5"/>
  <c r="BO52" i="5" s="1"/>
  <c r="BO58" i="5" s="1"/>
  <c r="BO59" i="5" s="1"/>
  <c r="CM51" i="5"/>
  <c r="CM52" i="5" s="1"/>
  <c r="CM58" i="5" s="1"/>
  <c r="CM59" i="5" s="1"/>
  <c r="AJ51" i="5"/>
  <c r="AJ52" i="5" s="1"/>
  <c r="AJ58" i="5" s="1"/>
  <c r="AJ59" i="5" s="1"/>
  <c r="EI51" i="5"/>
  <c r="EI52" i="5" s="1"/>
  <c r="EI58" i="5" s="1"/>
  <c r="CR51" i="5"/>
  <c r="CR52" i="5" s="1"/>
  <c r="CR58" i="5" s="1"/>
  <c r="CR59" i="5" s="1"/>
  <c r="AV51" i="5"/>
  <c r="AV52" i="5" s="1"/>
  <c r="AV58" i="5" s="1"/>
  <c r="AV59" i="5" s="1"/>
  <c r="EU51" i="5"/>
  <c r="EU52" i="5" s="1"/>
  <c r="EU58" i="5" s="1"/>
  <c r="GK51" i="5"/>
  <c r="GK52" i="5" s="1"/>
  <c r="GK58" i="5" s="1"/>
  <c r="GL51" i="5"/>
  <c r="GL52" i="5" s="1"/>
  <c r="GL58" i="5" s="1"/>
  <c r="EY51" i="5"/>
  <c r="EY52" i="5" s="1"/>
  <c r="EY58" i="5" s="1"/>
  <c r="DD51" i="5"/>
  <c r="DD52" i="5" s="1"/>
  <c r="DD58" i="5" s="1"/>
  <c r="DD59" i="5" s="1"/>
  <c r="GH59" i="5"/>
  <c r="G69" i="20"/>
  <c r="CX51" i="5"/>
  <c r="CX52" i="5" s="1"/>
  <c r="CX58" i="5" s="1"/>
  <c r="CX59" i="5" s="1"/>
  <c r="FV51" i="5"/>
  <c r="FV52" i="5" s="1"/>
  <c r="FV58" i="5" s="1"/>
  <c r="DA51" i="5"/>
  <c r="DA52" i="5" s="1"/>
  <c r="DA58" i="5" s="1"/>
  <c r="DA59" i="5" s="1"/>
  <c r="DP51" i="5"/>
  <c r="DP52" i="5" s="1"/>
  <c r="DP58" i="5" s="1"/>
  <c r="DP59" i="5" s="1"/>
  <c r="EQ51" i="5"/>
  <c r="EQ52" i="5" s="1"/>
  <c r="EQ58" i="5" s="1"/>
  <c r="CI51" i="5"/>
  <c r="CI52" i="5" s="1"/>
  <c r="CI58" i="5" s="1"/>
  <c r="CI59" i="5" s="1"/>
  <c r="DX51" i="5"/>
  <c r="DX52" i="5" s="1"/>
  <c r="DX58" i="5" s="1"/>
  <c r="DV51" i="5"/>
  <c r="DV52" i="5" s="1"/>
  <c r="DV58" i="5" s="1"/>
  <c r="BA51" i="5"/>
  <c r="BA52" i="5" s="1"/>
  <c r="BA58" i="5" s="1"/>
  <c r="BA59" i="5" s="1"/>
  <c r="N51" i="5"/>
  <c r="N52" i="5" s="1"/>
  <c r="N58" i="5" s="1"/>
  <c r="N59" i="5" s="1"/>
  <c r="DJ51" i="5"/>
  <c r="DJ52" i="5" s="1"/>
  <c r="DJ58" i="5" s="1"/>
  <c r="DJ59" i="5" s="1"/>
  <c r="X51" i="5"/>
  <c r="X52" i="5" s="1"/>
  <c r="X58" i="5" s="1"/>
  <c r="X59" i="5" s="1"/>
  <c r="FI51" i="5"/>
  <c r="FI52" i="5" s="1"/>
  <c r="FI58" i="5" s="1"/>
  <c r="FF51" i="5"/>
  <c r="FF52" i="5" s="1"/>
  <c r="FF58" i="5" s="1"/>
  <c r="EO51" i="5"/>
  <c r="EO52" i="5" s="1"/>
  <c r="EO58" i="5" s="1"/>
  <c r="EE51" i="5"/>
  <c r="EE52" i="5" s="1"/>
  <c r="EE58" i="5" s="1"/>
  <c r="EZ51" i="5"/>
  <c r="EZ52" i="5" s="1"/>
  <c r="EZ58" i="5" s="1"/>
  <c r="F70" i="5"/>
  <c r="I67" i="5"/>
  <c r="I69" i="5" s="1"/>
  <c r="DZ51" i="5"/>
  <c r="DZ52" i="5" s="1"/>
  <c r="DZ58" i="5" s="1"/>
  <c r="AW51" i="5"/>
  <c r="AW52" i="5" s="1"/>
  <c r="AW58" i="5" s="1"/>
  <c r="AW59" i="5" s="1"/>
  <c r="DT51" i="5"/>
  <c r="DT52" i="5" s="1"/>
  <c r="DT58" i="5" s="1"/>
  <c r="J51" i="5"/>
  <c r="J52" i="5" s="1"/>
  <c r="J58" i="5" s="1"/>
  <c r="J59" i="5" s="1"/>
  <c r="FX51" i="5"/>
  <c r="FX52" i="5" s="1"/>
  <c r="FX58" i="5" s="1"/>
  <c r="CU51" i="5"/>
  <c r="CU52" i="5" s="1"/>
  <c r="CU58" i="5" s="1"/>
  <c r="CU59" i="5" s="1"/>
  <c r="AC70" i="5"/>
  <c r="BS51" i="5"/>
  <c r="BS52" i="5" s="1"/>
  <c r="BS58" i="5" s="1"/>
  <c r="BS59" i="5" s="1"/>
  <c r="U70" i="5"/>
  <c r="BY51" i="5"/>
  <c r="BY52" i="5" s="1"/>
  <c r="BY58" i="5" s="1"/>
  <c r="BY59" i="5" s="1"/>
  <c r="CH70" i="5"/>
  <c r="I51" i="5"/>
  <c r="I52" i="5" s="1"/>
  <c r="I58" i="5" s="1"/>
  <c r="I59" i="5" s="1"/>
  <c r="CF70" i="5"/>
  <c r="FZ51" i="5"/>
  <c r="FZ52" i="5" s="1"/>
  <c r="FZ58" i="5" s="1"/>
  <c r="DI51" i="5"/>
  <c r="DI52" i="5" s="1"/>
  <c r="DI58" i="5" s="1"/>
  <c r="DI59" i="5" s="1"/>
  <c r="Q51" i="5"/>
  <c r="Q52" i="5" s="1"/>
  <c r="Q58" i="5" s="1"/>
  <c r="Q59" i="5" s="1"/>
  <c r="GN59" i="5"/>
  <c r="G75" i="20"/>
  <c r="CP51" i="5"/>
  <c r="CP52" i="5" s="1"/>
  <c r="CP58" i="5" s="1"/>
  <c r="CP59" i="5" s="1"/>
  <c r="CW51" i="5"/>
  <c r="CW52" i="5" s="1"/>
  <c r="CW58" i="5" s="1"/>
  <c r="CW59" i="5" s="1"/>
  <c r="AS51" i="5"/>
  <c r="AS52" i="5" s="1"/>
  <c r="AS58" i="5" s="1"/>
  <c r="AS59" i="5" s="1"/>
  <c r="AO51" i="5"/>
  <c r="AO52" i="5" s="1"/>
  <c r="AO58" i="5" s="1"/>
  <c r="AO59" i="5" s="1"/>
  <c r="AT51" i="5"/>
  <c r="AT52" i="5" s="1"/>
  <c r="AT58" i="5" s="1"/>
  <c r="AT59" i="5" s="1"/>
  <c r="G20" i="20"/>
  <c r="EK59" i="5"/>
  <c r="DO51" i="5"/>
  <c r="DO52" i="5" s="1"/>
  <c r="DO58" i="5" s="1"/>
  <c r="DO59" i="5" s="1"/>
  <c r="DN51" i="5"/>
  <c r="DN52" i="5" s="1"/>
  <c r="DN58" i="5" s="1"/>
  <c r="DN59" i="5" s="1"/>
  <c r="FQ51" i="5"/>
  <c r="FQ52" i="5" s="1"/>
  <c r="FQ58" i="5" s="1"/>
  <c r="AH51" i="5"/>
  <c r="AH52" i="5" s="1"/>
  <c r="AH58" i="5" s="1"/>
  <c r="AH59" i="5" s="1"/>
  <c r="BU51" i="5"/>
  <c r="BU52" i="5" s="1"/>
  <c r="BU58" i="5" s="1"/>
  <c r="BU59" i="5" s="1"/>
  <c r="FL51" i="5"/>
  <c r="FL52" i="5" s="1"/>
  <c r="FL58" i="5" s="1"/>
  <c r="CE51" i="5"/>
  <c r="CE52" i="5" s="1"/>
  <c r="CE58" i="5" s="1"/>
  <c r="CE59" i="5" s="1"/>
  <c r="K67" i="5"/>
  <c r="K69" i="5" s="1"/>
  <c r="H70" i="5"/>
  <c r="P51" i="5"/>
  <c r="P52" i="5" s="1"/>
  <c r="P58" i="5" s="1"/>
  <c r="P59" i="5" s="1"/>
  <c r="BT51" i="5"/>
  <c r="BT52" i="5" s="1"/>
  <c r="BT58" i="5" s="1"/>
  <c r="BT59" i="5" s="1"/>
  <c r="DR70" i="5"/>
  <c r="EG51" i="5"/>
  <c r="EG52" i="5" s="1"/>
  <c r="EG58" i="5" s="1"/>
  <c r="G11" i="20"/>
  <c r="EB59" i="5"/>
  <c r="CB51" i="5"/>
  <c r="CB52" i="5" s="1"/>
  <c r="CB58" i="5" s="1"/>
  <c r="CB59" i="5" s="1"/>
  <c r="M51" i="5"/>
  <c r="M52" i="5" s="1"/>
  <c r="M58" i="5" s="1"/>
  <c r="M59" i="5" s="1"/>
  <c r="T51" i="5"/>
  <c r="T52" i="5" s="1"/>
  <c r="T58" i="5" s="1"/>
  <c r="T59" i="5" s="1"/>
  <c r="GQ51" i="5"/>
  <c r="GQ52" i="5" s="1"/>
  <c r="GQ58" i="5" s="1"/>
  <c r="GQ59" i="5" s="1"/>
  <c r="GG51" i="5"/>
  <c r="GG52" i="5" s="1"/>
  <c r="GG58" i="5" s="1"/>
  <c r="BG51" i="5"/>
  <c r="BG52" i="5" s="1"/>
  <c r="BG58" i="5" s="1"/>
  <c r="BG59" i="5" s="1"/>
  <c r="G51" i="5"/>
  <c r="G52" i="5" s="1"/>
  <c r="G58" i="5" s="1"/>
  <c r="G59" i="5" s="1"/>
  <c r="GD51" i="5"/>
  <c r="GD52" i="5" s="1"/>
  <c r="GD58" i="5" s="1"/>
  <c r="EJ51" i="5"/>
  <c r="EJ52" i="5" s="1"/>
  <c r="EJ58" i="5" s="1"/>
  <c r="G21" i="20" l="1"/>
  <c r="G6" i="20"/>
  <c r="GI59" i="5"/>
  <c r="D70" i="20" s="1"/>
  <c r="ET59" i="5"/>
  <c r="ET70" i="5" s="1"/>
  <c r="G8" i="20"/>
  <c r="GR70" i="5"/>
  <c r="ED59" i="5"/>
  <c r="D13" i="20" s="1"/>
  <c r="G48" i="20"/>
  <c r="FH59" i="5"/>
  <c r="FH70" i="5" s="1"/>
  <c r="DH67" i="5"/>
  <c r="DH69" i="5" s="1"/>
  <c r="ER59" i="5"/>
  <c r="D27" i="20" s="1"/>
  <c r="GJ59" i="5"/>
  <c r="GJ70" i="5" s="1"/>
  <c r="G66" i="20"/>
  <c r="G40" i="20"/>
  <c r="G17" i="20"/>
  <c r="FB59" i="5"/>
  <c r="D37" i="20" s="1"/>
  <c r="G60" i="20"/>
  <c r="EF59" i="5"/>
  <c r="EF70" i="5" s="1"/>
  <c r="DF70" i="5"/>
  <c r="BE67" i="5"/>
  <c r="BE69" i="5" s="1"/>
  <c r="EP59" i="5"/>
  <c r="EP70" i="5" s="1"/>
  <c r="DU59" i="5"/>
  <c r="D4" i="20" s="1"/>
  <c r="AJ67" i="5"/>
  <c r="AJ69" i="5" s="1"/>
  <c r="BB70" i="5"/>
  <c r="AI67" i="5"/>
  <c r="AI69" i="5" s="1"/>
  <c r="GC59" i="5"/>
  <c r="D64" i="20" s="1"/>
  <c r="G28" i="20"/>
  <c r="CJ67" i="5"/>
  <c r="CJ69" i="5" s="1"/>
  <c r="AF67" i="5"/>
  <c r="AF69" i="5" s="1"/>
  <c r="DE67" i="5"/>
  <c r="DE69" i="5" s="1"/>
  <c r="G50" i="20"/>
  <c r="CI67" i="5"/>
  <c r="CI69" i="5" s="1"/>
  <c r="AN67" i="5"/>
  <c r="AN69" i="5" s="1"/>
  <c r="FK59" i="5"/>
  <c r="D46" i="20" s="1"/>
  <c r="CK67" i="5"/>
  <c r="CK69" i="5" s="1"/>
  <c r="K70" i="5"/>
  <c r="EN59" i="5"/>
  <c r="D23" i="20" s="1"/>
  <c r="GM59" i="5"/>
  <c r="GM70" i="5" s="1"/>
  <c r="G31" i="20"/>
  <c r="CQ67" i="5"/>
  <c r="CQ69" i="5" s="1"/>
  <c r="DN67" i="5"/>
  <c r="DN69" i="5" s="1"/>
  <c r="BA67" i="5"/>
  <c r="BA69" i="5" s="1"/>
  <c r="AX67" i="5"/>
  <c r="AX69" i="5" s="1"/>
  <c r="BF67" i="5"/>
  <c r="BF69" i="5" s="1"/>
  <c r="DK70" i="5"/>
  <c r="BU67" i="5"/>
  <c r="BU69" i="5" s="1"/>
  <c r="CG67" i="5"/>
  <c r="CG69" i="5" s="1"/>
  <c r="BL67" i="5"/>
  <c r="BL69" i="5" s="1"/>
  <c r="BP67" i="5"/>
  <c r="BP69" i="5" s="1"/>
  <c r="EA59" i="5"/>
  <c r="D10" i="20" s="1"/>
  <c r="AP67" i="5"/>
  <c r="AP69" i="5" s="1"/>
  <c r="BK67" i="5"/>
  <c r="BK69" i="5" s="1"/>
  <c r="FN59" i="5"/>
  <c r="FN70" i="5" s="1"/>
  <c r="G58" i="20"/>
  <c r="FT59" i="5"/>
  <c r="D55" i="20" s="1"/>
  <c r="BC67" i="5"/>
  <c r="BC69" i="5" s="1"/>
  <c r="DK67" i="5"/>
  <c r="DK69" i="5" s="1"/>
  <c r="AL67" i="5"/>
  <c r="AL69" i="5" s="1"/>
  <c r="AD67" i="5"/>
  <c r="AD69" i="5" s="1"/>
  <c r="BM67" i="5"/>
  <c r="BM69" i="5" s="1"/>
  <c r="X67" i="5"/>
  <c r="X69" i="5" s="1"/>
  <c r="BY67" i="5"/>
  <c r="BY69" i="5" s="1"/>
  <c r="DC67" i="5"/>
  <c r="DC69" i="5" s="1"/>
  <c r="CO70" i="5"/>
  <c r="V67" i="5"/>
  <c r="V69" i="5" s="1"/>
  <c r="BZ67" i="5"/>
  <c r="BZ69" i="5" s="1"/>
  <c r="DP67" i="5"/>
  <c r="DP69" i="5" s="1"/>
  <c r="AB67" i="5"/>
  <c r="AB69" i="5" s="1"/>
  <c r="G19" i="20"/>
  <c r="EJ59" i="5"/>
  <c r="EZ59" i="5"/>
  <c r="G35" i="20"/>
  <c r="AQ70" i="5"/>
  <c r="AT67" i="5"/>
  <c r="AT69" i="5" s="1"/>
  <c r="FM70" i="5"/>
  <c r="D48" i="20"/>
  <c r="G62" i="20"/>
  <c r="GA59" i="5"/>
  <c r="AT70" i="5"/>
  <c r="AW67" i="5"/>
  <c r="AW69" i="5" s="1"/>
  <c r="N70" i="5"/>
  <c r="Q67" i="5"/>
  <c r="Q69" i="5" s="1"/>
  <c r="CR70" i="5"/>
  <c r="CU67" i="5"/>
  <c r="CU69" i="5" s="1"/>
  <c r="CT67" i="5"/>
  <c r="CT69" i="5" s="1"/>
  <c r="AE70" i="5"/>
  <c r="AH67" i="5"/>
  <c r="AH69" i="5" s="1"/>
  <c r="AO70" i="5"/>
  <c r="AR67" i="5"/>
  <c r="AR69" i="5" s="1"/>
  <c r="CC70" i="5"/>
  <c r="CF67" i="5"/>
  <c r="CF69" i="5" s="1"/>
  <c r="BQ70" i="5"/>
  <c r="BT67" i="5"/>
  <c r="BT69" i="5" s="1"/>
  <c r="BG70" i="5"/>
  <c r="BJ67" i="5"/>
  <c r="BJ69" i="5" s="1"/>
  <c r="EB70" i="5"/>
  <c r="D11" i="20"/>
  <c r="L67" i="5"/>
  <c r="L69" i="5" s="1"/>
  <c r="I70" i="5"/>
  <c r="DT59" i="5"/>
  <c r="G3" i="20"/>
  <c r="G5" i="20"/>
  <c r="DV59" i="5"/>
  <c r="G73" i="20"/>
  <c r="GL59" i="5"/>
  <c r="D8" i="20"/>
  <c r="DY70" i="5"/>
  <c r="BO70" i="5"/>
  <c r="BR67" i="5"/>
  <c r="BR69" i="5" s="1"/>
  <c r="BZ70" i="5"/>
  <c r="CC67" i="5"/>
  <c r="CC69" i="5" s="1"/>
  <c r="V70" i="5"/>
  <c r="Y67" i="5"/>
  <c r="Y69" i="5" s="1"/>
  <c r="GB59" i="5"/>
  <c r="G63" i="20"/>
  <c r="BF70" i="5"/>
  <c r="BI67" i="5"/>
  <c r="BI69" i="5" s="1"/>
  <c r="FO70" i="5"/>
  <c r="D50" i="20"/>
  <c r="GG59" i="5"/>
  <c r="G68" i="20"/>
  <c r="EA70" i="5"/>
  <c r="CE70" i="5"/>
  <c r="CH67" i="5"/>
  <c r="CH69" i="5" s="1"/>
  <c r="DO70" i="5"/>
  <c r="DR67" i="5"/>
  <c r="DR69" i="5" s="1"/>
  <c r="CW70" i="5"/>
  <c r="CZ67" i="5"/>
  <c r="CZ69" i="5" s="1"/>
  <c r="FZ59" i="5"/>
  <c r="G61" i="20"/>
  <c r="AW70" i="5"/>
  <c r="AZ67" i="5"/>
  <c r="AZ69" i="5" s="1"/>
  <c r="DX59" i="5"/>
  <c r="G7" i="20"/>
  <c r="GH70" i="5"/>
  <c r="D69" i="20"/>
  <c r="G72" i="20"/>
  <c r="GK59" i="5"/>
  <c r="D42" i="20"/>
  <c r="FG70" i="5"/>
  <c r="CO67" i="5"/>
  <c r="CO69" i="5" s="1"/>
  <c r="CL70" i="5"/>
  <c r="R70" i="5"/>
  <c r="U67" i="5"/>
  <c r="U69" i="5" s="1"/>
  <c r="AL70" i="5"/>
  <c r="AO67" i="5"/>
  <c r="AO69" i="5" s="1"/>
  <c r="ER70" i="5"/>
  <c r="EX59" i="5"/>
  <c r="G33" i="20"/>
  <c r="BS67" i="5"/>
  <c r="BS69" i="5" s="1"/>
  <c r="CB70" i="5"/>
  <c r="CE67" i="5"/>
  <c r="CE69" i="5" s="1"/>
  <c r="CX67" i="5"/>
  <c r="CX69" i="5" s="1"/>
  <c r="CU70" i="5"/>
  <c r="FD59" i="5"/>
  <c r="G39" i="20"/>
  <c r="GS70" i="5"/>
  <c r="GV67" i="5"/>
  <c r="GV69" i="5" s="1"/>
  <c r="M67" i="5"/>
  <c r="M69" i="5" s="1"/>
  <c r="J70" i="5"/>
  <c r="CX70" i="5"/>
  <c r="DA67" i="5"/>
  <c r="DA69" i="5" s="1"/>
  <c r="CM70" i="5"/>
  <c r="CP67" i="5"/>
  <c r="CP69" i="5" s="1"/>
  <c r="BN70" i="5"/>
  <c r="BQ67" i="5"/>
  <c r="BQ69" i="5" s="1"/>
  <c r="DB67" i="5"/>
  <c r="DB69" i="5" s="1"/>
  <c r="CM67" i="5"/>
  <c r="CM69" i="5" s="1"/>
  <c r="CA67" i="5"/>
  <c r="CA69" i="5" s="1"/>
  <c r="BG67" i="5"/>
  <c r="BG69" i="5" s="1"/>
  <c r="DN70" i="5"/>
  <c r="DQ67" i="5"/>
  <c r="DQ69" i="5" s="1"/>
  <c r="GT67" i="5"/>
  <c r="GT69" i="5" s="1"/>
  <c r="GQ70" i="5"/>
  <c r="G47" i="20"/>
  <c r="FL59" i="5"/>
  <c r="D20" i="20"/>
  <c r="EK70" i="5"/>
  <c r="CP70" i="5"/>
  <c r="CS67" i="5"/>
  <c r="CS69" i="5" s="1"/>
  <c r="GQ67" i="5"/>
  <c r="GQ69" i="5" s="1"/>
  <c r="D75" i="20"/>
  <c r="GN70" i="5"/>
  <c r="EL70" i="5"/>
  <c r="D21" i="20"/>
  <c r="DZ59" i="5"/>
  <c r="G9" i="20"/>
  <c r="FF59" i="5"/>
  <c r="G41" i="20"/>
  <c r="CI70" i="5"/>
  <c r="CL67" i="5"/>
  <c r="CL69" i="5" s="1"/>
  <c r="DD70" i="5"/>
  <c r="DG67" i="5"/>
  <c r="DG69" i="5" s="1"/>
  <c r="G30" i="20"/>
  <c r="EU59" i="5"/>
  <c r="BK70" i="5"/>
  <c r="BN67" i="5"/>
  <c r="BN69" i="5" s="1"/>
  <c r="AD70" i="5"/>
  <c r="AG67" i="5"/>
  <c r="AG69" i="5" s="1"/>
  <c r="BH67" i="5"/>
  <c r="BH69" i="5" s="1"/>
  <c r="FU59" i="5"/>
  <c r="G56" i="20"/>
  <c r="GE70" i="5"/>
  <c r="D66" i="20"/>
  <c r="D53" i="20"/>
  <c r="FR70" i="5"/>
  <c r="DS59" i="5"/>
  <c r="DS67" i="5" s="1"/>
  <c r="G2" i="20"/>
  <c r="D31" i="20"/>
  <c r="EV70" i="5"/>
  <c r="D67" i="20"/>
  <c r="GF70" i="5"/>
  <c r="DJ70" i="5"/>
  <c r="DM67" i="5"/>
  <c r="DM69" i="5" s="1"/>
  <c r="G32" i="20"/>
  <c r="EW59" i="5"/>
  <c r="GD59" i="5"/>
  <c r="G65" i="20"/>
  <c r="BS70" i="5"/>
  <c r="BV67" i="5"/>
  <c r="BV69" i="5" s="1"/>
  <c r="G14" i="20"/>
  <c r="EE59" i="5"/>
  <c r="FV59" i="5"/>
  <c r="G57" i="20"/>
  <c r="W70" i="5"/>
  <c r="Z67" i="5"/>
  <c r="Z69" i="5" s="1"/>
  <c r="G70" i="5"/>
  <c r="J67" i="5"/>
  <c r="J69" i="5" s="1"/>
  <c r="G52" i="20"/>
  <c r="FQ59" i="5"/>
  <c r="Q70" i="5"/>
  <c r="T67" i="5"/>
  <c r="T69" i="5" s="1"/>
  <c r="G24" i="20"/>
  <c r="EO59" i="5"/>
  <c r="G34" i="20"/>
  <c r="EY59" i="5"/>
  <c r="S67" i="5"/>
  <c r="S69" i="5" s="1"/>
  <c r="P70" i="5"/>
  <c r="D17" i="20"/>
  <c r="EH70" i="5"/>
  <c r="AS70" i="5"/>
  <c r="AV67" i="5"/>
  <c r="AV69" i="5" s="1"/>
  <c r="DI70" i="5"/>
  <c r="DL67" i="5"/>
  <c r="DL69" i="5" s="1"/>
  <c r="CR67" i="5"/>
  <c r="CR69" i="5" s="1"/>
  <c r="G16" i="20"/>
  <c r="EG59" i="5"/>
  <c r="D60" i="20"/>
  <c r="FY70" i="5"/>
  <c r="DI67" i="5"/>
  <c r="DI69" i="5" s="1"/>
  <c r="AU67" i="5"/>
  <c r="AU69" i="5" s="1"/>
  <c r="D40" i="20"/>
  <c r="FE70" i="5"/>
  <c r="BU70" i="5"/>
  <c r="BX67" i="5"/>
  <c r="BX69" i="5" s="1"/>
  <c r="ES70" i="5"/>
  <c r="D28" i="20"/>
  <c r="R67" i="5"/>
  <c r="R69" i="5" s="1"/>
  <c r="CY67" i="5"/>
  <c r="CY69" i="5" s="1"/>
  <c r="G44" i="20"/>
  <c r="FI59" i="5"/>
  <c r="G26" i="20"/>
  <c r="EQ59" i="5"/>
  <c r="AV70" i="5"/>
  <c r="AY67" i="5"/>
  <c r="AY69" i="5" s="1"/>
  <c r="D6" i="20"/>
  <c r="DW70" i="5"/>
  <c r="BL70" i="5"/>
  <c r="BO67" i="5"/>
  <c r="BO69" i="5" s="1"/>
  <c r="G54" i="20"/>
  <c r="FS59" i="5"/>
  <c r="EC59" i="5"/>
  <c r="G12" i="20"/>
  <c r="GP70" i="5"/>
  <c r="GS67" i="5"/>
  <c r="GS69" i="5" s="1"/>
  <c r="DF67" i="5"/>
  <c r="DF69" i="5" s="1"/>
  <c r="D29" i="20"/>
  <c r="FJ70" i="5"/>
  <c r="D45" i="20"/>
  <c r="T70" i="5"/>
  <c r="W67" i="5"/>
  <c r="W69" i="5" s="1"/>
  <c r="BT70" i="5"/>
  <c r="BW67" i="5"/>
  <c r="BW69" i="5" s="1"/>
  <c r="CV67" i="5"/>
  <c r="CV69" i="5" s="1"/>
  <c r="DA70" i="5"/>
  <c r="DD67" i="5"/>
  <c r="DD69" i="5" s="1"/>
  <c r="CT70" i="5"/>
  <c r="CW67" i="5"/>
  <c r="CW69" i="5" s="1"/>
  <c r="AH70" i="5"/>
  <c r="AK67" i="5"/>
  <c r="AK69" i="5" s="1"/>
  <c r="FX59" i="5"/>
  <c r="G59" i="20"/>
  <c r="CD67" i="5"/>
  <c r="CD69" i="5" s="1"/>
  <c r="EM59" i="5"/>
  <c r="G22" i="20"/>
  <c r="D36" i="20"/>
  <c r="FA70" i="5"/>
  <c r="D58" i="20"/>
  <c r="FW70" i="5"/>
  <c r="BY70" i="5"/>
  <c r="CB67" i="5"/>
  <c r="CB69" i="5" s="1"/>
  <c r="BA70" i="5"/>
  <c r="BD67" i="5"/>
  <c r="BD69" i="5" s="1"/>
  <c r="G18" i="20"/>
  <c r="EI59" i="5"/>
  <c r="M70" i="5"/>
  <c r="P67" i="5"/>
  <c r="P69" i="5" s="1"/>
  <c r="CN67" i="5"/>
  <c r="CN69" i="5" s="1"/>
  <c r="AA67" i="5"/>
  <c r="AA69" i="5" s="1"/>
  <c r="X70" i="5"/>
  <c r="DP70" i="5"/>
  <c r="AQ67" i="5"/>
  <c r="AQ69" i="5" s="1"/>
  <c r="AJ70" i="5"/>
  <c r="AM67" i="5"/>
  <c r="AM69" i="5" s="1"/>
  <c r="AS67" i="5"/>
  <c r="AS69" i="5" s="1"/>
  <c r="BB67" i="5"/>
  <c r="BB69" i="5" s="1"/>
  <c r="Z70" i="5"/>
  <c r="AC67" i="5"/>
  <c r="AC69" i="5" s="1"/>
  <c r="DL70" i="5"/>
  <c r="DO67" i="5"/>
  <c r="DO69" i="5" s="1"/>
  <c r="GR67" i="5"/>
  <c r="GR69" i="5" s="1"/>
  <c r="GO70" i="5"/>
  <c r="O67" i="5"/>
  <c r="O69" i="5" s="1"/>
  <c r="L70" i="5"/>
  <c r="DJ67" i="5"/>
  <c r="DJ69" i="5" s="1"/>
  <c r="FP59" i="5"/>
  <c r="G51" i="20"/>
  <c r="AE67" i="5"/>
  <c r="AE69" i="5" s="1"/>
  <c r="FC70" i="5"/>
  <c r="D38" i="20"/>
  <c r="GI70" i="5" l="1"/>
  <c r="GI67" i="5"/>
  <c r="ED70" i="5"/>
  <c r="D15" i="20"/>
  <c r="D43" i="20"/>
  <c r="EU67" i="5"/>
  <c r="B30" i="20" s="1"/>
  <c r="D71" i="20"/>
  <c r="FD67" i="5"/>
  <c r="B39" i="20" s="1"/>
  <c r="FB70" i="5"/>
  <c r="DU70" i="5"/>
  <c r="D74" i="20"/>
  <c r="GP67" i="5"/>
  <c r="GP69" i="5" s="1"/>
  <c r="EN67" i="5"/>
  <c r="B23" i="20" s="1"/>
  <c r="D49" i="20"/>
  <c r="D25" i="20"/>
  <c r="FT70" i="5"/>
  <c r="GC70" i="5"/>
  <c r="FQ67" i="5"/>
  <c r="FQ69" i="5" s="1"/>
  <c r="EN70" i="5"/>
  <c r="GF67" i="5"/>
  <c r="GF69" i="5" s="1"/>
  <c r="EG67" i="5"/>
  <c r="EG69" i="5" s="1"/>
  <c r="FN67" i="5"/>
  <c r="B49" i="20" s="1"/>
  <c r="FK70" i="5"/>
  <c r="GB67" i="5"/>
  <c r="GB69" i="5" s="1"/>
  <c r="DX67" i="5"/>
  <c r="B7" i="20" s="1"/>
  <c r="FW67" i="5"/>
  <c r="FW69" i="5" s="1"/>
  <c r="EE67" i="5"/>
  <c r="EE69" i="5" s="1"/>
  <c r="GL67" i="5"/>
  <c r="GL69" i="5" s="1"/>
  <c r="FM67" i="5"/>
  <c r="FM69" i="5" s="1"/>
  <c r="FE67" i="5"/>
  <c r="B40" i="20" s="1"/>
  <c r="EQ67" i="5"/>
  <c r="EQ69" i="5" s="1"/>
  <c r="DS69" i="5"/>
  <c r="B2" i="20"/>
  <c r="GI69" i="5"/>
  <c r="B70" i="20"/>
  <c r="D18" i="20"/>
  <c r="EI70" i="5"/>
  <c r="EL67" i="5"/>
  <c r="FX70" i="5"/>
  <c r="D59" i="20"/>
  <c r="GA67" i="5"/>
  <c r="FF70" i="5"/>
  <c r="FI67" i="5"/>
  <c r="D41" i="20"/>
  <c r="ET67" i="5"/>
  <c r="EQ70" i="5"/>
  <c r="D26" i="20"/>
  <c r="EG70" i="5"/>
  <c r="D16" i="20"/>
  <c r="EJ67" i="5"/>
  <c r="D9" i="20"/>
  <c r="DZ70" i="5"/>
  <c r="EC67" i="5"/>
  <c r="FI70" i="5"/>
  <c r="D44" i="20"/>
  <c r="FL67" i="5"/>
  <c r="GM67" i="5"/>
  <c r="FR67" i="5"/>
  <c r="D5" i="20"/>
  <c r="DY67" i="5"/>
  <c r="DV70" i="5"/>
  <c r="FF67" i="5"/>
  <c r="D12" i="20"/>
  <c r="EC70" i="5"/>
  <c r="EF67" i="5"/>
  <c r="FQ70" i="5"/>
  <c r="D52" i="20"/>
  <c r="FT67" i="5"/>
  <c r="FS70" i="5"/>
  <c r="FV67" i="5"/>
  <c r="D54" i="20"/>
  <c r="FU67" i="5"/>
  <c r="EO67" i="5"/>
  <c r="EI67" i="5"/>
  <c r="D61" i="20"/>
  <c r="FZ70" i="5"/>
  <c r="GC67" i="5"/>
  <c r="GA70" i="5"/>
  <c r="GD67" i="5"/>
  <c r="D62" i="20"/>
  <c r="EZ70" i="5"/>
  <c r="D35" i="20"/>
  <c r="FC67" i="5"/>
  <c r="EW70" i="5"/>
  <c r="EZ67" i="5"/>
  <c r="D32" i="20"/>
  <c r="GK70" i="5"/>
  <c r="GN67" i="5"/>
  <c r="D72" i="20"/>
  <c r="GG70" i="5"/>
  <c r="D68" i="20"/>
  <c r="GJ67" i="5"/>
  <c r="FP70" i="5"/>
  <c r="D51" i="20"/>
  <c r="FS67" i="5"/>
  <c r="D73" i="20"/>
  <c r="GL70" i="5"/>
  <c r="GO67" i="5"/>
  <c r="GO69" i="5" s="1"/>
  <c r="D33" i="20"/>
  <c r="EX70" i="5"/>
  <c r="FA67" i="5"/>
  <c r="EM70" i="5"/>
  <c r="D22" i="20"/>
  <c r="EP67" i="5"/>
  <c r="FK67" i="5"/>
  <c r="FZ67" i="5"/>
  <c r="DZ67" i="5"/>
  <c r="FH67" i="5"/>
  <c r="D34" i="20"/>
  <c r="FB67" i="5"/>
  <c r="EY70" i="5"/>
  <c r="D57" i="20"/>
  <c r="FV70" i="5"/>
  <c r="FY67" i="5"/>
  <c r="FL70" i="5"/>
  <c r="D47" i="20"/>
  <c r="FO67" i="5"/>
  <c r="FG67" i="5"/>
  <c r="D39" i="20"/>
  <c r="FD70" i="5"/>
  <c r="FJ67" i="5"/>
  <c r="EA67" i="5"/>
  <c r="DX70" i="5"/>
  <c r="D7" i="20"/>
  <c r="ED67" i="5"/>
  <c r="D3" i="20"/>
  <c r="DW67" i="5"/>
  <c r="DT70" i="5"/>
  <c r="EJ70" i="5"/>
  <c r="EM67" i="5"/>
  <c r="D19" i="20"/>
  <c r="ER67" i="5"/>
  <c r="D24" i="20"/>
  <c r="EO70" i="5"/>
  <c r="EK67" i="5"/>
  <c r="EU70" i="5"/>
  <c r="D30" i="20"/>
  <c r="EX67" i="5"/>
  <c r="GK67" i="5"/>
  <c r="ES67" i="5"/>
  <c r="DS70" i="5"/>
  <c r="D2" i="20"/>
  <c r="DV67" i="5"/>
  <c r="DT67" i="5"/>
  <c r="DU67" i="5"/>
  <c r="D56" i="20"/>
  <c r="FU70" i="5"/>
  <c r="FX67" i="5"/>
  <c r="EW67" i="5"/>
  <c r="EV67" i="5"/>
  <c r="EE70" i="5"/>
  <c r="D14" i="20"/>
  <c r="EH67" i="5"/>
  <c r="D65" i="20"/>
  <c r="GD70" i="5"/>
  <c r="GG67" i="5"/>
  <c r="EY67" i="5"/>
  <c r="GH67" i="5"/>
  <c r="GE67" i="5"/>
  <c r="D63" i="20"/>
  <c r="GB70" i="5"/>
  <c r="EB67" i="5"/>
  <c r="FP67" i="5"/>
  <c r="FD69" i="5" l="1"/>
  <c r="EU69" i="5"/>
  <c r="B16" i="20"/>
  <c r="B48" i="20"/>
  <c r="EN69" i="5"/>
  <c r="B73" i="20"/>
  <c r="DX69" i="5"/>
  <c r="B67" i="20"/>
  <c r="B52" i="20"/>
  <c r="B14" i="20"/>
  <c r="B63" i="20"/>
  <c r="FN69" i="5"/>
  <c r="B58" i="20"/>
  <c r="FE69" i="5"/>
  <c r="B26" i="20"/>
  <c r="EH69" i="5"/>
  <c r="B17" i="20"/>
  <c r="B33" i="20"/>
  <c r="EX69" i="5"/>
  <c r="FU69" i="5"/>
  <c r="B56" i="20"/>
  <c r="FF69" i="5"/>
  <c r="B41" i="20"/>
  <c r="B9" i="20"/>
  <c r="DZ69" i="5"/>
  <c r="FA69" i="5"/>
  <c r="B36" i="20"/>
  <c r="FS69" i="5"/>
  <c r="B54" i="20"/>
  <c r="GD69" i="5"/>
  <c r="B65" i="20"/>
  <c r="EC69" i="5"/>
  <c r="B12" i="20"/>
  <c r="B69" i="20"/>
  <c r="GH69" i="5"/>
  <c r="B31" i="20"/>
  <c r="EV69" i="5"/>
  <c r="B22" i="20"/>
  <c r="EM69" i="5"/>
  <c r="EA69" i="5"/>
  <c r="B10" i="20"/>
  <c r="B60" i="20"/>
  <c r="FY69" i="5"/>
  <c r="B61" i="20"/>
  <c r="FZ69" i="5"/>
  <c r="FV69" i="5"/>
  <c r="B57" i="20"/>
  <c r="B8" i="20"/>
  <c r="DY69" i="5"/>
  <c r="EY69" i="5"/>
  <c r="B34" i="20"/>
  <c r="EW69" i="5"/>
  <c r="B32" i="20"/>
  <c r="EK69" i="5"/>
  <c r="B20" i="20"/>
  <c r="FJ69" i="5"/>
  <c r="B45" i="20"/>
  <c r="B46" i="20"/>
  <c r="FK69" i="5"/>
  <c r="EZ69" i="5"/>
  <c r="B35" i="20"/>
  <c r="GC69" i="5"/>
  <c r="B64" i="20"/>
  <c r="EF69" i="5"/>
  <c r="B15" i="20"/>
  <c r="B13" i="20"/>
  <c r="ED69" i="5"/>
  <c r="EO69" i="5"/>
  <c r="B24" i="20"/>
  <c r="FH69" i="5"/>
  <c r="B43" i="20"/>
  <c r="GN69" i="5"/>
  <c r="B75" i="20"/>
  <c r="B62" i="20"/>
  <c r="GA69" i="5"/>
  <c r="GG69" i="5"/>
  <c r="B68" i="20"/>
  <c r="FX69" i="5"/>
  <c r="B59" i="20"/>
  <c r="ES69" i="5"/>
  <c r="B28" i="20"/>
  <c r="EP69" i="5"/>
  <c r="B25" i="20"/>
  <c r="GJ69" i="5"/>
  <c r="B71" i="20"/>
  <c r="B53" i="20"/>
  <c r="FR69" i="5"/>
  <c r="B19" i="20"/>
  <c r="EJ69" i="5"/>
  <c r="B21" i="20"/>
  <c r="EL69" i="5"/>
  <c r="B4" i="20"/>
  <c r="DU69" i="5"/>
  <c r="FI69" i="5"/>
  <c r="B44" i="20"/>
  <c r="B66" i="20"/>
  <c r="GE69" i="5"/>
  <c r="B5" i="20"/>
  <c r="DV69" i="5"/>
  <c r="B51" i="20"/>
  <c r="FP69" i="5"/>
  <c r="B72" i="20"/>
  <c r="GK69" i="5"/>
  <c r="B6" i="20"/>
  <c r="DW69" i="5"/>
  <c r="B38" i="20"/>
  <c r="FC69" i="5"/>
  <c r="B74" i="20"/>
  <c r="GM69" i="5"/>
  <c r="B29" i="20"/>
  <c r="ET69" i="5"/>
  <c r="B50" i="20"/>
  <c r="FO69" i="5"/>
  <c r="DT69" i="5"/>
  <c r="B3" i="20"/>
  <c r="FT69" i="5"/>
  <c r="B55" i="20"/>
  <c r="B11" i="20"/>
  <c r="EB69" i="5"/>
  <c r="ER69" i="5"/>
  <c r="B27" i="20"/>
  <c r="FG69" i="5"/>
  <c r="B42" i="20"/>
  <c r="B37" i="20"/>
  <c r="FB69" i="5"/>
  <c r="EI69" i="5"/>
  <c r="B18" i="20"/>
  <c r="FL69" i="5"/>
  <c r="B47" i="20"/>
</calcChain>
</file>

<file path=xl/sharedStrings.xml><?xml version="1.0" encoding="utf-8"?>
<sst xmlns="http://schemas.openxmlformats.org/spreadsheetml/2006/main" count="1727" uniqueCount="623">
  <si>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</si>
  <si>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</si>
  <si>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</si>
  <si>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</si>
  <si>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</si>
  <si>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</si>
  <si>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</si>
  <si>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</si>
  <si>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</si>
  <si>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</si>
  <si>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</si>
  <si>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</si>
  <si>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</si>
  <si>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</si>
  <si>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</si>
  <si>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</si>
  <si>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</si>
  <si>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</si>
  <si>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</si>
  <si>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</si>
  <si>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</si>
  <si>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</si>
  <si>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</si>
  <si>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</si>
  <si>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</si>
  <si>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</si>
  <si>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</si>
  <si>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</si>
  <si>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</si>
  <si>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</si>
  <si>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</si>
  <si>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</si>
  <si>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</si>
  <si>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</si>
  <si>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</si>
  <si>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</si>
  <si>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</si>
  <si>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</si>
  <si>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</si>
  <si>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</si>
  <si>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</si>
  <si>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</si>
  <si>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</si>
  <si>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</si>
  <si>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</si>
  <si>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</si>
  <si>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</si>
  <si>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</si>
  <si>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</si>
  <si>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</si>
  <si>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</si>
  <si>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</si>
  <si>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</si>
  <si>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</si>
  <si>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</si>
  <si>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</si>
  <si>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</si>
  <si>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</si>
  <si>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</si>
  <si>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</si>
  <si>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</si>
  <si>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</si>
  <si>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</si>
  <si>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</si>
  <si>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</si>
  <si>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</si>
  <si>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</si>
  <si>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</si>
  <si>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</si>
  <si>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</si>
  <si>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</si>
  <si>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</si>
  <si>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</si>
  <si>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</si>
  <si>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</si>
  <si>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</si>
  <si>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</si>
  <si>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</si>
  <si>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</si>
  <si>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</si>
  <si>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</si>
  <si>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</si>
  <si>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</si>
  <si>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</si>
  <si>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</si>
  <si>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</si>
  <si>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</si>
  <si>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</si>
  <si>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</si>
  <si>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</si>
  <si>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</si>
  <si>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</si>
  <si>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</si>
  <si>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</si>
  <si>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</si>
  <si>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</si>
  <si>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</si>
  <si>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</si>
  <si>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</si>
  <si>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</si>
  <si>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</si>
  <si>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</si>
  <si>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</si>
  <si>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</si>
  <si>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</si>
  <si>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</si>
  <si>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</si>
  <si>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</si>
  <si>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</si>
  <si>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</si>
  <si>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</si>
  <si>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</si>
  <si>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</si>
  <si>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</si>
  <si>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</si>
  <si>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</si>
  <si>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</si>
  <si>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</si>
  <si>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</si>
  <si>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</si>
  <si>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</si>
  <si>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</si>
  <si>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</si>
  <si>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</si>
  <si>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</si>
  <si>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</si>
  <si>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</si>
  <si>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</si>
  <si>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</si>
  <si>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</si>
  <si>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</si>
  <si>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</si>
  <si>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</si>
  <si>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</si>
  <si>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</si>
  <si>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</si>
  <si>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</si>
  <si>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</si>
  <si>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</si>
  <si>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</si>
  <si>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</si>
  <si>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</si>
  <si>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</si>
  <si>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</si>
  <si>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</si>
  <si>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</si>
  <si>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</si>
  <si>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</si>
  <si>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</si>
  <si>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</si>
  <si>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</si>
  <si>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</si>
  <si>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</si>
  <si>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</si>
  <si>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</si>
  <si>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</si>
  <si>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</si>
  <si>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</si>
  <si>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</si>
  <si>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</si>
  <si>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</si>
  <si>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</si>
  <si>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</si>
  <si>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</si>
  <si>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</si>
  <si>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</si>
  <si>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</si>
  <si>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</si>
  <si>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</si>
  <si>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</si>
  <si>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</si>
  <si>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</si>
  <si>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</si>
  <si>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</si>
  <si>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</si>
  <si>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</si>
  <si>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</si>
  <si>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</si>
  <si>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</si>
  <si>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</si>
  <si>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</si>
  <si>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</si>
  <si>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</si>
  <si>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</si>
  <si>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</si>
  <si>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</si>
  <si>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</si>
  <si>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</si>
  <si>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</si>
  <si>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</si>
  <si>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</si>
  <si>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</si>
  <si>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</si>
  <si>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</si>
  <si>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</si>
  <si>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</si>
  <si>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</si>
  <si>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</si>
  <si>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</si>
  <si>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</si>
  <si>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</si>
  <si>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</si>
  <si>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</si>
  <si>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</si>
  <si>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</si>
  <si>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</si>
  <si>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</si>
  <si>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</si>
  <si>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</si>
  <si>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</si>
  <si>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</si>
  <si>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</si>
  <si>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</si>
  <si>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</si>
  <si>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</si>
  <si>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</si>
  <si>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</si>
  <si>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</si>
  <si>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</si>
  <si>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</si>
  <si>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</si>
  <si>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</si>
  <si>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</si>
  <si>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</si>
  <si>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</si>
  <si>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</si>
  <si>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</si>
  <si>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</si>
  <si>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</si>
  <si>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</si>
  <si>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</si>
  <si>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</si>
  <si>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</si>
  <si>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</si>
  <si>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</si>
  <si>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</si>
  <si>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</si>
  <si>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</si>
  <si>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</si>
  <si>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</si>
  <si>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</si>
  <si>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</si>
  <si>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</si>
  <si>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</si>
  <si>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</si>
  <si>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</si>
  <si>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</si>
  <si>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</si>
  <si>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</si>
  <si>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</si>
  <si>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</si>
  <si>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</si>
  <si>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</si>
  <si>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</si>
  <si>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</si>
  <si>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</si>
  <si>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</si>
  <si>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</si>
  <si>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</si>
  <si>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</si>
  <si>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</si>
  <si>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</si>
  <si>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</si>
  <si>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</si>
  <si>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</si>
  <si>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</si>
  <si>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</si>
  <si>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</si>
  <si>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</si>
  <si>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</si>
  <si>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</si>
  <si>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</si>
  <si>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</si>
  <si>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</si>
  <si>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</si>
  <si>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</si>
  <si>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</si>
  <si>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</si>
  <si>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</si>
  <si>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</si>
  <si>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</si>
  <si>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</si>
  <si>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</si>
  <si>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</si>
  <si>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</si>
  <si>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</si>
  <si>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</si>
  <si>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</si>
  <si>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</si>
  <si>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</si>
  <si>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</si>
  <si>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</si>
  <si>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</si>
  <si>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</si>
  <si>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</si>
  <si>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</si>
  <si>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</si>
  <si>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</si>
  <si>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</si>
  <si>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</si>
  <si>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</si>
  <si>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</si>
  <si>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</si>
  <si>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</si>
  <si>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</si>
  <si>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</si>
  <si>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</si>
  <si>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</si>
  <si>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</si>
  <si>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</si>
  <si>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</si>
  <si>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</si>
  <si>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</si>
  <si>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</si>
  <si>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</si>
  <si>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</si>
  <si>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</si>
  <si>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</si>
  <si>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</si>
  <si>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</si>
  <si>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</si>
  <si>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</si>
  <si>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</si>
  <si>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</si>
  <si>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</si>
  <si>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</si>
  <si>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</si>
  <si>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</si>
  <si>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</si>
  <si>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</si>
  <si>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</si>
  <si>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</si>
  <si>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</si>
  <si>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</si>
  <si>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</si>
  <si>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</si>
  <si>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</si>
  <si>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</si>
  <si>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</si>
  <si>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</si>
  <si>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</si>
  <si>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</si>
  <si>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</si>
  <si>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</si>
  <si>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</si>
  <si>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</si>
  <si>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</si>
  <si>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</si>
  <si>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</si>
  <si>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</si>
  <si>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</si>
  <si>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</si>
  <si>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</si>
  <si>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</si>
  <si>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</si>
  <si>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</si>
  <si>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</si>
  <si>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</si>
  <si>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</si>
  <si>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</si>
  <si>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</si>
  <si>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</si>
  <si>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</si>
  <si>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</si>
  <si>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</si>
  <si>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</si>
  <si>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</si>
  <si>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</si>
  <si>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</si>
  <si>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</si>
  <si>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</si>
  <si>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</si>
  <si>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</si>
  <si>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</si>
  <si>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</si>
  <si>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</si>
  <si>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</si>
  <si>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</si>
  <si>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</si>
  <si>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</si>
  <si>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</si>
  <si>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</si>
  <si>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</si>
  <si>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</si>
  <si>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</si>
  <si>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</si>
  <si>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</si>
  <si>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</si>
  <si>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</si>
  <si>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</si>
  <si>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</si>
  <si>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</si>
  <si>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</si>
  <si>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</si>
  <si>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</si>
  <si>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</si>
  <si>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</si>
  <si>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</si>
  <si>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</si>
  <si>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</si>
  <si>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</si>
  <si>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</si>
  <si>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</si>
  <si>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</si>
  <si>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</si>
  <si>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</si>
  <si>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</si>
  <si>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</si>
  <si>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</si>
  <si>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</si>
  <si>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</si>
  <si>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</si>
  <si>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</si>
  <si>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</si>
  <si>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</si>
  <si>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</si>
  <si>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</si>
  <si>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</si>
  <si>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</si>
  <si>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</si>
  <si>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</si>
  <si>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</si>
  <si>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</si>
  <si>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</si>
  <si>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</si>
  <si>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</si>
  <si>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</si>
  <si>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</si>
  <si>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</si>
  <si>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</si>
  <si>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</si>
  <si>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</si>
  <si>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</si>
  <si>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</si>
  <si>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</si>
  <si>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</si>
  <si>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</si>
  <si>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</si>
  <si>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</si>
  <si>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</si>
  <si>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</si>
  <si>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</si>
  <si>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</si>
  <si>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</si>
  <si>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</si>
  <si>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</si>
  <si>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</si>
  <si>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</si>
  <si>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</si>
  <si>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</si>
  <si>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</si>
  <si>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</si>
  <si>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</si>
  <si>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</si>
  <si>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</si>
  <si>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</si>
  <si>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</si>
  <si>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</si>
  <si>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</si>
  <si>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</si>
  <si>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</si>
  <si>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</si>
  <si>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</si>
  <si>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</si>
  <si>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</si>
  <si>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</si>
  <si>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</si>
  <si>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</si>
  <si>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</si>
  <si>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</si>
  <si>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</si>
  <si>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</si>
  <si>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</si>
  <si>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</si>
  <si>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</si>
  <si>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</si>
  <si>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</si>
  <si>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</si>
  <si>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</si>
  <si>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</si>
  <si>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</si>
  <si>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</si>
  <si>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</si>
  <si>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</si>
  <si>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</si>
  <si>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</si>
  <si>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</si>
  <si>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</si>
  <si>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</si>
  <si>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</si>
  <si>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</si>
  <si>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</si>
  <si>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</si>
  <si>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</si>
  <si>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</si>
  <si>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</si>
  <si>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</si>
  <si>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</si>
  <si>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</si>
  <si>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</si>
  <si>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</si>
  <si>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</si>
  <si>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</si>
  <si>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</si>
  <si>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</si>
  <si>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</si>
  <si>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</si>
  <si>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</si>
  <si>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</si>
  <si>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</si>
  <si>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</si>
  <si>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</si>
  <si>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</si>
  <si>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</si>
  <si>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</si>
  <si>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</si>
  <si>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</si>
  <si>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</si>
  <si>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</si>
  <si>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</si>
  <si>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</si>
  <si>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</si>
  <si>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</si>
  <si>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</si>
  <si>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</si>
  <si>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</si>
  <si>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</si>
  <si>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</si>
  <si>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</si>
  <si>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</si>
  <si>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</si>
  <si>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</si>
  <si>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</si>
  <si>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</si>
  <si>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</si>
  <si>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</si>
  <si>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</si>
  <si>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</si>
  <si>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</si>
  <si>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</si>
  <si>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</si>
  <si>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</si>
  <si>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</si>
  <si>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</si>
  <si>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</si>
  <si>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</si>
  <si>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</si>
  <si>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</si>
  <si>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</si>
  <si>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</si>
  <si>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</si>
  <si>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</si>
  <si>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</si>
  <si>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</si>
  <si>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</si>
  <si>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</si>
  <si>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</si>
  <si>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</si>
  <si>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</si>
  <si>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</si>
  <si>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</si>
  <si>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</si>
  <si>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</si>
  <si>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</si>
  <si>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</si>
  <si>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</si>
  <si>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</si>
  <si>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</si>
  <si>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</si>
  <si>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</si>
  <si>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</si>
  <si>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</si>
  <si>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</si>
  <si>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</si>
  <si>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</si>
  <si>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</si>
  <si>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</si>
  <si>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</si>
  <si>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</si>
  <si>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</si>
  <si>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</si>
  <si>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</si>
  <si>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</si>
  <si>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</si>
  <si>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</si>
  <si>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</si>
  <si>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</si>
  <si>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</si>
  <si>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</si>
  <si>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</si>
  <si>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</si>
  <si>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</si>
  <si>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</si>
  <si>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</si>
  <si>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</si>
  <si>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</si>
  <si>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</si>
  <si>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</si>
  <si>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</si>
  <si>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</si>
  <si>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</si>
  <si>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</si>
  <si>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</si>
  <si>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</si>
  <si>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</si>
  <si>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</si>
  <si>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Apr-27-2018 08:38</t>
  </si>
  <si>
    <t>2018:Q1</t>
  </si>
  <si>
    <t>Annual Growth Rate</t>
  </si>
  <si>
    <t>4-Quarter MA</t>
  </si>
  <si>
    <t>State &amp; local, level</t>
  </si>
  <si>
    <t>State &amp; local, percent change from Q1 2008</t>
  </si>
  <si>
    <t>This quarter's level as % of Q1 2008 level</t>
  </si>
  <si>
    <t>YOY</t>
  </si>
  <si>
    <t>Q2-2018</t>
  </si>
  <si>
    <t>Jun-29-2018 08:38</t>
  </si>
  <si>
    <t>Real Gross Domestic Product (SAAR, Bil.Chn.2012$)</t>
  </si>
  <si>
    <t>Real Personal Consumption Expenditures (SAAR, Bil.Chn.2012$)</t>
  </si>
  <si>
    <t>Personal Consumption Expenditures: Implicit Price Deflator (SA, 2012=100)</t>
  </si>
  <si>
    <t>Aug-13-2018 14:08</t>
  </si>
  <si>
    <t>Jul-02-2018 08:33</t>
  </si>
  <si>
    <t>Sep-27-2018 08:40</t>
  </si>
  <si>
    <t>Sep-27-2018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</si>
</sst>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Fiscal_impact_082918!$D$2:$D$75</c:f>
              <c:numCache>
                <c:formatCode>0.00</c:formatCode>
                <c:ptCount val="74"/>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0.71355353032895152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21</xdr:col>
      <xdr:colOff>192394</xdr:colOff>
      <xdr:row>5</xdr:row>
      <xdr:rowOff>102942</xdr:rowOff>
    </xdr:from>
    <xdr:to>
      <xdr:col>31</xdr:col>
      <xdr:colOff>265042</xdr:colOff>
      <xdr:row>29</xdr:row>
      <xdr:rowOff>99391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8758</xdr:colOff>
      <xdr:row>5</xdr:row>
      <xdr:rowOff>173404</xdr:rowOff>
    </xdr:from>
    <xdr:to>
      <xdr:col>38</xdr:col>
      <xdr:colOff>140805</xdr:colOff>
      <xdr:row>25</xdr:row>
      <xdr:rowOff>41414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tabSelected="1" workbookViewId="0">
      <pane xSplit="2" ySplit="6" topLeftCell="K184" activePane="bottomRight" state="frozen"/>
      <selection pane="topRight" activeCell="C1" sqref="C1"/>
      <selection pane="bottomLeft" activeCell="A7" sqref="A7"/>
      <selection pane="bottomRight" activeCell="N191" sqref="N191"/>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616</v>
      </c>
      <c r="L3" t="s">
        <v>617</v>
      </c>
      <c r="M3" t="s">
        <v>376</v>
      </c>
      <c r="N3" t="s">
        <v>618</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621</v>
      </c>
      <c r="D6" t="s">
        <v>621</v>
      </c>
      <c r="E6" t="s">
        <v>621</v>
      </c>
      <c r="F6" t="s">
        <v>621</v>
      </c>
      <c r="G6" t="s">
        <v>621</v>
      </c>
      <c r="H6" t="s">
        <v>621</v>
      </c>
      <c r="I6" t="s">
        <v>615</v>
      </c>
      <c r="J6" t="s">
        <v>621</v>
      </c>
      <c r="K6" t="s">
        <v>622</v>
      </c>
      <c r="L6" t="s">
        <v>622</v>
      </c>
      <c r="M6" t="s">
        <v>622</v>
      </c>
      <c r="N6" t="s">
        <v>621</v>
      </c>
      <c r="O6" t="s">
        <v>622</v>
      </c>
      <c r="P6" t="s">
        <v>622</v>
      </c>
      <c r="Q6" t="s">
        <v>619</v>
      </c>
      <c r="R6" t="s">
        <v>621</v>
      </c>
      <c r="S6" t="s">
        <v>620</v>
      </c>
      <c r="T6" t="s">
        <v>622</v>
      </c>
      <c r="U6" s="58" t="s">
        <v>622</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585</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590</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596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605</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614</v>
      </c>
      <c r="B200" s="4">
        <v>43281</v>
      </c>
      <c r="C200" s="5">
        <v>724.5</v>
      </c>
      <c r="D200" s="5">
        <v>602.6</v>
      </c>
      <c r="E200" s="5">
        <v>2905.4</v>
      </c>
      <c r="F200" s="5">
        <v>2041.7</v>
      </c>
      <c r="G200" s="5">
        <v>1413.4</v>
      </c>
      <c r="H200" s="5">
        <v>221.6</v>
      </c>
      <c r="I200" s="5" t="e">
        <v>#N/A</v>
      </c>
      <c r="J200" s="5">
        <v>1362.5</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2041.7</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221.6</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4817.6000000000004</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131.80000000000001</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-2821.62</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-95.90666666666668</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-345.07916666666637</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-319.37284627036468</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13161.372846270364</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3.3834739512486722</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0.41712547967089897</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0.28355353032895148</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0.71355353032895152</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0.36371493805898503</v>
      </c>
      <c r="GO67" s="6">
        <f t="shared" ref="GO67" ca="1" si="215">IF(ISTEXT(GL59), "n/a", AVERAGE(GL59:GO59))</f>
        <v>0.52836513757145609</v>
      </c>
      <c r="GP67" s="6">
        <f t="shared" ref="GP67" ca="1" si="216">IF(ISTEXT(GM59), "n/a", AVERAGE(GM59:GP59))</f>
        <v>0.56787327032891088</v>
      </c>
      <c r="GQ67" s="6">
        <f t="shared" ref="GQ67" ca="1" si="217">IF(ISTEXT(GN59), "n/a", AVERAGE(GN59:GQ59))</f>
        <v>0.71355353032895152</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0.31494966799424612</v>
      </c>
      <c r="GP68" s="6">
        <f t="shared" ref="GP68" si="244">IF(ISTEXT(GM63), "n/a", AVERAGE(GM63:GP63))</f>
        <v>0.32546386137722438</v>
      </c>
      <c r="GQ68" s="6">
        <f t="shared" ref="GQ68" si="245">IF(ISTEXT(GN63), "n/a", AVERAGE(GN63:GQ63))</f>
        <v>0.33365216876020898</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5.5981757299778667E-2</v>
      </c>
      <c r="GO69" s="6">
        <f t="shared" ca="1" si="258"/>
        <v>0.21341546957720997</v>
      </c>
      <c r="GP69" s="6">
        <f t="shared" ca="1" si="258"/>
        <v>0.2424094089516865</v>
      </c>
      <c r="GQ69" s="6">
        <f t="shared" ca="1" si="258"/>
        <v>0.37990136156874255</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-3.7303658170596554E-3</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J19" sqref="J19"/>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594</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401</v>
      </c>
      <c r="C47" s="90"/>
      <c r="D47" s="90"/>
      <c r="E47" s="91" t="s">
        <v>402</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61" activePane="bottomLeft" state="frozen"/>
      <selection pane="bottomLeft" activeCell="F75" sqref="F75"/>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MATCH(Fiscal_impact_082918!$A2, Calculations!$9:$9, 0))</f>
        <v>0.21347583537041376</v>
      </c>
      <c r="C2" s="66">
        <f>INDEX(Calculations!$1:$80, MATCH("RecessionDummy", Calculations!$B:$B, 0), MATCH(Fiscal_impact_082918!$A2, Calculations!$9:$9, 0))</f>
        <v>0</v>
      </c>
      <c r="D2" s="65">
        <f ca="1">INDEX(Calculations!$1:$80, MATCH("Fiscal_Impact_bars", Calculations!$B:$B, 0), MATCH(Fiscal_impact_082918!$A2,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MATCH(Fiscal_impact_082918!$A3, Calculations!$9:$9, 0))</f>
        <v>0.30439161265589981</v>
      </c>
      <c r="C3" s="66">
        <f>INDEX(Calculations!$1:$80, MATCH("RecessionDummy", Calculations!$B:$B, 0), MATCH(Fiscal_impact_082918!$A3, Calculations!$9:$9, 0))</f>
        <v>0</v>
      </c>
      <c r="D3" s="65">
        <f ca="1">INDEX(Calculations!$1:$80, MATCH("Fiscal_Impact_bars", Calculations!$B:$B, 0), MATCH(Fiscal_impact_082918!$A3,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MATCH(Fiscal_impact_082918!$A4, Calculations!$9:$9, 0))</f>
        <v>4.9885991867408649E-2</v>
      </c>
      <c r="C4" s="66">
        <f>INDEX(Calculations!$1:$80, MATCH("RecessionDummy", Calculations!$B:$B, 0), MATCH(Fiscal_impact_082918!$A4, Calculations!$9:$9, 0))</f>
        <v>0</v>
      </c>
      <c r="D4" s="65">
        <f ca="1">INDEX(Calculations!$1:$80, MATCH("Fiscal_Impact_bars", Calculations!$B:$B, 0), MATCH(Fiscal_impact_082918!$A4,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MATCH(Fiscal_impact_082918!$A5, Calculations!$9:$9, 0))</f>
        <v>-8.1669690719378546E-2</v>
      </c>
      <c r="C5" s="66">
        <f>INDEX(Calculations!$1:$80, MATCH("RecessionDummy", Calculations!$B:$B, 0), MATCH(Fiscal_impact_082918!$A5, Calculations!$9:$9, 0))</f>
        <v>0</v>
      </c>
      <c r="D5" s="65">
        <f ca="1">INDEX(Calculations!$1:$80, MATCH("Fiscal_Impact_bars", Calculations!$B:$B, 0), MATCH(Fiscal_impact_082918!$A5,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MATCH(Fiscal_impact_082918!$A6, Calculations!$9:$9, 0))</f>
        <v>0.41892017523165126</v>
      </c>
      <c r="C6" s="66">
        <f>INDEX(Calculations!$1:$80, MATCH("RecessionDummy", Calculations!$B:$B, 0), MATCH(Fiscal_impact_082918!$A6, Calculations!$9:$9, 0))</f>
        <v>0</v>
      </c>
      <c r="D6" s="65">
        <f ca="1">INDEX(Calculations!$1:$80, MATCH("Fiscal_Impact_bars", Calculations!$B:$B, 0), MATCH(Fiscal_impact_082918!$A6,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MATCH(Fiscal_impact_082918!$A7, Calculations!$9:$9, 0))</f>
        <v>0.64214700707883798</v>
      </c>
      <c r="C7" s="66">
        <f>INDEX(Calculations!$1:$80, MATCH("RecessionDummy", Calculations!$B:$B, 0), MATCH(Fiscal_impact_082918!$A7, Calculations!$9:$9, 0))</f>
        <v>1</v>
      </c>
      <c r="D7" s="65">
        <f ca="1">INDEX(Calculations!$1:$80, MATCH("Fiscal_Impact_bars", Calculations!$B:$B, 0), MATCH(Fiscal_impact_082918!$A7,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MATCH(Fiscal_impact_082918!$A8, Calculations!$9:$9, 0))</f>
        <v>0.96721364741043858</v>
      </c>
      <c r="C8" s="66">
        <f>INDEX(Calculations!$1:$80, MATCH("RecessionDummy", Calculations!$B:$B, 0), MATCH(Fiscal_impact_082918!$A8, Calculations!$9:$9, 0))</f>
        <v>1</v>
      </c>
      <c r="D8" s="65">
        <f ca="1">INDEX(Calculations!$1:$80, MATCH("Fiscal_Impact_bars", Calculations!$B:$B, 0), MATCH(Fiscal_impact_082918!$A8,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MATCH(Fiscal_impact_082918!$A9, Calculations!$9:$9, 0))</f>
        <v>1.4681872843635904</v>
      </c>
      <c r="C9" s="66">
        <f>INDEX(Calculations!$1:$80, MATCH("RecessionDummy", Calculations!$B:$B, 0), MATCH(Fiscal_impact_082918!$A9, Calculations!$9:$9, 0))</f>
        <v>1</v>
      </c>
      <c r="D9" s="65">
        <f ca="1">INDEX(Calculations!$1:$80, MATCH("Fiscal_Impact_bars", Calculations!$B:$B, 0), MATCH(Fiscal_impact_082918!$A9,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MATCH(Fiscal_impact_082918!$A10, Calculations!$9:$9, 0))</f>
        <v>1.7979779815542312</v>
      </c>
      <c r="C10" s="66">
        <f>INDEX(Calculations!$1:$80, MATCH("RecessionDummy", Calculations!$B:$B, 0), MATCH(Fiscal_impact_082918!$A10, Calculations!$9:$9, 0))</f>
        <v>0</v>
      </c>
      <c r="D10" s="65">
        <f ca="1">INDEX(Calculations!$1:$80, MATCH("Fiscal_Impact_bars", Calculations!$B:$B, 0), MATCH(Fiscal_impact_082918!$A10,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MATCH(Fiscal_impact_082918!$A11, Calculations!$9:$9, 0))</f>
        <v>2.0184360479611985</v>
      </c>
      <c r="C11" s="66">
        <f>INDEX(Calculations!$1:$80, MATCH("RecessionDummy", Calculations!$B:$B, 0), MATCH(Fiscal_impact_082918!$A11, Calculations!$9:$9, 0))</f>
        <v>0</v>
      </c>
      <c r="D11" s="65">
        <f ca="1">INDEX(Calculations!$1:$80, MATCH("Fiscal_Impact_bars", Calculations!$B:$B, 0), MATCH(Fiscal_impact_082918!$A11,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MATCH(Fiscal_impact_082918!$A12, Calculations!$9:$9, 0))</f>
        <v>2.2329618400239113</v>
      </c>
      <c r="C12" s="66">
        <f>INDEX(Calculations!$1:$80, MATCH("RecessionDummy", Calculations!$B:$B, 0), MATCH(Fiscal_impact_082918!$A12, Calculations!$9:$9, 0))</f>
        <v>0</v>
      </c>
      <c r="D12" s="65">
        <f ca="1">INDEX(Calculations!$1:$80, MATCH("Fiscal_Impact_bars", Calculations!$B:$B, 0), MATCH(Fiscal_impact_082918!$A12,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MATCH(Fiscal_impact_082918!$A13, Calculations!$9:$9, 0))</f>
        <v>2.0527768246163194</v>
      </c>
      <c r="C13" s="66">
        <f>INDEX(Calculations!$1:$80, MATCH("RecessionDummy", Calculations!$B:$B, 0), MATCH(Fiscal_impact_082918!$A13, Calculations!$9:$9, 0))</f>
        <v>0</v>
      </c>
      <c r="D13" s="65">
        <f ca="1">INDEX(Calculations!$1:$80, MATCH("Fiscal_Impact_bars", Calculations!$B:$B, 0), MATCH(Fiscal_impact_082918!$A13,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MATCH(Fiscal_impact_082918!$A14, Calculations!$9:$9, 0))</f>
        <v>1.7537740392158057</v>
      </c>
      <c r="C14" s="66">
        <f>INDEX(Calculations!$1:$80, MATCH("RecessionDummy", Calculations!$B:$B, 0), MATCH(Fiscal_impact_082918!$A14, Calculations!$9:$9, 0))</f>
        <v>0</v>
      </c>
      <c r="D14" s="65">
        <f ca="1">INDEX(Calculations!$1:$80, MATCH("Fiscal_Impact_bars", Calculations!$B:$B, 0), MATCH(Fiscal_impact_082918!$A14,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MATCH(Fiscal_impact_082918!$A15, Calculations!$9:$9, 0))</f>
        <v>1.6440127890889309</v>
      </c>
      <c r="C15" s="66">
        <f>INDEX(Calculations!$1:$80, MATCH("RecessionDummy", Calculations!$B:$B, 0), MATCH(Fiscal_impact_082918!$A15, Calculations!$9:$9, 0))</f>
        <v>0</v>
      </c>
      <c r="D15" s="65">
        <f ca="1">INDEX(Calculations!$1:$80, MATCH("Fiscal_Impact_bars", Calculations!$B:$B, 0), MATCH(Fiscal_impact_082918!$A15,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MATCH(Fiscal_impact_082918!$A16, Calculations!$9:$9, 0))</f>
        <v>1.4965387420676848</v>
      </c>
      <c r="C16" s="66">
        <f>INDEX(Calculations!$1:$80, MATCH("RecessionDummy", Calculations!$B:$B, 0), MATCH(Fiscal_impact_082918!$A16, Calculations!$9:$9, 0))</f>
        <v>0</v>
      </c>
      <c r="D16" s="65">
        <f ca="1">INDEX(Calculations!$1:$80, MATCH("Fiscal_Impact_bars", Calculations!$B:$B, 0), MATCH(Fiscal_impact_082918!$A16,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MATCH(Fiscal_impact_082918!$A17, Calculations!$9:$9, 0))</f>
        <v>1.3568449824806339</v>
      </c>
      <c r="C17" s="66">
        <f>INDEX(Calculations!$1:$80, MATCH("RecessionDummy", Calculations!$B:$B, 0), MATCH(Fiscal_impact_082918!$A17, Calculations!$9:$9, 0))</f>
        <v>0</v>
      </c>
      <c r="D17" s="65">
        <f ca="1">INDEX(Calculations!$1:$80, MATCH("Fiscal_Impact_bars", Calculations!$B:$B, 0), MATCH(Fiscal_impact_082918!$A17,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MATCH(Fiscal_impact_082918!$A18, Calculations!$9:$9, 0))</f>
        <v>1.2092981901230717</v>
      </c>
      <c r="C18" s="66">
        <f>INDEX(Calculations!$1:$80, MATCH("RecessionDummy", Calculations!$B:$B, 0), MATCH(Fiscal_impact_082918!$A18, Calculations!$9:$9, 0))</f>
        <v>0</v>
      </c>
      <c r="D18" s="65">
        <f ca="1">INDEX(Calculations!$1:$80, MATCH("Fiscal_Impact_bars", Calculations!$B:$B, 0), MATCH(Fiscal_impact_082918!$A18,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MATCH(Fiscal_impact_082918!$A19, Calculations!$9:$9, 0))</f>
        <v>0.87873786436434087</v>
      </c>
      <c r="C19" s="66">
        <f>INDEX(Calculations!$1:$80, MATCH("RecessionDummy", Calculations!$B:$B, 0), MATCH(Fiscal_impact_082918!$A19, Calculations!$9:$9, 0))</f>
        <v>0</v>
      </c>
      <c r="D19" s="65">
        <f ca="1">INDEX(Calculations!$1:$80, MATCH("Fiscal_Impact_bars", Calculations!$B:$B, 0), MATCH(Fiscal_impact_082918!$A19,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MATCH(Fiscal_impact_082918!$A20, Calculations!$9:$9, 0))</f>
        <v>0.61159401915637557</v>
      </c>
      <c r="C20" s="66">
        <f>INDEX(Calculations!$1:$80, MATCH("RecessionDummy", Calculations!$B:$B, 0), MATCH(Fiscal_impact_082918!$A20, Calculations!$9:$9, 0))</f>
        <v>0</v>
      </c>
      <c r="D20" s="65">
        <f ca="1">INDEX(Calculations!$1:$80, MATCH("Fiscal_Impact_bars", Calculations!$B:$B, 0), MATCH(Fiscal_impact_082918!$A20,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MATCH(Fiscal_impact_082918!$A21, Calculations!$9:$9, 0))</f>
        <v>0.316267480058541</v>
      </c>
      <c r="C21" s="66">
        <f>INDEX(Calculations!$1:$80, MATCH("RecessionDummy", Calculations!$B:$B, 0), MATCH(Fiscal_impact_082918!$A21, Calculations!$9:$9, 0))</f>
        <v>0</v>
      </c>
      <c r="D21" s="65">
        <f ca="1">INDEX(Calculations!$1:$80, MATCH("Fiscal_Impact_bars", Calculations!$B:$B, 0), MATCH(Fiscal_impact_082918!$A21,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MATCH(Fiscal_impact_082918!$A22, Calculations!$9:$9, 0))</f>
        <v>0.12208287482234909</v>
      </c>
      <c r="C22" s="66">
        <f>INDEX(Calculations!$1:$80, MATCH("RecessionDummy", Calculations!$B:$B, 0), MATCH(Fiscal_impact_082918!$A22, Calculations!$9:$9, 0))</f>
        <v>0</v>
      </c>
      <c r="D22" s="65">
        <f ca="1">INDEX(Calculations!$1:$80, MATCH("Fiscal_Impact_bars", Calculations!$B:$B, 0), MATCH(Fiscal_impact_082918!$A22,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MATCH(Fiscal_impact_082918!$A23, Calculations!$9:$9, 0))</f>
        <v>-0.11903204857663965</v>
      </c>
      <c r="C23" s="66">
        <f>INDEX(Calculations!$1:$80, MATCH("RecessionDummy", Calculations!$B:$B, 0), MATCH(Fiscal_impact_082918!$A23, Calculations!$9:$9, 0))</f>
        <v>0</v>
      </c>
      <c r="D23" s="65">
        <f ca="1">INDEX(Calculations!$1:$80, MATCH("Fiscal_Impact_bars", Calculations!$B:$B, 0), MATCH(Fiscal_impact_082918!$A23,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MATCH(Fiscal_impact_082918!$A24, Calculations!$9:$9, 0))</f>
        <v>-0.19934865550436198</v>
      </c>
      <c r="C24" s="66">
        <f>INDEX(Calculations!$1:$80, MATCH("RecessionDummy", Calculations!$B:$B, 0), MATCH(Fiscal_impact_082918!$A24, Calculations!$9:$9, 0))</f>
        <v>0</v>
      </c>
      <c r="D24" s="65">
        <f ca="1">INDEX(Calculations!$1:$80, MATCH("Fiscal_Impact_bars", Calculations!$B:$B, 0), MATCH(Fiscal_impact_082918!$A24,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MATCH(Fiscal_impact_082918!$A25, Calculations!$9:$9, 0))</f>
        <v>-0.30842686811803527</v>
      </c>
      <c r="C25" s="66">
        <f>INDEX(Calculations!$1:$80, MATCH("RecessionDummy", Calculations!$B:$B, 0), MATCH(Fiscal_impact_082918!$A25, Calculations!$9:$9, 0))</f>
        <v>0</v>
      </c>
      <c r="D25" s="65">
        <f ca="1">INDEX(Calculations!$1:$80, MATCH("Fiscal_Impact_bars", Calculations!$B:$B, 0), MATCH(Fiscal_impact_082918!$A25,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MATCH(Fiscal_impact_082918!$A26, Calculations!$9:$9, 0))</f>
        <v>-0.17487031176032172</v>
      </c>
      <c r="C26" s="66">
        <f>INDEX(Calculations!$1:$80, MATCH("RecessionDummy", Calculations!$B:$B, 0), MATCH(Fiscal_impact_082918!$A26, Calculations!$9:$9, 0))</f>
        <v>0</v>
      </c>
      <c r="D26" s="65">
        <f ca="1">INDEX(Calculations!$1:$80, MATCH("Fiscal_Impact_bars", Calculations!$B:$B, 0), MATCH(Fiscal_impact_082918!$A26,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MATCH(Fiscal_impact_082918!$A27, Calculations!$9:$9, 0))</f>
        <v>-0.20468374925669916</v>
      </c>
      <c r="C27" s="66">
        <f>INDEX(Calculations!$1:$80, MATCH("RecessionDummy", Calculations!$B:$B, 0), MATCH(Fiscal_impact_082918!$A27, Calculations!$9:$9, 0))</f>
        <v>0</v>
      </c>
      <c r="D27" s="65">
        <f ca="1">INDEX(Calculations!$1:$80, MATCH("Fiscal_Impact_bars", Calculations!$B:$B, 0), MATCH(Fiscal_impact_082918!$A27,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MATCH(Fiscal_impact_082918!$A28, Calculations!$9:$9, 0))</f>
        <v>-0.26136235383279294</v>
      </c>
      <c r="C28" s="66">
        <f>INDEX(Calculations!$1:$80, MATCH("RecessionDummy", Calculations!$B:$B, 0), MATCH(Fiscal_impact_082918!$A28, Calculations!$9:$9, 0))</f>
        <v>0</v>
      </c>
      <c r="D28" s="65">
        <f ca="1">INDEX(Calculations!$1:$80, MATCH("Fiscal_Impact_bars", Calculations!$B:$B, 0), MATCH(Fiscal_impact_082918!$A28,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MATCH(Fiscal_impact_082918!$A29, Calculations!$9:$9, 0))</f>
        <v>-7.8649074133538152E-2</v>
      </c>
      <c r="C29" s="66">
        <f>INDEX(Calculations!$1:$80, MATCH("RecessionDummy", Calculations!$B:$B, 0), MATCH(Fiscal_impact_082918!$A29, Calculations!$9:$9, 0))</f>
        <v>0</v>
      </c>
      <c r="D29" s="65">
        <f ca="1">INDEX(Calculations!$1:$80, MATCH("Fiscal_Impact_bars", Calculations!$B:$B, 0), MATCH(Fiscal_impact_082918!$A29,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MATCH(Fiscal_impact_082918!$A30, Calculations!$9:$9, 0))</f>
        <v>-0.22220532524409903</v>
      </c>
      <c r="C30" s="66">
        <f>INDEX(Calculations!$1:$80, MATCH("RecessionDummy", Calculations!$B:$B, 0), MATCH(Fiscal_impact_082918!$A30, Calculations!$9:$9, 0))</f>
        <v>0</v>
      </c>
      <c r="D30" s="65">
        <f ca="1">INDEX(Calculations!$1:$80, MATCH("Fiscal_Impact_bars", Calculations!$B:$B, 0), MATCH(Fiscal_impact_082918!$A30,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MATCH(Fiscal_impact_082918!$A31, Calculations!$9:$9, 0))</f>
        <v>1.8219505811566714E-2</v>
      </c>
      <c r="C31" s="66">
        <f>INDEX(Calculations!$1:$80, MATCH("RecessionDummy", Calculations!$B:$B, 0), MATCH(Fiscal_impact_082918!$A31, Calculations!$9:$9, 0))</f>
        <v>0</v>
      </c>
      <c r="D31" s="65">
        <f ca="1">INDEX(Calculations!$1:$80, MATCH("Fiscal_Impact_bars", Calculations!$B:$B, 0), MATCH(Fiscal_impact_082918!$A31,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MATCH(Fiscal_impact_082918!$A32, Calculations!$9:$9, 0))</f>
        <v>0.18376313994032378</v>
      </c>
      <c r="C32" s="66">
        <f>INDEX(Calculations!$1:$80, MATCH("RecessionDummy", Calculations!$B:$B, 0), MATCH(Fiscal_impact_082918!$A32, Calculations!$9:$9, 0))</f>
        <v>0</v>
      </c>
      <c r="D32" s="65">
        <f ca="1">INDEX(Calculations!$1:$80, MATCH("Fiscal_Impact_bars", Calculations!$B:$B, 0), MATCH(Fiscal_impact_082918!$A32,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MATCH(Fiscal_impact_082918!$A33, Calculations!$9:$9, 0))</f>
        <v>0.29762755951248376</v>
      </c>
      <c r="C33" s="66">
        <f>INDEX(Calculations!$1:$80, MATCH("RecessionDummy", Calculations!$B:$B, 0), MATCH(Fiscal_impact_082918!$A33, Calculations!$9:$9, 0))</f>
        <v>0</v>
      </c>
      <c r="D33" s="65">
        <f ca="1">INDEX(Calculations!$1:$80, MATCH("Fiscal_Impact_bars", Calculations!$B:$B, 0), MATCH(Fiscal_impact_082918!$A33,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MATCH(Fiscal_impact_082918!$A34, Calculations!$9:$9, 0))</f>
        <v>0.38559730701842715</v>
      </c>
      <c r="C34" s="66">
        <f>INDEX(Calculations!$1:$80, MATCH("RecessionDummy", Calculations!$B:$B, 0), MATCH(Fiscal_impact_082918!$A34, Calculations!$9:$9, 0))</f>
        <v>1</v>
      </c>
      <c r="D34" s="65">
        <f ca="1">INDEX(Calculations!$1:$80, MATCH("Fiscal_Impact_bars", Calculations!$B:$B, 0), MATCH(Fiscal_impact_082918!$A34,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MATCH(Fiscal_impact_082918!$A35, Calculations!$9:$9, 0))</f>
        <v>1.0022397110040149</v>
      </c>
      <c r="C35" s="66">
        <f>INDEX(Calculations!$1:$80, MATCH("RecessionDummy", Calculations!$B:$B, 0), MATCH(Fiscal_impact_082918!$A35, Calculations!$9:$9, 0))</f>
        <v>1</v>
      </c>
      <c r="D35" s="65">
        <f ca="1">INDEX(Calculations!$1:$80, MATCH("Fiscal_Impact_bars", Calculations!$B:$B, 0), MATCH(Fiscal_impact_082918!$A35,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MATCH(Fiscal_impact_082918!$A36, Calculations!$9:$9, 0))</f>
        <v>1.3203155516182057</v>
      </c>
      <c r="C36" s="66">
        <f>INDEX(Calculations!$1:$80, MATCH("RecessionDummy", Calculations!$B:$B, 0), MATCH(Fiscal_impact_082918!$A36, Calculations!$9:$9, 0))</f>
        <v>1</v>
      </c>
      <c r="D36" s="65">
        <f ca="1">INDEX(Calculations!$1:$80, MATCH("Fiscal_Impact_bars", Calculations!$B:$B, 0), MATCH(Fiscal_impact_082918!$A36,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MATCH(Fiscal_impact_082918!$A37, Calculations!$9:$9, 0))</f>
        <v>1.4688414729657115</v>
      </c>
      <c r="C37" s="66">
        <f>INDEX(Calculations!$1:$80, MATCH("RecessionDummy", Calculations!$B:$B, 0), MATCH(Fiscal_impact_082918!$A37, Calculations!$9:$9, 0))</f>
        <v>1</v>
      </c>
      <c r="D37" s="65">
        <f ca="1">INDEX(Calculations!$1:$80, MATCH("Fiscal_Impact_bars", Calculations!$B:$B, 0), MATCH(Fiscal_impact_082918!$A37,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MATCH(Fiscal_impact_082918!$A38, Calculations!$9:$9, 0))</f>
        <v>2.2580125746258224</v>
      </c>
      <c r="C38" s="66">
        <f>INDEX(Calculations!$1:$80, MATCH("RecessionDummy", Calculations!$B:$B, 0), MATCH(Fiscal_impact_082918!$A38, Calculations!$9:$9, 0))</f>
        <v>1</v>
      </c>
      <c r="D38" s="65">
        <f ca="1">INDEX(Calculations!$1:$80, MATCH("Fiscal_Impact_bars", Calculations!$B:$B, 0), MATCH(Fiscal_impact_082918!$A38,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MATCH(Fiscal_impact_082918!$A39, Calculations!$9:$9, 0))</f>
        <v>2.238997247741124</v>
      </c>
      <c r="C39" s="66">
        <f>INDEX(Calculations!$1:$80, MATCH("RecessionDummy", Calculations!$B:$B, 0), MATCH(Fiscal_impact_082918!$A39, Calculations!$9:$9, 0))</f>
        <v>1</v>
      </c>
      <c r="D39" s="65">
        <f ca="1">INDEX(Calculations!$1:$80, MATCH("Fiscal_Impact_bars", Calculations!$B:$B, 0), MATCH(Fiscal_impact_082918!$A39,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MATCH(Fiscal_impact_082918!$A40, Calculations!$9:$9, 0))</f>
        <v>2.5313125321901486</v>
      </c>
      <c r="C40" s="66">
        <f>INDEX(Calculations!$1:$80, MATCH("RecessionDummy", Calculations!$B:$B, 0), MATCH(Fiscal_impact_082918!$A40, Calculations!$9:$9, 0))</f>
        <v>0</v>
      </c>
      <c r="D40" s="65">
        <f ca="1">INDEX(Calculations!$1:$80, MATCH("Fiscal_Impact_bars", Calculations!$B:$B, 0), MATCH(Fiscal_impact_082918!$A40,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MATCH(Fiscal_impact_082918!$A41, Calculations!$9:$9, 0))</f>
        <v>2.8234351226607513</v>
      </c>
      <c r="C41" s="66">
        <f>INDEX(Calculations!$1:$80, MATCH("RecessionDummy", Calculations!$B:$B, 0), MATCH(Fiscal_impact_082918!$A41, Calculations!$9:$9, 0))</f>
        <v>0</v>
      </c>
      <c r="D41" s="65">
        <f ca="1">INDEX(Calculations!$1:$80, MATCH("Fiscal_Impact_bars", Calculations!$B:$B, 0), MATCH(Fiscal_impact_082918!$A41,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MATCH(Fiscal_impact_082918!$A42, Calculations!$9:$9, 0))</f>
        <v>2.4568246112147158</v>
      </c>
      <c r="C42" s="66">
        <f>INDEX(Calculations!$1:$80, MATCH("RecessionDummy", Calculations!$B:$B, 0), MATCH(Fiscal_impact_082918!$A42, Calculations!$9:$9, 0))</f>
        <v>0</v>
      </c>
      <c r="D42" s="65">
        <f ca="1">INDEX(Calculations!$1:$80, MATCH("Fiscal_Impact_bars", Calculations!$B:$B, 0), MATCH(Fiscal_impact_082918!$A42,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MATCH(Fiscal_impact_082918!$A43, Calculations!$9:$9, 0))</f>
        <v>2.1834799583931788</v>
      </c>
      <c r="C43" s="66">
        <f>INDEX(Calculations!$1:$80, MATCH("RecessionDummy", Calculations!$B:$B, 0), MATCH(Fiscal_impact_082918!$A43, Calculations!$9:$9, 0))</f>
        <v>0</v>
      </c>
      <c r="D43" s="65">
        <f ca="1">INDEX(Calculations!$1:$80, MATCH("Fiscal_Impact_bars", Calculations!$B:$B, 0), MATCH(Fiscal_impact_082918!$A43,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MATCH(Fiscal_impact_082918!$A44, Calculations!$9:$9, 0))</f>
        <v>1.6900049059014273</v>
      </c>
      <c r="C44" s="66">
        <f>INDEX(Calculations!$1:$80, MATCH("RecessionDummy", Calculations!$B:$B, 0), MATCH(Fiscal_impact_082918!$A44, Calculations!$9:$9, 0))</f>
        <v>0</v>
      </c>
      <c r="D44" s="65">
        <f ca="1">INDEX(Calculations!$1:$80, MATCH("Fiscal_Impact_bars", Calculations!$B:$B, 0), MATCH(Fiscal_impact_082918!$A44,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MATCH(Fiscal_impact_082918!$A45, Calculations!$9:$9, 0))</f>
        <v>1.2075856577858326</v>
      </c>
      <c r="C45" s="66">
        <f>INDEX(Calculations!$1:$80, MATCH("RecessionDummy", Calculations!$B:$B, 0), MATCH(Fiscal_impact_082918!$A45, Calculations!$9:$9, 0))</f>
        <v>0</v>
      </c>
      <c r="D45" s="65">
        <f ca="1">INDEX(Calculations!$1:$80, MATCH("Fiscal_Impact_bars", Calculations!$B:$B, 0), MATCH(Fiscal_impact_082918!$A45,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MATCH(Fiscal_impact_082918!$A46, Calculations!$9:$9, 0))</f>
        <v>0.42101546229124437</v>
      </c>
      <c r="C46" s="66">
        <f>INDEX(Calculations!$1:$80, MATCH("RecessionDummy", Calculations!$B:$B, 0), MATCH(Fiscal_impact_082918!$A46, Calculations!$9:$9, 0))</f>
        <v>0</v>
      </c>
      <c r="D46" s="65">
        <f ca="1">INDEX(Calculations!$1:$80, MATCH("Fiscal_Impact_bars", Calculations!$B:$B, 0), MATCH(Fiscal_impact_082918!$A46,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MATCH(Fiscal_impact_082918!$A47, Calculations!$9:$9, 0))</f>
        <v>-0.23843710663909395</v>
      </c>
      <c r="C47" s="66">
        <f>INDEX(Calculations!$1:$80, MATCH("RecessionDummy", Calculations!$B:$B, 0), MATCH(Fiscal_impact_082918!$A47, Calculations!$9:$9, 0))</f>
        <v>0</v>
      </c>
      <c r="D47" s="65">
        <f ca="1">INDEX(Calculations!$1:$80, MATCH("Fiscal_Impact_bars", Calculations!$B:$B, 0), MATCH(Fiscal_impact_082918!$A47,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MATCH(Fiscal_impact_082918!$A48, Calculations!$9:$9, 0))</f>
        <v>-0.85300371425131871</v>
      </c>
      <c r="C48" s="66">
        <f>INDEX(Calculations!$1:$80, MATCH("RecessionDummy", Calculations!$B:$B, 0), MATCH(Fiscal_impact_082918!$A48, Calculations!$9:$9, 0))</f>
        <v>0</v>
      </c>
      <c r="D48" s="65">
        <f ca="1">INDEX(Calculations!$1:$80, MATCH("Fiscal_Impact_bars", Calculations!$B:$B, 0), MATCH(Fiscal_impact_082918!$A48,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MATCH(Fiscal_impact_082918!$A49, Calculations!$9:$9, 0))</f>
        <v>-1.1534202238904028</v>
      </c>
      <c r="C49" s="66">
        <f>INDEX(Calculations!$1:$80, MATCH("RecessionDummy", Calculations!$B:$B, 0), MATCH(Fiscal_impact_082918!$A49, Calculations!$9:$9, 0))</f>
        <v>0</v>
      </c>
      <c r="D49" s="65">
        <f ca="1">INDEX(Calculations!$1:$80, MATCH("Fiscal_Impact_bars", Calculations!$B:$B, 0), MATCH(Fiscal_impact_082918!$A49,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MATCH(Fiscal_impact_082918!$A50, Calculations!$9:$9, 0))</f>
        <v>-1.1049008147426918</v>
      </c>
      <c r="C50" s="66">
        <f>INDEX(Calculations!$1:$80, MATCH("RecessionDummy", Calculations!$B:$B, 0), MATCH(Fiscal_impact_082918!$A50, Calculations!$9:$9, 0))</f>
        <v>0</v>
      </c>
      <c r="D50" s="65">
        <f ca="1">INDEX(Calculations!$1:$80, MATCH("Fiscal_Impact_bars", Calculations!$B:$B, 0), MATCH(Fiscal_impact_082918!$A50,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MATCH(Fiscal_impact_082918!$A51, Calculations!$9:$9, 0))</f>
        <v>-1.1002145965163308</v>
      </c>
      <c r="C51" s="66">
        <f>INDEX(Calculations!$1:$80, MATCH("RecessionDummy", Calculations!$B:$B, 0), MATCH(Fiscal_impact_082918!$A51, Calculations!$9:$9, 0))</f>
        <v>0</v>
      </c>
      <c r="D51" s="65">
        <f ca="1">INDEX(Calculations!$1:$80, MATCH("Fiscal_Impact_bars", Calculations!$B:$B, 0), MATCH(Fiscal_impact_082918!$A51,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MATCH(Fiscal_impact_082918!$A52, Calculations!$9:$9, 0))</f>
        <v>-0.80655812169924379</v>
      </c>
      <c r="C52" s="66">
        <f>INDEX(Calculations!$1:$80, MATCH("RecessionDummy", Calculations!$B:$B, 0), MATCH(Fiscal_impact_082918!$A52, Calculations!$9:$9, 0))</f>
        <v>0</v>
      </c>
      <c r="D52" s="65">
        <f ca="1">INDEX(Calculations!$1:$80, MATCH("Fiscal_Impact_bars", Calculations!$B:$B, 0), MATCH(Fiscal_impact_082918!$A52,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MATCH(Fiscal_impact_082918!$A53, Calculations!$9:$9, 0))</f>
        <v>-0.96852908003251947</v>
      </c>
      <c r="C53" s="66">
        <f>INDEX(Calculations!$1:$80, MATCH("RecessionDummy", Calculations!$B:$B, 0), MATCH(Fiscal_impact_082918!$A53, Calculations!$9:$9, 0))</f>
        <v>0</v>
      </c>
      <c r="D53" s="65">
        <f ca="1">INDEX(Calculations!$1:$80, MATCH("Fiscal_Impact_bars", Calculations!$B:$B, 0), MATCH(Fiscal_impact_082918!$A53,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MATCH(Fiscal_impact_082918!$A54, Calculations!$9:$9, 0))</f>
        <v>-1.0942140803009437</v>
      </c>
      <c r="C54" s="66">
        <f>INDEX(Calculations!$1:$80, MATCH("RecessionDummy", Calculations!$B:$B, 0), MATCH(Fiscal_impact_082918!$A54, Calculations!$9:$9, 0))</f>
        <v>0</v>
      </c>
      <c r="D54" s="65">
        <f ca="1">INDEX(Calculations!$1:$80, MATCH("Fiscal_Impact_bars", Calculations!$B:$B, 0), MATCH(Fiscal_impact_082918!$A54,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MATCH(Fiscal_impact_082918!$A55, Calculations!$9:$9, 0))</f>
        <v>-1.1029189003982283</v>
      </c>
      <c r="C55" s="66">
        <f>INDEX(Calculations!$1:$80, MATCH("RecessionDummy", Calculations!$B:$B, 0), MATCH(Fiscal_impact_082918!$A55, Calculations!$9:$9, 0))</f>
        <v>0</v>
      </c>
      <c r="D55" s="65">
        <f ca="1">INDEX(Calculations!$1:$80, MATCH("Fiscal_Impact_bars", Calculations!$B:$B, 0), MATCH(Fiscal_impact_082918!$A55,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MATCH(Fiscal_impact_082918!$A56, Calculations!$9:$9, 0))</f>
        <v>-1.1697477625340822</v>
      </c>
      <c r="C56" s="66">
        <f>INDEX(Calculations!$1:$80, MATCH("RecessionDummy", Calculations!$B:$B, 0), MATCH(Fiscal_impact_082918!$A56, Calculations!$9:$9, 0))</f>
        <v>0</v>
      </c>
      <c r="D56" s="65">
        <f ca="1">INDEX(Calculations!$1:$80, MATCH("Fiscal_Impact_bars", Calculations!$B:$B, 0), MATCH(Fiscal_impact_082918!$A56,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MATCH(Fiscal_impact_082918!$A57, Calculations!$9:$9, 0))</f>
        <v>-1.1134432400388083</v>
      </c>
      <c r="C57" s="66">
        <f>INDEX(Calculations!$1:$80, MATCH("RecessionDummy", Calculations!$B:$B, 0), MATCH(Fiscal_impact_082918!$A57, Calculations!$9:$9, 0))</f>
        <v>0</v>
      </c>
      <c r="D57" s="65">
        <f ca="1">INDEX(Calculations!$1:$80, MATCH("Fiscal_Impact_bars", Calculations!$B:$B, 0), MATCH(Fiscal_impact_082918!$A57,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MATCH(Fiscal_impact_082918!$A58, Calculations!$9:$9, 0))</f>
        <v>-0.95805080351969796</v>
      </c>
      <c r="C58" s="66">
        <f>INDEX(Calculations!$1:$80, MATCH("RecessionDummy", Calculations!$B:$B, 0), MATCH(Fiscal_impact_082918!$A58, Calculations!$9:$9, 0))</f>
        <v>0</v>
      </c>
      <c r="D58" s="65">
        <f ca="1">INDEX(Calculations!$1:$80, MATCH("Fiscal_Impact_bars", Calculations!$B:$B, 0), MATCH(Fiscal_impact_082918!$A58,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MATCH(Fiscal_impact_082918!$A59, Calculations!$9:$9, 0))</f>
        <v>-0.81277295415454665</v>
      </c>
      <c r="C59" s="66">
        <f>INDEX(Calculations!$1:$80, MATCH("RecessionDummy", Calculations!$B:$B, 0), MATCH(Fiscal_impact_082918!$A59, Calculations!$9:$9, 0))</f>
        <v>0</v>
      </c>
      <c r="D59" s="65">
        <f ca="1">INDEX(Calculations!$1:$80, MATCH("Fiscal_Impact_bars", Calculations!$B:$B, 0), MATCH(Fiscal_impact_082918!$A59,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MATCH(Fiscal_impact_082918!$A60, Calculations!$9:$9, 0))</f>
        <v>-0.55619428814783745</v>
      </c>
      <c r="C60" s="66">
        <f>INDEX(Calculations!$1:$80, MATCH("RecessionDummy", Calculations!$B:$B, 0), MATCH(Fiscal_impact_082918!$A60, Calculations!$9:$9, 0))</f>
        <v>0</v>
      </c>
      <c r="D60" s="65">
        <f ca="1">INDEX(Calculations!$1:$80, MATCH("Fiscal_Impact_bars", Calculations!$B:$B, 0), MATCH(Fiscal_impact_082918!$A60,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MATCH(Fiscal_impact_082918!$A61, Calculations!$9:$9, 0))</f>
        <v>-0.35167861916506626</v>
      </c>
      <c r="C61" s="66">
        <f>INDEX(Calculations!$1:$80, MATCH("RecessionDummy", Calculations!$B:$B, 0), MATCH(Fiscal_impact_082918!$A61, Calculations!$9:$9, 0))</f>
        <v>0</v>
      </c>
      <c r="D61" s="65">
        <f ca="1">INDEX(Calculations!$1:$80, MATCH("Fiscal_Impact_bars", Calculations!$B:$B, 0), MATCH(Fiscal_impact_082918!$A61,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MATCH(Fiscal_impact_082918!$A62, Calculations!$9:$9, 0))</f>
        <v>-1.8630945843306462E-2</v>
      </c>
      <c r="C62" s="66">
        <f>INDEX(Calculations!$1:$80, MATCH("RecessionDummy", Calculations!$B:$B, 0), MATCH(Fiscal_impact_082918!$A62, Calculations!$9:$9, 0))</f>
        <v>0</v>
      </c>
      <c r="D62" s="65">
        <f ca="1">INDEX(Calculations!$1:$80, MATCH("Fiscal_Impact_bars", Calculations!$B:$B, 0), MATCH(Fiscal_impact_082918!$A62,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MATCH(Fiscal_impact_082918!$A63, Calculations!$9:$9, 0))</f>
        <v>0.25852701238525871</v>
      </c>
      <c r="C63" s="66">
        <f>INDEX(Calculations!$1:$80, MATCH("RecessionDummy", Calculations!$B:$B, 0), MATCH(Fiscal_impact_082918!$A63, Calculations!$9:$9, 0))</f>
        <v>0</v>
      </c>
      <c r="D63" s="65">
        <f ca="1">INDEX(Calculations!$1:$80, MATCH("Fiscal_Impact_bars", Calculations!$B:$B, 0), MATCH(Fiscal_impact_082918!$A63,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MATCH(Fiscal_impact_082918!$A64, Calculations!$9:$9, 0))</f>
        <v>0.27529679017107106</v>
      </c>
      <c r="C64" s="66">
        <f>INDEX(Calculations!$1:$80, MATCH("RecessionDummy", Calculations!$B:$B, 0), MATCH(Fiscal_impact_082918!$A64, Calculations!$9:$9, 0))</f>
        <v>0</v>
      </c>
      <c r="D64" s="65">
        <f ca="1">INDEX(Calculations!$1:$80, MATCH("Fiscal_Impact_bars", Calculations!$B:$B, 0), MATCH(Fiscal_impact_082918!$A64,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MATCH(Fiscal_impact_082918!$A65, Calculations!$9:$9, 0))</f>
        <v>0.36610763610558672</v>
      </c>
      <c r="C65" s="66">
        <f>INDEX(Calculations!$1:$80, MATCH("RecessionDummy", Calculations!$B:$B, 0), MATCH(Fiscal_impact_082918!$A65, Calculations!$9:$9, 0))</f>
        <v>0</v>
      </c>
      <c r="D65" s="65">
        <f ca="1">INDEX(Calculations!$1:$80, MATCH("Fiscal_Impact_bars", Calculations!$B:$B, 0), MATCH(Fiscal_impact_082918!$A65,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MATCH(Fiscal_impact_082918!$A66, Calculations!$9:$9, 0))</f>
        <v>0.43318264808241563</v>
      </c>
      <c r="C66" s="66">
        <f>INDEX(Calculations!$1:$80, MATCH("RecessionDummy", Calculations!$B:$B, 0), MATCH(Fiscal_impact_082918!$A66, Calculations!$9:$9, 0))</f>
        <v>0</v>
      </c>
      <c r="D66" s="65">
        <f ca="1">INDEX(Calculations!$1:$80, MATCH("Fiscal_Impact_bars", Calculations!$B:$B, 0), MATCH(Fiscal_impact_082918!$A66,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MATCH(Fiscal_impact_082918!$A67, Calculations!$9:$9, 0))</f>
        <v>0.23410783981170552</v>
      </c>
      <c r="C67" s="66">
        <f>INDEX(Calculations!$1:$80, MATCH("RecessionDummy", Calculations!$B:$B, 0), MATCH(Fiscal_impact_082918!$A67, Calculations!$9:$9, 0))</f>
        <v>0</v>
      </c>
      <c r="D67" s="65">
        <f ca="1">INDEX(Calculations!$1:$80, MATCH("Fiscal_Impact_bars", Calculations!$B:$B, 0), MATCH(Fiscal_impact_082918!$A67,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MATCH(Fiscal_impact_082918!$A68, Calculations!$9:$9, 0))</f>
        <v>0.18878234528759708</v>
      </c>
      <c r="C68" s="66">
        <f>INDEX(Calculations!$1:$80, MATCH("RecessionDummy", Calculations!$B:$B, 0), MATCH(Fiscal_impact_082918!$A68, Calculations!$9:$9, 0))</f>
        <v>0</v>
      </c>
      <c r="D68" s="70">
        <f ca="1">INDEX(Calculations!$1:$80, MATCH("Fiscal_Impact_bars", Calculations!$B:$B, 0), MATCH(Fiscal_impact_082918!$A68,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MATCH(Fiscal_impact_082918!$A69, Calculations!$9:$9, 0))</f>
        <v>0.16797473391383014</v>
      </c>
      <c r="C69" s="66">
        <f>INDEX(Calculations!$1:$80, MATCH("RecessionDummy", Calculations!$B:$B, 0), MATCH(Fiscal_impact_082918!$A69, Calculations!$9:$9, 0))</f>
        <v>0</v>
      </c>
      <c r="D69" s="70">
        <f ca="1">INDEX(Calculations!$1:$80, MATCH("Fiscal_Impact_bars", Calculations!$B:$B, 0), MATCH(Fiscal_impact_082918!$A69,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MATCH(Fiscal_impact_082918!$A70, Calculations!$9:$9, 0))</f>
        <v>-1.1108798632524947E-2</v>
      </c>
      <c r="C70" s="66">
        <f>INDEX(Calculations!$1:$80, MATCH("RecessionDummy", Calculations!$B:$B, 0), MATCH(Fiscal_impact_082918!$A70, Calculations!$9:$9, 0))</f>
        <v>0</v>
      </c>
      <c r="D70" s="70">
        <f ca="1">INDEX(Calculations!$1:$80, MATCH("Fiscal_Impact_bars", Calculations!$B:$B, 0), MATCH(Fiscal_impact_082918!$A70,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MATCH(Fiscal_impact_082918!$A71, Calculations!$9:$9, 0))</f>
        <v>3.8751649061877128E-2</v>
      </c>
      <c r="C71" s="66">
        <f>INDEX(Calculations!$1:$80, MATCH("RecessionDummy", Calculations!$B:$B, 0), MATCH(Fiscal_impact_082918!$A71, Calculations!$9:$9, 0))</f>
        <v>0</v>
      </c>
      <c r="D71" s="70">
        <f ca="1">INDEX(Calculations!$1:$80, MATCH("Fiscal_Impact_bars", Calculations!$B:$B, 0), MATCH(Fiscal_impact_082918!$A71,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MATCH(Fiscal_impact_082918!$A72, Calculations!$9:$9, 0))</f>
        <v>-1.6794464738439395E-2</v>
      </c>
      <c r="C72" s="66">
        <f>INDEX(Calculations!$1:$80, MATCH("RecessionDummy", Calculations!$B:$B, 0), MATCH(Fiscal_impact_082918!$A72, Calculations!$9:$9, 0))</f>
        <v>0</v>
      </c>
      <c r="D72" s="70">
        <f ca="1">INDEX(Calculations!$1:$80, MATCH("Fiscal_Impact_bars", Calculations!$B:$B, 0), MATCH(Fiscal_impact_082918!$A72,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MATCH(Fiscal_impact_082918!$A73, Calculations!$9:$9, 0))</f>
        <v>9.0378539739423336E-2</v>
      </c>
      <c r="C73" s="66">
        <f>INDEX(Calculations!$1:$80, MATCH("RecessionDummy", Calculations!$B:$B, 0), MATCH(Fiscal_impact_082918!$A73, Calculations!$9:$9, 0))</f>
        <v>0</v>
      </c>
      <c r="D73" s="70">
        <f ca="1">INDEX(Calculations!$1:$80, MATCH("Fiscal_Impact_bars", Calculations!$B:$B, 0), MATCH(Fiscal_impact_082918!$A73,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MATCH(Fiscal_impact_082918!$A74, Calculations!$9:$9, 0))</f>
        <v>0.20767399343398585</v>
      </c>
      <c r="C74" s="66">
        <f>INDEX(Calculations!$1:$80, MATCH("RecessionDummy", Calculations!$B:$B, 0), MATCH(Fiscal_impact_082918!$A74, Calculations!$9:$9, 0))</f>
        <v>0</v>
      </c>
      <c r="D74" s="70">
        <f ca="1">INDEX(Calculations!$1:$80, MATCH("Fiscal_Impact_bars", Calculations!$B:$B, 0), MATCH(Fiscal_impact_082918!$A74,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81"/>
    </row>
    <row r="75" spans="1:8" x14ac:dyDescent="0.25">
      <c r="A75" s="64">
        <f>INDEX(Calculations!$9:$9, , ROW()+121)</f>
        <v>43281</v>
      </c>
      <c r="B75" s="70">
        <f ca="1">INDEX(Calculations!$1:$80, MATCH("Fiscal_Impact", Calculations!$B:$B, 0), MATCH(Fiscal_impact_082918!$A75, Calculations!$9:$9, 0))</f>
        <v>0.36371493805898503</v>
      </c>
      <c r="C75" s="66">
        <f>INDEX(Calculations!$1:$80, MATCH("RecessionDummy", Calculations!$B:$B, 0), MATCH(Fiscal_impact_082918!$A75, Calculations!$9:$9, 0))</f>
        <v>0</v>
      </c>
      <c r="D75" s="70">
        <f ca="1">INDEX(Calculations!$1:$80, MATCH("Fiscal_Impact_bars", Calculations!$B:$B, 0), MATCH(Fiscal_impact_082918!$A75, Calculations!$9:$9, 0))</f>
        <v>0.71355353032895152</v>
      </c>
      <c r="E75" s="65">
        <f>INDEX(HaverPull!$B:$XZ,MATCH($A75,HaverPull!$B:$B,0),MATCH("Contribution to %Ch in Real GDP from ""Federal G""",HaverPull!$B$1:$XZ$1,0))</f>
        <v>0.24</v>
      </c>
      <c r="F75" s="65">
        <f>INDEX(HaverPull!$B:$XZ,MATCH($A75,HaverPull!$B:$B,0),MATCH("Contribution to %Ch in Real GDP from ""S+L G""",HaverPull!$B$1:$XZ$1,0))</f>
        <v>0.2</v>
      </c>
      <c r="G75" s="65">
        <f ca="1">INDEX(Calculations!$A:$GV,MATCH("Contribution of Consumption Growth to Real GDP",Calculations!B$1:B$71,0),MATCH($A75,Calculations!A$9:GV$9))</f>
        <v>0.28355353032895148</v>
      </c>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S1" zoomScale="115" zoomScaleNormal="115" workbookViewId="0">
      <selection activeCell="Y49" sqref="Y49"/>
    </sheetView>
  </sheetViews>
  <sheetFormatPr defaultRowHeight="15" x14ac:dyDescent="0.25"/>
  <cols>
    <col min="11" max="11" width="9.85546875" customWidth="1"/>
    <col min="25" max="25" width="11" customWidth="1"/>
    <col min="26" max="26" width="19.28515625" customWidth="1"/>
  </cols>
  <sheetData>
    <row r="1" spans="1:29" x14ac:dyDescent="0.25">
      <c r="A1" s="15" t="s">
        <v>410</v>
      </c>
      <c r="B1" s="15" t="s">
        <v>61</v>
      </c>
      <c r="C1" t="s">
        <v>404</v>
      </c>
      <c r="D1" s="15" t="s">
        <v>410</v>
      </c>
      <c r="E1" s="15" t="s">
        <v>61</v>
      </c>
      <c r="F1" t="s">
        <v>405</v>
      </c>
      <c r="G1" s="15" t="s">
        <v>410</v>
      </c>
      <c r="H1" s="15" t="s">
        <v>61</v>
      </c>
      <c r="I1" t="s">
        <v>406</v>
      </c>
      <c r="J1" s="15" t="s">
        <v>410</v>
      </c>
      <c r="K1" s="15" t="s">
        <v>61</v>
      </c>
      <c r="L1" t="s">
        <v>407</v>
      </c>
      <c r="M1" s="15" t="s">
        <v>410</v>
      </c>
      <c r="N1" s="15" t="s">
        <v>61</v>
      </c>
      <c r="O1" t="s">
        <v>408</v>
      </c>
      <c r="Q1" s="93" t="s">
        <v>610</v>
      </c>
      <c r="R1" s="93" t="s">
        <v>611</v>
      </c>
      <c r="S1" s="93" t="s">
        <v>540</v>
      </c>
      <c r="T1" s="93" t="s">
        <v>541</v>
      </c>
      <c r="U1" s="94" t="s">
        <v>542</v>
      </c>
      <c r="V1" s="94" t="s">
        <v>543</v>
      </c>
      <c r="X1" s="15" t="s">
        <v>547</v>
      </c>
      <c r="Y1" s="15" t="s">
        <v>61</v>
      </c>
      <c r="Z1" t="s">
        <v>544</v>
      </c>
      <c r="AA1" t="s">
        <v>409</v>
      </c>
    </row>
    <row r="2" spans="1:29" x14ac:dyDescent="0.25">
      <c r="A2" t="s">
        <v>57</v>
      </c>
      <c r="C2" t="s">
        <v>418</v>
      </c>
      <c r="D2" t="s">
        <v>57</v>
      </c>
      <c r="F2" t="s">
        <v>532</v>
      </c>
      <c r="G2" t="s">
        <v>57</v>
      </c>
      <c r="I2" t="s">
        <v>534</v>
      </c>
      <c r="J2" t="s">
        <v>57</v>
      </c>
      <c r="L2" t="s">
        <v>536</v>
      </c>
      <c r="M2" t="s">
        <v>57</v>
      </c>
      <c r="O2" t="s">
        <v>539</v>
      </c>
      <c r="Q2" s="93"/>
      <c r="R2" s="93"/>
      <c r="S2" s="93"/>
      <c r="T2" s="93"/>
      <c r="U2" s="94"/>
      <c r="V2" s="94"/>
      <c r="X2" t="s">
        <v>57</v>
      </c>
      <c r="Z2" t="s">
        <v>546</v>
      </c>
      <c r="AA2" t="s">
        <v>409</v>
      </c>
    </row>
    <row r="3" spans="1:29" x14ac:dyDescent="0.25">
      <c r="A3" t="s">
        <v>59</v>
      </c>
      <c r="C3" t="s">
        <v>417</v>
      </c>
      <c r="D3" t="s">
        <v>59</v>
      </c>
      <c r="F3" t="s">
        <v>417</v>
      </c>
      <c r="G3" t="s">
        <v>59</v>
      </c>
      <c r="I3" t="s">
        <v>533</v>
      </c>
      <c r="J3" t="s">
        <v>59</v>
      </c>
      <c r="L3" t="s">
        <v>535</v>
      </c>
      <c r="M3" t="s">
        <v>59</v>
      </c>
      <c r="O3" t="s">
        <v>538</v>
      </c>
      <c r="Q3" s="93"/>
      <c r="R3" s="93"/>
      <c r="S3" s="93"/>
      <c r="T3" s="93"/>
      <c r="U3" s="94"/>
      <c r="V3" s="94"/>
      <c r="X3" t="s">
        <v>59</v>
      </c>
      <c r="Z3" t="s">
        <v>369</v>
      </c>
    </row>
    <row r="4" spans="1:29" x14ac:dyDescent="0.25">
      <c r="A4" t="s">
        <v>414</v>
      </c>
      <c r="C4" t="s">
        <v>601</v>
      </c>
      <c r="D4" t="s">
        <v>414</v>
      </c>
      <c r="F4" t="s">
        <v>601</v>
      </c>
      <c r="G4" t="s">
        <v>414</v>
      </c>
      <c r="I4" t="s">
        <v>601</v>
      </c>
      <c r="J4" t="s">
        <v>414</v>
      </c>
      <c r="L4" t="s">
        <v>601</v>
      </c>
      <c r="M4" t="s">
        <v>414</v>
      </c>
      <c r="O4" t="s">
        <v>601</v>
      </c>
      <c r="Q4" s="93"/>
      <c r="R4" s="93"/>
      <c r="S4" s="93"/>
      <c r="T4" s="93"/>
      <c r="U4" s="94"/>
      <c r="V4" s="94"/>
      <c r="X4" t="s">
        <v>414</v>
      </c>
      <c r="Z4" t="s">
        <v>605</v>
      </c>
    </row>
    <row r="5" spans="1:29" x14ac:dyDescent="0.25">
      <c r="A5" t="s">
        <v>413</v>
      </c>
      <c r="C5" t="s">
        <v>416</v>
      </c>
      <c r="D5" t="s">
        <v>413</v>
      </c>
      <c r="F5" t="s">
        <v>416</v>
      </c>
      <c r="G5" t="s">
        <v>413</v>
      </c>
      <c r="I5" t="s">
        <v>416</v>
      </c>
      <c r="J5" t="s">
        <v>413</v>
      </c>
      <c r="L5" t="s">
        <v>416</v>
      </c>
      <c r="M5" t="s">
        <v>413</v>
      </c>
      <c r="O5" t="s">
        <v>537</v>
      </c>
      <c r="Q5" s="93"/>
      <c r="R5" s="93"/>
      <c r="S5" s="93"/>
      <c r="T5" s="93"/>
      <c r="U5" s="94"/>
      <c r="V5" s="94"/>
      <c r="X5" t="s">
        <v>413</v>
      </c>
      <c r="Z5" t="s">
        <v>416</v>
      </c>
    </row>
    <row r="6" spans="1:29" x14ac:dyDescent="0.25">
      <c r="A6" t="s">
        <v>60</v>
      </c>
      <c r="C6" t="s">
        <v>600</v>
      </c>
      <c r="D6" t="s">
        <v>60</v>
      </c>
      <c r="F6" t="s">
        <v>600</v>
      </c>
      <c r="G6" t="s">
        <v>60</v>
      </c>
      <c r="I6" t="s">
        <v>600</v>
      </c>
      <c r="J6" t="s">
        <v>60</v>
      </c>
      <c r="L6" t="s">
        <v>603</v>
      </c>
      <c r="M6" t="s">
        <v>60</v>
      </c>
      <c r="O6" t="s">
        <v>604</v>
      </c>
      <c r="Q6" s="93"/>
      <c r="R6" s="93"/>
      <c r="S6" s="93"/>
      <c r="T6" s="93"/>
      <c r="U6" s="94"/>
      <c r="V6" s="94"/>
      <c r="X6" t="s">
        <v>60</v>
      </c>
      <c r="Z6" t="s">
        <v>606</v>
      </c>
      <c r="AA6" t="s">
        <v>409</v>
      </c>
    </row>
    <row r="7" spans="1:29" x14ac:dyDescent="0.25">
      <c r="A7" t="s">
        <v>412</v>
      </c>
      <c r="C7" t="s">
        <v>415</v>
      </c>
      <c r="D7" t="s">
        <v>412</v>
      </c>
      <c r="F7" t="s">
        <v>415</v>
      </c>
      <c r="G7" t="s">
        <v>412</v>
      </c>
      <c r="I7" t="s">
        <v>415</v>
      </c>
      <c r="J7" t="s">
        <v>412</v>
      </c>
      <c r="L7" t="s">
        <v>415</v>
      </c>
      <c r="M7" t="s">
        <v>412</v>
      </c>
      <c r="O7" t="s">
        <v>415</v>
      </c>
      <c r="Q7" s="93"/>
      <c r="R7" s="93"/>
      <c r="S7" s="93"/>
      <c r="T7" s="93"/>
      <c r="U7" s="94"/>
      <c r="V7" s="94"/>
      <c r="X7" t="s">
        <v>412</v>
      </c>
      <c r="Z7" t="s">
        <v>545</v>
      </c>
      <c r="AA7" t="s">
        <v>608</v>
      </c>
      <c r="AB7" t="s">
        <v>609</v>
      </c>
      <c r="AC7" t="s">
        <v>612</v>
      </c>
    </row>
    <row r="8" spans="1:29" x14ac:dyDescent="0.25">
      <c r="A8" t="s">
        <v>411</v>
      </c>
      <c r="B8" s="71">
        <v>39478</v>
      </c>
      <c r="C8" s="48">
        <v>5148</v>
      </c>
      <c r="D8" t="s">
        <v>411</v>
      </c>
      <c r="E8" s="71">
        <v>39478</v>
      </c>
      <c r="F8" s="48">
        <v>14502</v>
      </c>
      <c r="G8" t="s">
        <v>411</v>
      </c>
      <c r="H8" s="71">
        <v>39478</v>
      </c>
      <c r="I8" s="5">
        <v>1981</v>
      </c>
      <c r="J8" t="s">
        <v>411</v>
      </c>
      <c r="K8" s="71">
        <v>39478</v>
      </c>
      <c r="L8" s="48">
        <v>0</v>
      </c>
      <c r="M8" t="s">
        <v>411</v>
      </c>
      <c r="N8" s="71">
        <v>39478</v>
      </c>
      <c r="O8" s="48">
        <v>1</v>
      </c>
      <c r="Q8" s="93"/>
      <c r="R8" s="93"/>
      <c r="S8" s="93"/>
      <c r="T8" s="6"/>
      <c r="U8" s="72"/>
      <c r="V8" s="72"/>
      <c r="W8">
        <f>(F130+C130)/(F8+C8) -1</f>
        <v>-5.7506361323155231E-3</v>
      </c>
      <c r="X8" t="s">
        <v>548</v>
      </c>
      <c r="Y8" s="71">
        <v>39538</v>
      </c>
      <c r="Z8" s="5">
        <v>290.10000000000002</v>
      </c>
      <c r="AA8" t="e">
        <f>((Z8/Z7) - 1)*4</f>
        <v>#VALUE!</v>
      </c>
      <c r="AC8" s="6">
        <f>100*(Z8/$Z$8)</f>
        <v>100</v>
      </c>
    </row>
    <row r="9" spans="1:29" x14ac:dyDescent="0.25">
      <c r="A9" t="s">
        <v>419</v>
      </c>
      <c r="B9" s="71">
        <v>39507</v>
      </c>
      <c r="C9" s="48">
        <v>5145</v>
      </c>
      <c r="D9" t="s">
        <v>419</v>
      </c>
      <c r="E9" s="71">
        <v>39507</v>
      </c>
      <c r="F9" s="48">
        <v>14525</v>
      </c>
      <c r="G9" t="s">
        <v>419</v>
      </c>
      <c r="H9" s="71">
        <v>39507</v>
      </c>
      <c r="I9" s="5">
        <v>1986.9</v>
      </c>
      <c r="J9" t="s">
        <v>419</v>
      </c>
      <c r="K9" s="71">
        <v>39507</v>
      </c>
      <c r="L9" s="48">
        <v>0</v>
      </c>
      <c r="M9" t="s">
        <v>419</v>
      </c>
      <c r="N9" s="71">
        <v>39507</v>
      </c>
      <c r="O9" s="48">
        <v>1</v>
      </c>
      <c r="Q9" s="6">
        <f>C9+F9</f>
        <v>19670</v>
      </c>
      <c r="R9" s="6">
        <f>100*($Q$9/Q9)-100</f>
        <v>0</v>
      </c>
      <c r="S9" s="6">
        <f t="shared" ref="S9:S40" si="0">IF(B9&lt;&gt;"",((C9+F9)-(C8+F8))*1000,"")</f>
        <v>20000</v>
      </c>
      <c r="T9" s="78"/>
      <c r="U9" s="72">
        <f t="shared" ref="U9:U40" si="1">IF(B9&lt;&gt;"",((I9-L9)-(I8-L8))*1000,"")</f>
        <v>5900.0000000000909</v>
      </c>
      <c r="V9" s="72"/>
      <c r="X9" t="s">
        <v>549</v>
      </c>
      <c r="Y9" s="71">
        <v>39629</v>
      </c>
      <c r="Z9" s="5">
        <v>294</v>
      </c>
      <c r="AA9">
        <f t="shared" ref="AA9:AA48" si="2">((Z9/Z8) - 1)*4</f>
        <v>5.377456049638063E-2</v>
      </c>
      <c r="AC9" s="6">
        <f t="shared" ref="AC9:AC48" si="3">100*(Z9/$Z$8)</f>
        <v>101.34436401240951</v>
      </c>
    </row>
    <row r="10" spans="1:29" x14ac:dyDescent="0.25">
      <c r="A10" t="s">
        <v>420</v>
      </c>
      <c r="B10" s="71">
        <v>39538</v>
      </c>
      <c r="C10" s="48">
        <v>5153</v>
      </c>
      <c r="D10" t="s">
        <v>420</v>
      </c>
      <c r="E10" s="71">
        <v>39538</v>
      </c>
      <c r="F10" s="48">
        <v>14538</v>
      </c>
      <c r="G10" t="s">
        <v>420</v>
      </c>
      <c r="H10" s="71">
        <v>39538</v>
      </c>
      <c r="I10" s="5">
        <v>1991.4</v>
      </c>
      <c r="J10" t="s">
        <v>420</v>
      </c>
      <c r="K10" s="71">
        <v>39538</v>
      </c>
      <c r="L10" s="48">
        <v>0</v>
      </c>
      <c r="M10" t="s">
        <v>420</v>
      </c>
      <c r="N10" s="71">
        <v>39538</v>
      </c>
      <c r="O10" s="48">
        <v>1</v>
      </c>
      <c r="Q10" s="6">
        <f t="shared" ref="Q10:Q73" si="4">C10+F10</f>
        <v>19691</v>
      </c>
      <c r="R10" s="6">
        <f t="shared" ref="R10:R73" si="5">100*($Q$9/Q10)-100</f>
        <v>-0.10664770707430193</v>
      </c>
      <c r="S10" s="6">
        <f t="shared" si="0"/>
        <v>21000</v>
      </c>
      <c r="T10" s="6"/>
      <c r="U10" s="72">
        <f t="shared" si="1"/>
        <v>4500</v>
      </c>
      <c r="V10" s="72"/>
      <c r="X10" t="s">
        <v>550</v>
      </c>
      <c r="Y10" s="71">
        <v>39721</v>
      </c>
      <c r="Z10" s="5">
        <v>294.2</v>
      </c>
      <c r="AA10">
        <f t="shared" si="2"/>
        <v>2.7210884353738862E-3</v>
      </c>
      <c r="AC10" s="6">
        <f t="shared" si="3"/>
        <v>101.41330575663562</v>
      </c>
    </row>
    <row r="11" spans="1:29" x14ac:dyDescent="0.25">
      <c r="A11" t="s">
        <v>421</v>
      </c>
      <c r="B11" s="71">
        <v>39568</v>
      </c>
      <c r="C11" s="48">
        <v>5157</v>
      </c>
      <c r="D11" t="s">
        <v>421</v>
      </c>
      <c r="E11" s="71">
        <v>39568</v>
      </c>
      <c r="F11" s="48">
        <v>14538</v>
      </c>
      <c r="G11" t="s">
        <v>421</v>
      </c>
      <c r="H11" s="71">
        <v>39568</v>
      </c>
      <c r="I11" s="5">
        <v>1997.1</v>
      </c>
      <c r="J11" t="s">
        <v>421</v>
      </c>
      <c r="K11" s="71">
        <v>39568</v>
      </c>
      <c r="L11" s="48">
        <v>0</v>
      </c>
      <c r="M11" t="s">
        <v>421</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551</v>
      </c>
      <c r="Y11" s="71">
        <v>39813</v>
      </c>
      <c r="Z11" s="5">
        <v>289.2</v>
      </c>
      <c r="AA11">
        <f t="shared" si="2"/>
        <v>-6.7980965329707654E-2</v>
      </c>
      <c r="AB11" t="e">
        <f>AVERAGE(AA8:AA11)</f>
        <v>#VALUE!</v>
      </c>
      <c r="AC11" s="6">
        <f t="shared" si="3"/>
        <v>99.689762150982403</v>
      </c>
    </row>
    <row r="12" spans="1:29" x14ac:dyDescent="0.25">
      <c r="A12" t="s">
        <v>422</v>
      </c>
      <c r="B12" s="71">
        <v>39599</v>
      </c>
      <c r="C12" s="48">
        <v>5162</v>
      </c>
      <c r="D12" t="s">
        <v>422</v>
      </c>
      <c r="E12" s="71">
        <v>39599</v>
      </c>
      <c r="F12" s="48">
        <v>14564</v>
      </c>
      <c r="G12" t="s">
        <v>422</v>
      </c>
      <c r="H12" s="71">
        <v>39599</v>
      </c>
      <c r="I12" s="5">
        <v>2002.8</v>
      </c>
      <c r="J12" t="s">
        <v>422</v>
      </c>
      <c r="K12" s="71">
        <v>39599</v>
      </c>
      <c r="L12" s="48">
        <v>0</v>
      </c>
      <c r="M12" t="s">
        <v>422</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552</v>
      </c>
      <c r="Y12" s="71">
        <v>39903</v>
      </c>
      <c r="Z12" s="5">
        <v>288.7</v>
      </c>
      <c r="AA12">
        <f t="shared" si="2"/>
        <v>-6.9156293222683018E-3</v>
      </c>
      <c r="AB12">
        <f t="shared" ref="AB12:AB48" si="8">AVERAGE(AA9:AA12)</f>
        <v>-4.60023643005536E-3</v>
      </c>
      <c r="AC12" s="6">
        <f t="shared" si="3"/>
        <v>99.517407790417096</v>
      </c>
    </row>
    <row r="13" spans="1:29" x14ac:dyDescent="0.25">
      <c r="A13" t="s">
        <v>423</v>
      </c>
      <c r="B13" s="71">
        <v>39629</v>
      </c>
      <c r="C13" s="48">
        <v>5179</v>
      </c>
      <c r="D13" t="s">
        <v>423</v>
      </c>
      <c r="E13" s="71">
        <v>39629</v>
      </c>
      <c r="F13" s="48">
        <v>14579</v>
      </c>
      <c r="G13" t="s">
        <v>423</v>
      </c>
      <c r="H13" s="71">
        <v>39629</v>
      </c>
      <c r="I13" s="5">
        <v>2007.7</v>
      </c>
      <c r="J13" t="s">
        <v>423</v>
      </c>
      <c r="K13" s="71">
        <v>39629</v>
      </c>
      <c r="L13" s="48">
        <v>0</v>
      </c>
      <c r="M13" t="s">
        <v>423</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553</v>
      </c>
      <c r="Y13" s="71">
        <v>39994</v>
      </c>
      <c r="Z13" s="5">
        <v>294.7</v>
      </c>
      <c r="AA13">
        <f t="shared" si="2"/>
        <v>8.3131278143401488E-2</v>
      </c>
      <c r="AB13">
        <f t="shared" si="8"/>
        <v>2.7389429816998545E-3</v>
      </c>
      <c r="AC13" s="6">
        <f t="shared" si="3"/>
        <v>101.58566011720096</v>
      </c>
    </row>
    <row r="14" spans="1:29" x14ac:dyDescent="0.25">
      <c r="A14" t="s">
        <v>424</v>
      </c>
      <c r="B14" s="71">
        <v>39660</v>
      </c>
      <c r="C14" s="48">
        <v>5191</v>
      </c>
      <c r="D14" t="s">
        <v>424</v>
      </c>
      <c r="E14" s="71">
        <v>39660</v>
      </c>
      <c r="F14" s="48">
        <v>14610</v>
      </c>
      <c r="G14" t="s">
        <v>424</v>
      </c>
      <c r="H14" s="71">
        <v>39660</v>
      </c>
      <c r="I14" s="5">
        <v>2016.7</v>
      </c>
      <c r="J14" t="s">
        <v>424</v>
      </c>
      <c r="K14" s="71">
        <v>39660</v>
      </c>
      <c r="L14" s="48">
        <v>0</v>
      </c>
      <c r="M14" t="s">
        <v>424</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554</v>
      </c>
      <c r="Y14" s="71">
        <v>40086</v>
      </c>
      <c r="Z14" s="5">
        <v>293.3</v>
      </c>
      <c r="AA14">
        <f t="shared" si="2"/>
        <v>-1.9002375296911733E-2</v>
      </c>
      <c r="AB14">
        <f t="shared" si="8"/>
        <v>-2.6919229513715504E-3</v>
      </c>
      <c r="AC14" s="6">
        <f t="shared" si="3"/>
        <v>101.10306790761805</v>
      </c>
    </row>
    <row r="15" spans="1:29" x14ac:dyDescent="0.25">
      <c r="A15" t="s">
        <v>425</v>
      </c>
      <c r="B15" s="71">
        <v>39691</v>
      </c>
      <c r="C15" s="48">
        <v>5214</v>
      </c>
      <c r="D15" t="s">
        <v>425</v>
      </c>
      <c r="E15" s="71">
        <v>39691</v>
      </c>
      <c r="F15" s="48">
        <v>14587</v>
      </c>
      <c r="G15" t="s">
        <v>425</v>
      </c>
      <c r="H15" s="71">
        <v>39691</v>
      </c>
      <c r="I15" s="5">
        <v>2023.3</v>
      </c>
      <c r="J15" t="s">
        <v>425</v>
      </c>
      <c r="K15" s="71">
        <v>39691</v>
      </c>
      <c r="L15" s="48">
        <v>0</v>
      </c>
      <c r="M15" t="s">
        <v>425</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555</v>
      </c>
      <c r="Y15" s="71">
        <v>40178</v>
      </c>
      <c r="Z15" s="5">
        <v>282.39999999999998</v>
      </c>
      <c r="AA15">
        <f t="shared" si="2"/>
        <v>-0.14865325605182456</v>
      </c>
      <c r="AB15">
        <f t="shared" si="8"/>
        <v>-2.2859995631900776E-2</v>
      </c>
      <c r="AC15" s="6">
        <f t="shared" si="3"/>
        <v>97.345742847294019</v>
      </c>
    </row>
    <row r="16" spans="1:29" x14ac:dyDescent="0.25">
      <c r="A16" t="s">
        <v>426</v>
      </c>
      <c r="B16" s="71">
        <v>39721</v>
      </c>
      <c r="C16" s="48">
        <v>5184</v>
      </c>
      <c r="D16" t="s">
        <v>426</v>
      </c>
      <c r="E16" s="71">
        <v>39721</v>
      </c>
      <c r="F16" s="48">
        <v>14585</v>
      </c>
      <c r="G16" t="s">
        <v>426</v>
      </c>
      <c r="H16" s="71">
        <v>39721</v>
      </c>
      <c r="I16" s="5">
        <v>2028.4</v>
      </c>
      <c r="J16" t="s">
        <v>426</v>
      </c>
      <c r="K16" s="71">
        <v>39721</v>
      </c>
      <c r="L16" s="48">
        <v>0</v>
      </c>
      <c r="M16" t="s">
        <v>426</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556</v>
      </c>
      <c r="Y16" s="71">
        <v>40268</v>
      </c>
      <c r="Z16" s="5">
        <v>273.60000000000002</v>
      </c>
      <c r="AA16">
        <f t="shared" si="2"/>
        <v>-0.12464589235127432</v>
      </c>
      <c r="AB16">
        <f t="shared" si="8"/>
        <v>-5.2292561389152281E-2</v>
      </c>
      <c r="AC16" s="6">
        <f t="shared" si="3"/>
        <v>94.312306101344362</v>
      </c>
    </row>
    <row r="17" spans="1:29" x14ac:dyDescent="0.25">
      <c r="A17" t="s">
        <v>427</v>
      </c>
      <c r="B17" s="71">
        <v>39752</v>
      </c>
      <c r="C17" s="48">
        <v>5182</v>
      </c>
      <c r="D17" t="s">
        <v>427</v>
      </c>
      <c r="E17" s="71">
        <v>39752</v>
      </c>
      <c r="F17" s="48">
        <v>14595</v>
      </c>
      <c r="G17" t="s">
        <v>427</v>
      </c>
      <c r="H17" s="71">
        <v>39752</v>
      </c>
      <c r="I17" s="5">
        <v>2035</v>
      </c>
      <c r="J17" t="s">
        <v>427</v>
      </c>
      <c r="K17" s="71">
        <v>39752</v>
      </c>
      <c r="L17" s="48">
        <v>0</v>
      </c>
      <c r="M17" t="s">
        <v>427</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557</v>
      </c>
      <c r="Y17" s="71">
        <v>40359</v>
      </c>
      <c r="Z17" s="5">
        <v>284.2</v>
      </c>
      <c r="AA17">
        <f t="shared" si="2"/>
        <v>0.1549707602339172</v>
      </c>
      <c r="AB17">
        <f t="shared" si="8"/>
        <v>-3.4332690866523352E-2</v>
      </c>
      <c r="AC17" s="6">
        <f t="shared" si="3"/>
        <v>97.966218545329184</v>
      </c>
    </row>
    <row r="18" spans="1:29" x14ac:dyDescent="0.25">
      <c r="A18" t="s">
        <v>428</v>
      </c>
      <c r="B18" s="71">
        <v>39782</v>
      </c>
      <c r="C18" s="48">
        <v>5194</v>
      </c>
      <c r="D18" t="s">
        <v>428</v>
      </c>
      <c r="E18" s="71">
        <v>39782</v>
      </c>
      <c r="F18" s="48">
        <v>14588</v>
      </c>
      <c r="G18" t="s">
        <v>428</v>
      </c>
      <c r="H18" s="71">
        <v>39782</v>
      </c>
      <c r="I18" s="5">
        <v>2044.7</v>
      </c>
      <c r="J18" t="s">
        <v>428</v>
      </c>
      <c r="K18" s="71">
        <v>39782</v>
      </c>
      <c r="L18" s="48">
        <v>1</v>
      </c>
      <c r="M18" t="s">
        <v>428</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558</v>
      </c>
      <c r="Y18" s="71">
        <v>40451</v>
      </c>
      <c r="Z18" s="5">
        <v>285.60000000000002</v>
      </c>
      <c r="AA18">
        <f t="shared" si="2"/>
        <v>1.9704433497537366E-2</v>
      </c>
      <c r="AB18">
        <f t="shared" si="8"/>
        <v>-2.4655988667911077E-2</v>
      </c>
      <c r="AC18" s="6">
        <f t="shared" si="3"/>
        <v>98.448810754912103</v>
      </c>
    </row>
    <row r="19" spans="1:29" x14ac:dyDescent="0.25">
      <c r="A19" t="s">
        <v>429</v>
      </c>
      <c r="B19" s="71">
        <v>39813</v>
      </c>
      <c r="C19" s="48">
        <v>5191</v>
      </c>
      <c r="D19" t="s">
        <v>429</v>
      </c>
      <c r="E19" s="71">
        <v>39813</v>
      </c>
      <c r="F19" s="48">
        <v>14590</v>
      </c>
      <c r="G19" t="s">
        <v>429</v>
      </c>
      <c r="H19" s="71">
        <v>39813</v>
      </c>
      <c r="I19" s="5">
        <v>2049.6</v>
      </c>
      <c r="J19" t="s">
        <v>429</v>
      </c>
      <c r="K19" s="71">
        <v>39813</v>
      </c>
      <c r="L19" s="48">
        <v>3</v>
      </c>
      <c r="M19" t="s">
        <v>429</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559</v>
      </c>
      <c r="Y19" s="71">
        <v>40543</v>
      </c>
      <c r="Z19" s="5">
        <v>274.5</v>
      </c>
      <c r="AA19">
        <f t="shared" si="2"/>
        <v>-0.15546218487394992</v>
      </c>
      <c r="AB19">
        <f t="shared" si="8"/>
        <v>-2.6358220873442417E-2</v>
      </c>
      <c r="AC19" s="6">
        <f t="shared" si="3"/>
        <v>94.622543950361944</v>
      </c>
    </row>
    <row r="20" spans="1:29" x14ac:dyDescent="0.25">
      <c r="A20" s="73" t="s">
        <v>430</v>
      </c>
      <c r="B20" s="74">
        <v>39844</v>
      </c>
      <c r="C20" s="75">
        <v>5206</v>
      </c>
      <c r="D20" s="73" t="s">
        <v>430</v>
      </c>
      <c r="E20" s="74">
        <v>39844</v>
      </c>
      <c r="F20" s="75">
        <v>14587</v>
      </c>
      <c r="G20" s="73" t="s">
        <v>430</v>
      </c>
      <c r="H20" s="74">
        <v>39844</v>
      </c>
      <c r="I20" s="76">
        <v>2059.5</v>
      </c>
      <c r="J20" s="73" t="s">
        <v>430</v>
      </c>
      <c r="K20" s="74">
        <v>39844</v>
      </c>
      <c r="L20" s="75">
        <v>5</v>
      </c>
      <c r="M20" s="73" t="s">
        <v>430</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560</v>
      </c>
      <c r="Y20" s="74">
        <v>40633</v>
      </c>
      <c r="Z20" s="76">
        <v>265.7</v>
      </c>
      <c r="AA20">
        <f t="shared" si="2"/>
        <v>-0.12823315118397094</v>
      </c>
      <c r="AB20">
        <f t="shared" si="8"/>
        <v>-2.7255035581616571E-2</v>
      </c>
      <c r="AC20" s="6">
        <f t="shared" si="3"/>
        <v>91.589107204412258</v>
      </c>
    </row>
    <row r="21" spans="1:29" x14ac:dyDescent="0.25">
      <c r="A21" t="s">
        <v>431</v>
      </c>
      <c r="B21" s="71">
        <v>39872</v>
      </c>
      <c r="C21" s="48">
        <v>5190</v>
      </c>
      <c r="D21" t="s">
        <v>431</v>
      </c>
      <c r="E21" s="71">
        <v>39872</v>
      </c>
      <c r="F21" s="48">
        <v>14591</v>
      </c>
      <c r="G21" t="s">
        <v>431</v>
      </c>
      <c r="H21" s="71">
        <v>39872</v>
      </c>
      <c r="I21" s="5">
        <v>2068.1999999999998</v>
      </c>
      <c r="J21" t="s">
        <v>431</v>
      </c>
      <c r="K21" s="71">
        <v>39872</v>
      </c>
      <c r="L21" s="48">
        <v>6</v>
      </c>
      <c r="M21" t="s">
        <v>431</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561</v>
      </c>
      <c r="Y21" s="71">
        <v>40724</v>
      </c>
      <c r="Z21" s="5">
        <v>261.39999999999998</v>
      </c>
      <c r="AA21">
        <f t="shared" si="2"/>
        <v>-6.473466315393317E-2</v>
      </c>
      <c r="AB21">
        <f t="shared" si="8"/>
        <v>-8.2181391428579165E-2</v>
      </c>
      <c r="AC21" s="6">
        <f t="shared" si="3"/>
        <v>90.106859703550484</v>
      </c>
    </row>
    <row r="22" spans="1:29" x14ac:dyDescent="0.25">
      <c r="A22" t="s">
        <v>432</v>
      </c>
      <c r="B22" s="71">
        <v>39903</v>
      </c>
      <c r="C22" s="48">
        <v>5180</v>
      </c>
      <c r="D22" t="s">
        <v>432</v>
      </c>
      <c r="E22" s="71">
        <v>39903</v>
      </c>
      <c r="F22" s="48">
        <v>14583</v>
      </c>
      <c r="G22" t="s">
        <v>432</v>
      </c>
      <c r="H22" s="71">
        <v>39903</v>
      </c>
      <c r="I22" s="5">
        <v>2075</v>
      </c>
      <c r="J22" t="s">
        <v>432</v>
      </c>
      <c r="K22" s="71">
        <v>39903</v>
      </c>
      <c r="L22" s="48">
        <v>12</v>
      </c>
      <c r="M22" t="s">
        <v>432</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562</v>
      </c>
      <c r="Y22" s="71">
        <v>40816</v>
      </c>
      <c r="Z22" s="5">
        <v>258.60000000000002</v>
      </c>
      <c r="AA22">
        <f t="shared" si="2"/>
        <v>-4.284621270084088E-2</v>
      </c>
      <c r="AB22">
        <f t="shared" si="8"/>
        <v>-9.7819052978173726E-2</v>
      </c>
      <c r="AC22" s="6">
        <f t="shared" si="3"/>
        <v>89.141675284384689</v>
      </c>
    </row>
    <row r="23" spans="1:29" x14ac:dyDescent="0.25">
      <c r="A23" t="s">
        <v>433</v>
      </c>
      <c r="B23" s="71">
        <v>39933</v>
      </c>
      <c r="C23" s="48">
        <v>5182</v>
      </c>
      <c r="D23" t="s">
        <v>433</v>
      </c>
      <c r="E23" s="71">
        <v>39933</v>
      </c>
      <c r="F23" s="48">
        <v>14573</v>
      </c>
      <c r="G23" t="s">
        <v>433</v>
      </c>
      <c r="H23" s="71">
        <v>39933</v>
      </c>
      <c r="I23" s="5">
        <v>2200.8000000000002</v>
      </c>
      <c r="J23" t="s">
        <v>433</v>
      </c>
      <c r="K23" s="71">
        <v>39933</v>
      </c>
      <c r="L23" s="48">
        <v>126</v>
      </c>
      <c r="M23" t="s">
        <v>433</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563</v>
      </c>
      <c r="Y23" s="71">
        <v>40908</v>
      </c>
      <c r="Z23" s="5">
        <v>257.89999999999998</v>
      </c>
      <c r="AA23">
        <f t="shared" si="2"/>
        <v>-1.0827532869297052E-2</v>
      </c>
      <c r="AB23">
        <f t="shared" si="8"/>
        <v>-6.166038997701051E-2</v>
      </c>
      <c r="AC23" s="6">
        <f t="shared" si="3"/>
        <v>88.90037917959323</v>
      </c>
    </row>
    <row r="24" spans="1:29" x14ac:dyDescent="0.25">
      <c r="A24" t="s">
        <v>434</v>
      </c>
      <c r="B24" s="71">
        <v>39964</v>
      </c>
      <c r="C24" s="48">
        <v>5187</v>
      </c>
      <c r="D24" t="s">
        <v>434</v>
      </c>
      <c r="E24" s="71">
        <v>39964</v>
      </c>
      <c r="F24" s="48">
        <v>14570</v>
      </c>
      <c r="G24" t="s">
        <v>434</v>
      </c>
      <c r="H24" s="71">
        <v>39964</v>
      </c>
      <c r="I24" s="5">
        <v>2151.6</v>
      </c>
      <c r="J24" t="s">
        <v>434</v>
      </c>
      <c r="K24" s="71">
        <v>39964</v>
      </c>
      <c r="L24" s="48">
        <v>69</v>
      </c>
      <c r="M24" t="s">
        <v>434</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564</v>
      </c>
      <c r="Y24" s="71">
        <v>40999</v>
      </c>
      <c r="Z24" s="5">
        <v>248.9</v>
      </c>
      <c r="AA24">
        <f t="shared" si="2"/>
        <v>-0.13958898797983688</v>
      </c>
      <c r="AB24">
        <f t="shared" si="8"/>
        <v>-6.4499349175976994E-2</v>
      </c>
      <c r="AC24" s="6">
        <f t="shared" si="3"/>
        <v>85.798000689417435</v>
      </c>
    </row>
    <row r="25" spans="1:29" x14ac:dyDescent="0.25">
      <c r="A25" t="s">
        <v>435</v>
      </c>
      <c r="B25" s="71">
        <v>39994</v>
      </c>
      <c r="C25" s="48">
        <v>5176</v>
      </c>
      <c r="D25" t="s">
        <v>435</v>
      </c>
      <c r="E25" s="71">
        <v>39994</v>
      </c>
      <c r="F25" s="48">
        <v>14586</v>
      </c>
      <c r="G25" t="s">
        <v>435</v>
      </c>
      <c r="H25" s="71">
        <v>39994</v>
      </c>
      <c r="I25" s="5">
        <v>2109</v>
      </c>
      <c r="J25" t="s">
        <v>435</v>
      </c>
      <c r="K25" s="71">
        <v>39994</v>
      </c>
      <c r="L25" s="48">
        <v>9</v>
      </c>
      <c r="M25" t="s">
        <v>435</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565</v>
      </c>
      <c r="Y25" s="71">
        <v>41090</v>
      </c>
      <c r="Z25" s="5">
        <v>246.1</v>
      </c>
      <c r="AA25">
        <f t="shared" si="2"/>
        <v>-4.4997991161109141E-2</v>
      </c>
      <c r="AB25">
        <f t="shared" si="8"/>
        <v>-5.9565181177770987E-2</v>
      </c>
      <c r="AC25" s="6">
        <f t="shared" si="3"/>
        <v>84.832816270251627</v>
      </c>
    </row>
    <row r="26" spans="1:29" x14ac:dyDescent="0.25">
      <c r="A26" t="s">
        <v>436</v>
      </c>
      <c r="B26" s="71">
        <v>40025</v>
      </c>
      <c r="C26" s="48">
        <v>5122</v>
      </c>
      <c r="D26" t="s">
        <v>436</v>
      </c>
      <c r="E26" s="71">
        <v>40025</v>
      </c>
      <c r="F26" s="48">
        <v>14573</v>
      </c>
      <c r="G26" t="s">
        <v>436</v>
      </c>
      <c r="H26" s="71">
        <v>40025</v>
      </c>
      <c r="I26" s="5">
        <v>2119.8000000000002</v>
      </c>
      <c r="J26" t="s">
        <v>436</v>
      </c>
      <c r="K26" s="71">
        <v>40025</v>
      </c>
      <c r="L26" s="48">
        <v>4</v>
      </c>
      <c r="M26" t="s">
        <v>436</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566</v>
      </c>
      <c r="Y26" s="71">
        <v>41182</v>
      </c>
      <c r="Z26" s="5">
        <v>238.5</v>
      </c>
      <c r="AA26">
        <f t="shared" si="2"/>
        <v>-0.12352702153596073</v>
      </c>
      <c r="AB26">
        <f t="shared" si="8"/>
        <v>-7.9735383386550951E-2</v>
      </c>
      <c r="AC26" s="6">
        <f t="shared" si="3"/>
        <v>82.213029989658736</v>
      </c>
    </row>
    <row r="27" spans="1:29" x14ac:dyDescent="0.25">
      <c r="A27" t="s">
        <v>437</v>
      </c>
      <c r="B27" s="71">
        <v>40056</v>
      </c>
      <c r="C27" s="48">
        <v>5170</v>
      </c>
      <c r="D27" t="s">
        <v>437</v>
      </c>
      <c r="E27" s="71">
        <v>40056</v>
      </c>
      <c r="F27" s="48">
        <v>14542</v>
      </c>
      <c r="G27" t="s">
        <v>437</v>
      </c>
      <c r="H27" s="71">
        <v>40056</v>
      </c>
      <c r="I27" s="5">
        <v>2129.6999999999998</v>
      </c>
      <c r="J27" t="s">
        <v>437</v>
      </c>
      <c r="K27" s="71">
        <v>40056</v>
      </c>
      <c r="L27" s="48">
        <v>5</v>
      </c>
      <c r="M27" t="s">
        <v>437</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567</v>
      </c>
      <c r="Y27" s="71">
        <v>41274</v>
      </c>
      <c r="Z27" s="5">
        <v>230.3</v>
      </c>
      <c r="AA27">
        <f t="shared" si="2"/>
        <v>-0.13752620545073357</v>
      </c>
      <c r="AB27">
        <f t="shared" si="8"/>
        <v>-0.11141005153191008</v>
      </c>
      <c r="AC27" s="6">
        <f t="shared" si="3"/>
        <v>79.386418476387462</v>
      </c>
    </row>
    <row r="28" spans="1:29" x14ac:dyDescent="0.25">
      <c r="A28" t="s">
        <v>438</v>
      </c>
      <c r="B28" s="71">
        <v>40086</v>
      </c>
      <c r="C28" s="48">
        <v>5144</v>
      </c>
      <c r="D28" t="s">
        <v>438</v>
      </c>
      <c r="E28" s="71">
        <v>40086</v>
      </c>
      <c r="F28" s="48">
        <v>14481</v>
      </c>
      <c r="G28" t="s">
        <v>438</v>
      </c>
      <c r="H28" s="71">
        <v>40086</v>
      </c>
      <c r="I28" s="5">
        <v>2136.6</v>
      </c>
      <c r="J28" t="s">
        <v>438</v>
      </c>
      <c r="K28" s="71">
        <v>40086</v>
      </c>
      <c r="L28" s="48">
        <v>8</v>
      </c>
      <c r="M28" t="s">
        <v>438</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568</v>
      </c>
      <c r="Y28" s="71">
        <v>41364</v>
      </c>
      <c r="Z28" s="5">
        <v>228.3</v>
      </c>
      <c r="AA28">
        <f t="shared" si="2"/>
        <v>-3.4737299174989023E-2</v>
      </c>
      <c r="AB28">
        <f t="shared" si="8"/>
        <v>-8.5197129330698118E-2</v>
      </c>
      <c r="AC28" s="6">
        <f t="shared" si="3"/>
        <v>78.69700103412616</v>
      </c>
    </row>
    <row r="29" spans="1:29" x14ac:dyDescent="0.25">
      <c r="A29" t="s">
        <v>439</v>
      </c>
      <c r="B29" s="71">
        <v>40117</v>
      </c>
      <c r="C29" s="48">
        <v>5158</v>
      </c>
      <c r="D29" t="s">
        <v>439</v>
      </c>
      <c r="E29" s="71">
        <v>40117</v>
      </c>
      <c r="F29" s="48">
        <v>14523</v>
      </c>
      <c r="G29" t="s">
        <v>439</v>
      </c>
      <c r="H29" s="71">
        <v>40117</v>
      </c>
      <c r="I29" s="5">
        <v>2156.6</v>
      </c>
      <c r="J29" t="s">
        <v>439</v>
      </c>
      <c r="K29" s="71">
        <v>40117</v>
      </c>
      <c r="L29" s="48">
        <v>17</v>
      </c>
      <c r="M29" t="s">
        <v>439</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569</v>
      </c>
      <c r="Y29" s="71">
        <v>41455</v>
      </c>
      <c r="Z29" s="5">
        <v>228.8</v>
      </c>
      <c r="AA29">
        <f t="shared" si="2"/>
        <v>8.7604029785373072E-3</v>
      </c>
      <c r="AB29">
        <f t="shared" si="8"/>
        <v>-7.1757530795786506E-2</v>
      </c>
      <c r="AC29" s="6">
        <f t="shared" si="3"/>
        <v>78.869355394691482</v>
      </c>
    </row>
    <row r="30" spans="1:29" x14ac:dyDescent="0.25">
      <c r="A30" t="s">
        <v>440</v>
      </c>
      <c r="B30" s="71">
        <v>40147</v>
      </c>
      <c r="C30" s="48">
        <v>5152</v>
      </c>
      <c r="D30" t="s">
        <v>440</v>
      </c>
      <c r="E30" s="71">
        <v>40147</v>
      </c>
      <c r="F30" s="48">
        <v>14539</v>
      </c>
      <c r="G30" t="s">
        <v>440</v>
      </c>
      <c r="H30" s="71">
        <v>40147</v>
      </c>
      <c r="I30" s="5">
        <v>2159</v>
      </c>
      <c r="J30" t="s">
        <v>440</v>
      </c>
      <c r="K30" s="71">
        <v>40147</v>
      </c>
      <c r="L30" s="48">
        <v>13</v>
      </c>
      <c r="M30" t="s">
        <v>440</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570</v>
      </c>
      <c r="Y30" s="71">
        <v>41547</v>
      </c>
      <c r="Z30" s="5">
        <v>228.8</v>
      </c>
      <c r="AA30">
        <f t="shared" si="2"/>
        <v>0</v>
      </c>
      <c r="AB30">
        <f t="shared" si="8"/>
        <v>-4.0875775411796322E-2</v>
      </c>
      <c r="AC30" s="6">
        <f t="shared" si="3"/>
        <v>78.869355394691482</v>
      </c>
    </row>
    <row r="31" spans="1:29" x14ac:dyDescent="0.25">
      <c r="A31" t="s">
        <v>441</v>
      </c>
      <c r="B31" s="71">
        <v>40178</v>
      </c>
      <c r="C31" s="48">
        <v>5150</v>
      </c>
      <c r="D31" t="s">
        <v>441</v>
      </c>
      <c r="E31" s="71">
        <v>40178</v>
      </c>
      <c r="F31" s="48">
        <v>14501</v>
      </c>
      <c r="G31" t="s">
        <v>441</v>
      </c>
      <c r="H31" s="71">
        <v>40178</v>
      </c>
      <c r="I31" s="5">
        <v>2170.1999999999998</v>
      </c>
      <c r="J31" t="s">
        <v>441</v>
      </c>
      <c r="K31" s="71">
        <v>40178</v>
      </c>
      <c r="L31" s="48">
        <v>15</v>
      </c>
      <c r="M31" t="s">
        <v>441</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571</v>
      </c>
      <c r="Y31" s="71">
        <v>41639</v>
      </c>
      <c r="Z31" s="5">
        <v>225.7</v>
      </c>
      <c r="AA31">
        <f t="shared" si="2"/>
        <v>-5.4195804195804609E-2</v>
      </c>
      <c r="AB31">
        <f t="shared" si="8"/>
        <v>-2.0043175098064081E-2</v>
      </c>
      <c r="AC31" s="6">
        <f t="shared" si="3"/>
        <v>77.800758359186474</v>
      </c>
    </row>
    <row r="32" spans="1:29" x14ac:dyDescent="0.25">
      <c r="A32" t="s">
        <v>442</v>
      </c>
      <c r="B32" s="71">
        <v>40209</v>
      </c>
      <c r="C32" s="48">
        <v>5145</v>
      </c>
      <c r="D32" t="s">
        <v>442</v>
      </c>
      <c r="E32" s="71">
        <v>40209</v>
      </c>
      <c r="F32" s="48">
        <v>14486</v>
      </c>
      <c r="G32" t="s">
        <v>442</v>
      </c>
      <c r="H32" s="71">
        <v>40209</v>
      </c>
      <c r="I32" s="5">
        <v>2183.6999999999998</v>
      </c>
      <c r="J32" t="s">
        <v>442</v>
      </c>
      <c r="K32" s="71">
        <v>40209</v>
      </c>
      <c r="L32" s="48">
        <v>24</v>
      </c>
      <c r="M32" t="s">
        <v>442</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572</v>
      </c>
      <c r="Y32" s="71">
        <v>41729</v>
      </c>
      <c r="Z32" s="5">
        <v>222.8</v>
      </c>
      <c r="AA32">
        <f t="shared" si="2"/>
        <v>-5.1395657953034579E-2</v>
      </c>
      <c r="AB32">
        <f t="shared" si="8"/>
        <v>-2.420776479257547E-2</v>
      </c>
      <c r="AC32" s="6">
        <f t="shared" si="3"/>
        <v>76.801103067907619</v>
      </c>
    </row>
    <row r="33" spans="1:30" x14ac:dyDescent="0.25">
      <c r="A33" t="s">
        <v>443</v>
      </c>
      <c r="B33" s="71">
        <v>40237</v>
      </c>
      <c r="C33" s="48">
        <v>5147</v>
      </c>
      <c r="D33" t="s">
        <v>443</v>
      </c>
      <c r="E33" s="71">
        <v>40237</v>
      </c>
      <c r="F33" s="48">
        <v>14457</v>
      </c>
      <c r="G33" t="s">
        <v>443</v>
      </c>
      <c r="H33" s="71">
        <v>40237</v>
      </c>
      <c r="I33" s="5">
        <v>2203.8000000000002</v>
      </c>
      <c r="J33" t="s">
        <v>443</v>
      </c>
      <c r="K33" s="71">
        <v>40237</v>
      </c>
      <c r="L33" s="48">
        <v>39</v>
      </c>
      <c r="M33" t="s">
        <v>443</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573</v>
      </c>
      <c r="Y33" s="71">
        <v>41820</v>
      </c>
      <c r="Z33" s="5">
        <v>227.6</v>
      </c>
      <c r="AA33">
        <f t="shared" si="2"/>
        <v>8.6175942549370887E-2</v>
      </c>
      <c r="AB33">
        <f t="shared" si="8"/>
        <v>-4.8538798998670751E-3</v>
      </c>
      <c r="AC33" s="6">
        <f t="shared" si="3"/>
        <v>78.455704929334701</v>
      </c>
    </row>
    <row r="34" spans="1:30" x14ac:dyDescent="0.25">
      <c r="A34" t="s">
        <v>444</v>
      </c>
      <c r="B34" s="71">
        <v>40268</v>
      </c>
      <c r="C34" s="48">
        <v>5140</v>
      </c>
      <c r="D34" t="s">
        <v>444</v>
      </c>
      <c r="E34" s="71">
        <v>40268</v>
      </c>
      <c r="F34" s="48">
        <v>14455</v>
      </c>
      <c r="G34" t="s">
        <v>444</v>
      </c>
      <c r="H34" s="71">
        <v>40268</v>
      </c>
      <c r="I34" s="5">
        <v>2258.5</v>
      </c>
      <c r="J34" t="s">
        <v>444</v>
      </c>
      <c r="K34" s="71">
        <v>40268</v>
      </c>
      <c r="L34" s="48">
        <v>87</v>
      </c>
      <c r="M34" t="s">
        <v>444</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574</v>
      </c>
      <c r="Y34" s="71">
        <v>41912</v>
      </c>
      <c r="Z34" s="5">
        <v>228.3</v>
      </c>
      <c r="AA34">
        <f t="shared" si="2"/>
        <v>1.2302284710018263E-2</v>
      </c>
      <c r="AB34">
        <f t="shared" si="8"/>
        <v>-1.7783087223625094E-3</v>
      </c>
      <c r="AC34" s="6">
        <f t="shared" si="3"/>
        <v>78.69700103412616</v>
      </c>
    </row>
    <row r="35" spans="1:30" x14ac:dyDescent="0.25">
      <c r="A35" t="s">
        <v>445</v>
      </c>
      <c r="B35" s="71">
        <v>40298</v>
      </c>
      <c r="C35" s="48">
        <v>5136</v>
      </c>
      <c r="D35" t="s">
        <v>445</v>
      </c>
      <c r="E35" s="71">
        <v>40298</v>
      </c>
      <c r="F35" s="48">
        <v>14449</v>
      </c>
      <c r="G35" t="s">
        <v>445</v>
      </c>
      <c r="H35" s="71">
        <v>40298</v>
      </c>
      <c r="I35" s="5">
        <v>2323.3000000000002</v>
      </c>
      <c r="J35" t="s">
        <v>445</v>
      </c>
      <c r="K35" s="71">
        <v>40298</v>
      </c>
      <c r="L35" s="48">
        <v>154</v>
      </c>
      <c r="M35" t="s">
        <v>445</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575</v>
      </c>
      <c r="Y35" s="71">
        <v>42004</v>
      </c>
      <c r="Z35" s="5">
        <v>229.9</v>
      </c>
      <c r="AA35">
        <f t="shared" si="2"/>
        <v>2.8033289531318673E-2</v>
      </c>
      <c r="AB35">
        <f t="shared" si="8"/>
        <v>1.8778964709418311E-2</v>
      </c>
      <c r="AC35" s="6">
        <f t="shared" si="3"/>
        <v>79.248534987935187</v>
      </c>
    </row>
    <row r="36" spans="1:30" x14ac:dyDescent="0.25">
      <c r="A36" t="s">
        <v>446</v>
      </c>
      <c r="B36" s="71">
        <v>40329</v>
      </c>
      <c r="C36" s="48">
        <v>5135</v>
      </c>
      <c r="D36" t="s">
        <v>446</v>
      </c>
      <c r="E36" s="71">
        <v>40329</v>
      </c>
      <c r="F36" s="48">
        <v>14445</v>
      </c>
      <c r="G36" t="s">
        <v>446</v>
      </c>
      <c r="H36" s="71">
        <v>40329</v>
      </c>
      <c r="I36" s="5">
        <v>2757.1</v>
      </c>
      <c r="J36" t="s">
        <v>446</v>
      </c>
      <c r="K36" s="71">
        <v>40329</v>
      </c>
      <c r="L36" s="48">
        <v>564</v>
      </c>
      <c r="M36" t="s">
        <v>446</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576</v>
      </c>
      <c r="Y36" s="71">
        <v>42094</v>
      </c>
      <c r="Z36" s="5">
        <v>228.4</v>
      </c>
      <c r="AA36">
        <f t="shared" si="2"/>
        <v>-2.609830361026555E-2</v>
      </c>
      <c r="AB36">
        <f t="shared" si="8"/>
        <v>2.5103303295110568E-2</v>
      </c>
      <c r="AC36" s="6">
        <f t="shared" si="3"/>
        <v>78.731471906239221</v>
      </c>
    </row>
    <row r="37" spans="1:30" x14ac:dyDescent="0.25">
      <c r="A37" t="s">
        <v>447</v>
      </c>
      <c r="B37" s="71">
        <v>40359</v>
      </c>
      <c r="C37" s="48">
        <v>5139</v>
      </c>
      <c r="D37" t="s">
        <v>447</v>
      </c>
      <c r="E37" s="71">
        <v>40359</v>
      </c>
      <c r="F37" s="48">
        <v>14408</v>
      </c>
      <c r="G37" t="s">
        <v>447</v>
      </c>
      <c r="H37" s="71">
        <v>40359</v>
      </c>
      <c r="I37" s="5">
        <v>2533.8000000000002</v>
      </c>
      <c r="J37" t="s">
        <v>447</v>
      </c>
      <c r="K37" s="71">
        <v>40359</v>
      </c>
      <c r="L37" s="48">
        <v>339</v>
      </c>
      <c r="M37" t="s">
        <v>447</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577</v>
      </c>
      <c r="Y37" s="71">
        <v>42185</v>
      </c>
      <c r="Z37" s="5">
        <v>239.2</v>
      </c>
      <c r="AA37">
        <f t="shared" si="2"/>
        <v>0.18914185639229419</v>
      </c>
      <c r="AB37">
        <f t="shared" si="8"/>
        <v>5.0844781755841395E-2</v>
      </c>
      <c r="AC37" s="6">
        <f t="shared" si="3"/>
        <v>82.454326094450181</v>
      </c>
    </row>
    <row r="38" spans="1:30" x14ac:dyDescent="0.25">
      <c r="A38" t="s">
        <v>448</v>
      </c>
      <c r="B38" s="71">
        <v>40390</v>
      </c>
      <c r="C38" s="48">
        <v>5136</v>
      </c>
      <c r="D38" t="s">
        <v>448</v>
      </c>
      <c r="E38" s="71">
        <v>40390</v>
      </c>
      <c r="F38" s="48">
        <v>14382</v>
      </c>
      <c r="G38" t="s">
        <v>448</v>
      </c>
      <c r="H38" s="71">
        <v>40390</v>
      </c>
      <c r="I38" s="5">
        <v>2396.4</v>
      </c>
      <c r="J38" t="s">
        <v>448</v>
      </c>
      <c r="K38" s="71">
        <v>40390</v>
      </c>
      <c r="L38" s="48">
        <v>196</v>
      </c>
      <c r="M38" t="s">
        <v>448</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578</v>
      </c>
      <c r="Y38" s="71">
        <v>42277</v>
      </c>
      <c r="Z38" s="5">
        <v>239.8</v>
      </c>
      <c r="AA38">
        <f t="shared" si="2"/>
        <v>1.0033444816054171E-2</v>
      </c>
      <c r="AB38">
        <f t="shared" si="8"/>
        <v>5.0277571782350372E-2</v>
      </c>
      <c r="AC38" s="6">
        <f t="shared" si="3"/>
        <v>82.661151327128579</v>
      </c>
    </row>
    <row r="39" spans="1:30" x14ac:dyDescent="0.25">
      <c r="A39" t="s">
        <v>449</v>
      </c>
      <c r="B39" s="71">
        <v>40421</v>
      </c>
      <c r="C39" s="48">
        <v>5130</v>
      </c>
      <c r="D39" t="s">
        <v>449</v>
      </c>
      <c r="E39" s="71">
        <v>40421</v>
      </c>
      <c r="F39" s="48">
        <v>14345</v>
      </c>
      <c r="G39" t="s">
        <v>449</v>
      </c>
      <c r="H39" s="71">
        <v>40421</v>
      </c>
      <c r="I39" s="5">
        <v>2288.5</v>
      </c>
      <c r="J39" t="s">
        <v>449</v>
      </c>
      <c r="K39" s="71">
        <v>40421</v>
      </c>
      <c r="L39" s="48">
        <v>82</v>
      </c>
      <c r="M39" t="s">
        <v>449</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579</v>
      </c>
      <c r="Y39" s="71">
        <v>42369</v>
      </c>
      <c r="Z39" s="5">
        <v>229.9</v>
      </c>
      <c r="AA39">
        <f t="shared" si="2"/>
        <v>-0.16513761467889898</v>
      </c>
      <c r="AB39">
        <f t="shared" si="8"/>
        <v>1.9848457297959587E-3</v>
      </c>
      <c r="AC39" s="6">
        <f t="shared" si="3"/>
        <v>79.248534987935187</v>
      </c>
      <c r="AD39" t="s">
        <v>613</v>
      </c>
    </row>
    <row r="40" spans="1:30" x14ac:dyDescent="0.25">
      <c r="A40" t="s">
        <v>450</v>
      </c>
      <c r="B40" s="71">
        <v>40451</v>
      </c>
      <c r="C40" s="48">
        <v>5122</v>
      </c>
      <c r="D40" t="s">
        <v>450</v>
      </c>
      <c r="E40" s="71">
        <v>40451</v>
      </c>
      <c r="F40" s="48">
        <v>14256</v>
      </c>
      <c r="G40" t="s">
        <v>450</v>
      </c>
      <c r="H40" s="71">
        <v>40451</v>
      </c>
      <c r="I40" s="5">
        <v>2214.4</v>
      </c>
      <c r="J40" t="s">
        <v>450</v>
      </c>
      <c r="K40" s="71">
        <v>40451</v>
      </c>
      <c r="L40" s="48">
        <v>6</v>
      </c>
      <c r="M40" t="s">
        <v>450</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580</v>
      </c>
      <c r="Y40" s="71">
        <v>42460</v>
      </c>
      <c r="Z40" s="5">
        <v>239.5</v>
      </c>
      <c r="AA40">
        <f t="shared" si="2"/>
        <v>0.16702914310569827</v>
      </c>
      <c r="AB40">
        <f t="shared" si="8"/>
        <v>5.0266707408786915E-2</v>
      </c>
      <c r="AC40" s="6">
        <f t="shared" si="3"/>
        <v>82.55773871078938</v>
      </c>
      <c r="AD40">
        <f>(Z40/Z36)-1</f>
        <v>4.8598949211908993E-2</v>
      </c>
    </row>
    <row r="41" spans="1:30" x14ac:dyDescent="0.25">
      <c r="A41" t="s">
        <v>451</v>
      </c>
      <c r="B41" s="71">
        <v>40482</v>
      </c>
      <c r="C41" s="48">
        <v>5139</v>
      </c>
      <c r="D41" t="s">
        <v>451</v>
      </c>
      <c r="E41" s="71">
        <v>40482</v>
      </c>
      <c r="F41" s="48">
        <v>14292</v>
      </c>
      <c r="G41" t="s">
        <v>451</v>
      </c>
      <c r="H41" s="71">
        <v>40482</v>
      </c>
      <c r="I41" s="5">
        <v>2214</v>
      </c>
      <c r="J41" t="s">
        <v>451</v>
      </c>
      <c r="K41" s="71">
        <v>40482</v>
      </c>
      <c r="L41" s="48">
        <v>1</v>
      </c>
      <c r="M41" t="s">
        <v>451</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581</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452</v>
      </c>
      <c r="B42" s="71">
        <v>40512</v>
      </c>
      <c r="C42" s="48">
        <v>5139</v>
      </c>
      <c r="D42" t="s">
        <v>452</v>
      </c>
      <c r="E42" s="71">
        <v>40512</v>
      </c>
      <c r="F42" s="48">
        <v>14282</v>
      </c>
      <c r="G42" t="s">
        <v>452</v>
      </c>
      <c r="H42" s="71">
        <v>40512</v>
      </c>
      <c r="I42" s="5">
        <v>2215.5</v>
      </c>
      <c r="J42" t="s">
        <v>452</v>
      </c>
      <c r="K42" s="71">
        <v>40512</v>
      </c>
      <c r="L42" s="48">
        <v>0</v>
      </c>
      <c r="M42" t="s">
        <v>452</v>
      </c>
      <c r="N42" s="71">
        <v>40512</v>
      </c>
      <c r="O42" s="48">
        <v>0</v>
      </c>
      <c r="Q42" s="6">
        <f t="shared" si="4"/>
        <v>19421</v>
      </c>
      <c r="R42" s="6">
        <f t="shared" si="5"/>
        <v>1.2821172957108331</v>
      </c>
      <c r="S42" s="6">
        <f t="shared" si="9"/>
        <v>-10000</v>
      </c>
      <c r="T42" s="79">
        <f t="shared" si="6"/>
        <v>-18000</v>
      </c>
      <c r="U42" s="72">
        <f t="shared" si="10"/>
        <v>2500</v>
      </c>
      <c r="V42" s="80">
        <f t="shared" si="7"/>
        <v>3000</v>
      </c>
      <c r="X42" t="s">
        <v>582</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453</v>
      </c>
      <c r="B43" s="71">
        <v>40543</v>
      </c>
      <c r="C43" s="48">
        <v>5133</v>
      </c>
      <c r="D43" t="s">
        <v>453</v>
      </c>
      <c r="E43" s="71">
        <v>40543</v>
      </c>
      <c r="F43" s="48">
        <v>14263</v>
      </c>
      <c r="G43" t="s">
        <v>453</v>
      </c>
      <c r="H43" s="71">
        <v>40543</v>
      </c>
      <c r="I43" s="5">
        <v>2221</v>
      </c>
      <c r="J43" t="s">
        <v>453</v>
      </c>
      <c r="K43" s="71">
        <v>40543</v>
      </c>
      <c r="L43" s="48">
        <v>0</v>
      </c>
      <c r="M43" t="s">
        <v>453</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583</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454</v>
      </c>
      <c r="B44" s="71">
        <v>40574</v>
      </c>
      <c r="C44" s="48">
        <v>5138</v>
      </c>
      <c r="D44" t="s">
        <v>454</v>
      </c>
      <c r="E44" s="71">
        <v>40574</v>
      </c>
      <c r="F44" s="48">
        <v>14246</v>
      </c>
      <c r="G44" t="s">
        <v>454</v>
      </c>
      <c r="H44" s="71">
        <v>40574</v>
      </c>
      <c r="I44" s="5">
        <v>2229.1</v>
      </c>
      <c r="J44" t="s">
        <v>454</v>
      </c>
      <c r="K44" s="71">
        <v>40574</v>
      </c>
      <c r="L44" s="48">
        <v>1</v>
      </c>
      <c r="M44" t="s">
        <v>454</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584</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455</v>
      </c>
      <c r="B45" s="71">
        <v>40602</v>
      </c>
      <c r="C45" s="48">
        <v>5106</v>
      </c>
      <c r="D45" t="s">
        <v>455</v>
      </c>
      <c r="E45" s="71">
        <v>40602</v>
      </c>
      <c r="F45" s="48">
        <v>14233</v>
      </c>
      <c r="G45" t="s">
        <v>455</v>
      </c>
      <c r="H45" s="71">
        <v>40602</v>
      </c>
      <c r="I45" s="5">
        <v>2232.6999999999998</v>
      </c>
      <c r="J45" t="s">
        <v>455</v>
      </c>
      <c r="K45" s="71">
        <v>40602</v>
      </c>
      <c r="L45" s="48">
        <v>3</v>
      </c>
      <c r="M45" t="s">
        <v>455</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586</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456</v>
      </c>
      <c r="B46" s="71">
        <v>40633</v>
      </c>
      <c r="C46" s="48">
        <v>5096</v>
      </c>
      <c r="D46" t="s">
        <v>456</v>
      </c>
      <c r="E46" s="71">
        <v>40633</v>
      </c>
      <c r="F46" s="48">
        <v>14219</v>
      </c>
      <c r="G46" t="s">
        <v>456</v>
      </c>
      <c r="H46" s="71">
        <v>40633</v>
      </c>
      <c r="I46" s="5">
        <v>2236.8000000000002</v>
      </c>
      <c r="J46" t="s">
        <v>456</v>
      </c>
      <c r="K46" s="71">
        <v>40633</v>
      </c>
      <c r="L46" s="48">
        <v>3</v>
      </c>
      <c r="M46" t="s">
        <v>456</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591</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457</v>
      </c>
      <c r="B47" s="71">
        <v>40663</v>
      </c>
      <c r="C47" s="48">
        <v>5091</v>
      </c>
      <c r="D47" t="s">
        <v>457</v>
      </c>
      <c r="E47" s="71">
        <v>40663</v>
      </c>
      <c r="F47" s="48">
        <v>14223</v>
      </c>
      <c r="G47" t="s">
        <v>457</v>
      </c>
      <c r="H47" s="71">
        <v>40663</v>
      </c>
      <c r="I47" s="5">
        <v>2233.9</v>
      </c>
      <c r="J47" t="s">
        <v>457</v>
      </c>
      <c r="K47" s="71">
        <v>40663</v>
      </c>
      <c r="L47" s="48">
        <v>0</v>
      </c>
      <c r="M47" t="s">
        <v>457</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597</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458</v>
      </c>
      <c r="B48" s="71">
        <v>40694</v>
      </c>
      <c r="C48" s="48">
        <v>5083</v>
      </c>
      <c r="D48" t="s">
        <v>458</v>
      </c>
      <c r="E48" s="71">
        <v>40694</v>
      </c>
      <c r="F48" s="48">
        <v>14175</v>
      </c>
      <c r="G48" t="s">
        <v>458</v>
      </c>
      <c r="H48" s="71">
        <v>40694</v>
      </c>
      <c r="I48" s="5">
        <v>2235.1</v>
      </c>
      <c r="J48" t="s">
        <v>458</v>
      </c>
      <c r="K48" s="71">
        <v>40694</v>
      </c>
      <c r="L48" s="48">
        <v>0</v>
      </c>
      <c r="M48" t="s">
        <v>458</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607</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459</v>
      </c>
      <c r="B49" s="71">
        <v>40724</v>
      </c>
      <c r="C49" s="48">
        <v>5079</v>
      </c>
      <c r="D49" t="s">
        <v>459</v>
      </c>
      <c r="E49" s="71">
        <v>40724</v>
      </c>
      <c r="F49" s="48">
        <v>14225</v>
      </c>
      <c r="G49" t="s">
        <v>459</v>
      </c>
      <c r="H49" s="71">
        <v>40724</v>
      </c>
      <c r="I49" s="5">
        <v>2229</v>
      </c>
      <c r="J49" t="s">
        <v>459</v>
      </c>
      <c r="K49" s="71">
        <v>40724</v>
      </c>
      <c r="L49" s="48">
        <v>0</v>
      </c>
      <c r="M49" t="s">
        <v>459</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460</v>
      </c>
      <c r="B50" s="71">
        <v>40755</v>
      </c>
      <c r="C50" s="48">
        <v>5058</v>
      </c>
      <c r="D50" t="s">
        <v>460</v>
      </c>
      <c r="E50" s="71">
        <v>40755</v>
      </c>
      <c r="F50" s="48">
        <v>14129</v>
      </c>
      <c r="G50" t="s">
        <v>460</v>
      </c>
      <c r="H50" s="71">
        <v>40755</v>
      </c>
      <c r="I50" s="5">
        <v>2226.3000000000002</v>
      </c>
      <c r="J50" t="s">
        <v>460</v>
      </c>
      <c r="K50" s="71">
        <v>40755</v>
      </c>
      <c r="L50" s="48">
        <v>0</v>
      </c>
      <c r="M50" t="s">
        <v>460</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461</v>
      </c>
      <c r="B51" s="71">
        <v>40786</v>
      </c>
      <c r="C51" s="48">
        <v>5079</v>
      </c>
      <c r="D51" t="s">
        <v>461</v>
      </c>
      <c r="E51" s="71">
        <v>40786</v>
      </c>
      <c r="F51" s="48">
        <v>14088</v>
      </c>
      <c r="G51" t="s">
        <v>461</v>
      </c>
      <c r="H51" s="71">
        <v>40786</v>
      </c>
      <c r="I51" s="5">
        <v>2222.8000000000002</v>
      </c>
      <c r="J51" t="s">
        <v>461</v>
      </c>
      <c r="K51" s="71">
        <v>40786</v>
      </c>
      <c r="L51" s="48">
        <v>0</v>
      </c>
      <c r="M51" t="s">
        <v>461</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462</v>
      </c>
      <c r="B52" s="71">
        <v>40816</v>
      </c>
      <c r="C52" s="48">
        <v>5072</v>
      </c>
      <c r="D52" t="s">
        <v>462</v>
      </c>
      <c r="E52" s="71">
        <v>40816</v>
      </c>
      <c r="F52" s="48">
        <v>14065</v>
      </c>
      <c r="G52" t="s">
        <v>462</v>
      </c>
      <c r="H52" s="71">
        <v>40816</v>
      </c>
      <c r="I52" s="5">
        <v>2223.9</v>
      </c>
      <c r="J52" t="s">
        <v>462</v>
      </c>
      <c r="K52" s="71">
        <v>40816</v>
      </c>
      <c r="L52" s="48">
        <v>0</v>
      </c>
      <c r="M52" t="s">
        <v>462</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463</v>
      </c>
      <c r="B53" s="71">
        <v>40847</v>
      </c>
      <c r="C53" s="48">
        <v>5056</v>
      </c>
      <c r="D53" t="s">
        <v>463</v>
      </c>
      <c r="E53" s="71">
        <v>40847</v>
      </c>
      <c r="F53" s="48">
        <v>14092</v>
      </c>
      <c r="G53" t="s">
        <v>463</v>
      </c>
      <c r="H53" s="71">
        <v>40847</v>
      </c>
      <c r="I53" s="5">
        <v>2223.6999999999998</v>
      </c>
      <c r="J53" t="s">
        <v>463</v>
      </c>
      <c r="K53" s="71">
        <v>40847</v>
      </c>
      <c r="L53" s="48">
        <v>0</v>
      </c>
      <c r="M53" t="s">
        <v>463</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464</v>
      </c>
      <c r="B54" s="71">
        <v>40877</v>
      </c>
      <c r="C54" s="48">
        <v>5050</v>
      </c>
      <c r="D54" t="s">
        <v>464</v>
      </c>
      <c r="E54" s="71">
        <v>40877</v>
      </c>
      <c r="F54" s="48">
        <v>14079</v>
      </c>
      <c r="G54" t="s">
        <v>464</v>
      </c>
      <c r="H54" s="71">
        <v>40877</v>
      </c>
      <c r="I54" s="5">
        <v>2220.9</v>
      </c>
      <c r="J54" t="s">
        <v>464</v>
      </c>
      <c r="K54" s="71">
        <v>40877</v>
      </c>
      <c r="L54" s="48">
        <v>0</v>
      </c>
      <c r="M54" t="s">
        <v>464</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465</v>
      </c>
      <c r="B55" s="71">
        <v>40908</v>
      </c>
      <c r="C55" s="48">
        <v>5047</v>
      </c>
      <c r="D55" t="s">
        <v>465</v>
      </c>
      <c r="E55" s="71">
        <v>40908</v>
      </c>
      <c r="F55" s="48">
        <v>14071</v>
      </c>
      <c r="G55" t="s">
        <v>465</v>
      </c>
      <c r="H55" s="71">
        <v>40908</v>
      </c>
      <c r="I55" s="5">
        <v>2218</v>
      </c>
      <c r="J55" t="s">
        <v>465</v>
      </c>
      <c r="K55" s="71">
        <v>40908</v>
      </c>
      <c r="L55" s="48">
        <v>0</v>
      </c>
      <c r="M55" t="s">
        <v>465</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466</v>
      </c>
      <c r="B56" s="71">
        <v>40939</v>
      </c>
      <c r="C56" s="48">
        <v>5045</v>
      </c>
      <c r="D56" t="s">
        <v>466</v>
      </c>
      <c r="E56" s="71">
        <v>40939</v>
      </c>
      <c r="F56" s="48">
        <v>14068</v>
      </c>
      <c r="G56" t="s">
        <v>466</v>
      </c>
      <c r="H56" s="71">
        <v>40939</v>
      </c>
      <c r="I56" s="5">
        <v>2212.8000000000002</v>
      </c>
      <c r="J56" t="s">
        <v>466</v>
      </c>
      <c r="K56" s="71">
        <v>40939</v>
      </c>
      <c r="L56" s="48">
        <v>0</v>
      </c>
      <c r="M56" t="s">
        <v>466</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467</v>
      </c>
      <c r="B57" s="71">
        <v>40968</v>
      </c>
      <c r="C57" s="48">
        <v>5048</v>
      </c>
      <c r="D57" t="s">
        <v>467</v>
      </c>
      <c r="E57" s="71">
        <v>40968</v>
      </c>
      <c r="F57" s="48">
        <v>14071</v>
      </c>
      <c r="G57" t="s">
        <v>467</v>
      </c>
      <c r="H57" s="71">
        <v>40968</v>
      </c>
      <c r="I57" s="5">
        <v>2210.8000000000002</v>
      </c>
      <c r="J57" t="s">
        <v>467</v>
      </c>
      <c r="K57" s="71">
        <v>40968</v>
      </c>
      <c r="L57" s="48">
        <v>0</v>
      </c>
      <c r="M57" t="s">
        <v>467</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468</v>
      </c>
      <c r="B58" s="71">
        <v>40999</v>
      </c>
      <c r="C58" s="48">
        <v>5051</v>
      </c>
      <c r="D58" t="s">
        <v>468</v>
      </c>
      <c r="E58" s="71">
        <v>40999</v>
      </c>
      <c r="F58" s="48">
        <v>14064</v>
      </c>
      <c r="G58" t="s">
        <v>468</v>
      </c>
      <c r="H58" s="71">
        <v>40999</v>
      </c>
      <c r="I58" s="5">
        <v>2211.8000000000002</v>
      </c>
      <c r="J58" t="s">
        <v>468</v>
      </c>
      <c r="K58" s="71">
        <v>40999</v>
      </c>
      <c r="L58" s="48">
        <v>0</v>
      </c>
      <c r="M58" t="s">
        <v>468</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469</v>
      </c>
      <c r="B59" s="71">
        <v>41029</v>
      </c>
      <c r="C59" s="48">
        <v>5055</v>
      </c>
      <c r="D59" t="s">
        <v>469</v>
      </c>
      <c r="E59" s="71">
        <v>41029</v>
      </c>
      <c r="F59" s="48">
        <v>14050</v>
      </c>
      <c r="G59" t="s">
        <v>469</v>
      </c>
      <c r="H59" s="71">
        <v>41029</v>
      </c>
      <c r="I59" s="5">
        <v>2210.3000000000002</v>
      </c>
      <c r="J59" t="s">
        <v>469</v>
      </c>
      <c r="K59" s="71">
        <v>41029</v>
      </c>
      <c r="L59" s="48">
        <v>0</v>
      </c>
      <c r="M59" t="s">
        <v>469</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470</v>
      </c>
      <c r="B60" s="71">
        <v>41060</v>
      </c>
      <c r="C60" s="48">
        <v>5052</v>
      </c>
      <c r="D60" t="s">
        <v>470</v>
      </c>
      <c r="E60" s="71">
        <v>41060</v>
      </c>
      <c r="F60" s="48">
        <v>14036</v>
      </c>
      <c r="G60" t="s">
        <v>470</v>
      </c>
      <c r="H60" s="71">
        <v>41060</v>
      </c>
      <c r="I60" s="5">
        <v>2209.1999999999998</v>
      </c>
      <c r="J60" t="s">
        <v>470</v>
      </c>
      <c r="K60" s="71">
        <v>41060</v>
      </c>
      <c r="L60" s="48">
        <v>0</v>
      </c>
      <c r="M60" t="s">
        <v>470</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471</v>
      </c>
      <c r="B61" s="71">
        <v>41090</v>
      </c>
      <c r="C61" s="48">
        <v>5059</v>
      </c>
      <c r="D61" t="s">
        <v>471</v>
      </c>
      <c r="E61" s="71">
        <v>41090</v>
      </c>
      <c r="F61" s="48">
        <v>14047</v>
      </c>
      <c r="G61" t="s">
        <v>471</v>
      </c>
      <c r="H61" s="71">
        <v>41090</v>
      </c>
      <c r="I61" s="5">
        <v>2210.9</v>
      </c>
      <c r="J61" t="s">
        <v>471</v>
      </c>
      <c r="K61" s="71">
        <v>41090</v>
      </c>
      <c r="L61" s="48">
        <v>0</v>
      </c>
      <c r="M61" t="s">
        <v>471</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472</v>
      </c>
      <c r="B62" s="71">
        <v>41121</v>
      </c>
      <c r="C62" s="48">
        <v>5055</v>
      </c>
      <c r="D62" t="s">
        <v>472</v>
      </c>
      <c r="E62" s="71">
        <v>41121</v>
      </c>
      <c r="F62" s="48">
        <v>14043</v>
      </c>
      <c r="G62" t="s">
        <v>472</v>
      </c>
      <c r="H62" s="71">
        <v>41121</v>
      </c>
      <c r="I62" s="5">
        <v>2202.8000000000002</v>
      </c>
      <c r="J62" t="s">
        <v>472</v>
      </c>
      <c r="K62" s="71">
        <v>41121</v>
      </c>
      <c r="L62" s="48">
        <v>0</v>
      </c>
      <c r="M62" t="s">
        <v>472</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473</v>
      </c>
      <c r="B63" s="71">
        <v>41152</v>
      </c>
      <c r="C63" s="48">
        <v>5063</v>
      </c>
      <c r="D63" t="s">
        <v>473</v>
      </c>
      <c r="E63" s="71">
        <v>41152</v>
      </c>
      <c r="F63" s="48">
        <v>14033</v>
      </c>
      <c r="G63" t="s">
        <v>473</v>
      </c>
      <c r="H63" s="71">
        <v>41152</v>
      </c>
      <c r="I63" s="5">
        <v>2210.6</v>
      </c>
      <c r="J63" t="s">
        <v>473</v>
      </c>
      <c r="K63" s="71">
        <v>41152</v>
      </c>
      <c r="L63" s="48">
        <v>0</v>
      </c>
      <c r="M63" t="s">
        <v>473</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474</v>
      </c>
      <c r="B64" s="71">
        <v>41182</v>
      </c>
      <c r="C64" s="48">
        <v>5076</v>
      </c>
      <c r="D64" t="s">
        <v>474</v>
      </c>
      <c r="E64" s="71">
        <v>41182</v>
      </c>
      <c r="F64" s="48">
        <v>14027</v>
      </c>
      <c r="G64" t="s">
        <v>474</v>
      </c>
      <c r="H64" s="71">
        <v>41182</v>
      </c>
      <c r="I64" s="5">
        <v>2216.3000000000002</v>
      </c>
      <c r="J64" t="s">
        <v>474</v>
      </c>
      <c r="K64" s="71">
        <v>41182</v>
      </c>
      <c r="L64" s="48">
        <v>0</v>
      </c>
      <c r="M64" t="s">
        <v>474</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475</v>
      </c>
      <c r="B65" s="71">
        <v>41213</v>
      </c>
      <c r="C65" s="48">
        <v>5055</v>
      </c>
      <c r="D65" t="s">
        <v>475</v>
      </c>
      <c r="E65" s="71">
        <v>41213</v>
      </c>
      <c r="F65" s="48">
        <v>14024</v>
      </c>
      <c r="G65" t="s">
        <v>475</v>
      </c>
      <c r="H65" s="71">
        <v>41213</v>
      </c>
      <c r="I65" s="5">
        <v>2213.6</v>
      </c>
      <c r="J65" t="s">
        <v>475</v>
      </c>
      <c r="K65" s="71">
        <v>41213</v>
      </c>
      <c r="L65" s="48">
        <v>0</v>
      </c>
      <c r="M65" t="s">
        <v>475</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476</v>
      </c>
      <c r="B66" s="71">
        <v>41243</v>
      </c>
      <c r="C66" s="48">
        <v>5052</v>
      </c>
      <c r="D66" t="s">
        <v>476</v>
      </c>
      <c r="E66" s="71">
        <v>41243</v>
      </c>
      <c r="F66" s="48">
        <v>14022</v>
      </c>
      <c r="G66" t="s">
        <v>476</v>
      </c>
      <c r="H66" s="71">
        <v>41243</v>
      </c>
      <c r="I66" s="5">
        <v>2209.1</v>
      </c>
      <c r="J66" t="s">
        <v>476</v>
      </c>
      <c r="K66" s="71">
        <v>41243</v>
      </c>
      <c r="L66" s="48">
        <v>0</v>
      </c>
      <c r="M66" t="s">
        <v>476</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477</v>
      </c>
      <c r="B67" s="71">
        <v>41274</v>
      </c>
      <c r="C67" s="48">
        <v>5048</v>
      </c>
      <c r="D67" t="s">
        <v>477</v>
      </c>
      <c r="E67" s="71">
        <v>41274</v>
      </c>
      <c r="F67" s="48">
        <v>14033</v>
      </c>
      <c r="G67" t="s">
        <v>477</v>
      </c>
      <c r="H67" s="71">
        <v>41274</v>
      </c>
      <c r="I67" s="5">
        <v>2207.9</v>
      </c>
      <c r="J67" t="s">
        <v>477</v>
      </c>
      <c r="K67" s="71">
        <v>41274</v>
      </c>
      <c r="L67" s="48">
        <v>0</v>
      </c>
      <c r="M67" t="s">
        <v>477</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478</v>
      </c>
      <c r="B68" s="71">
        <v>41305</v>
      </c>
      <c r="C68" s="48">
        <v>5029</v>
      </c>
      <c r="D68" t="s">
        <v>478</v>
      </c>
      <c r="E68" s="71">
        <v>41305</v>
      </c>
      <c r="F68" s="48">
        <v>14034</v>
      </c>
      <c r="G68" t="s">
        <v>478</v>
      </c>
      <c r="H68" s="71">
        <v>41305</v>
      </c>
      <c r="I68" s="5">
        <v>2203.6</v>
      </c>
      <c r="J68" t="s">
        <v>478</v>
      </c>
      <c r="K68" s="71">
        <v>41305</v>
      </c>
      <c r="L68" s="48">
        <v>0</v>
      </c>
      <c r="M68" t="s">
        <v>478</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479</v>
      </c>
      <c r="B69" s="71">
        <v>41333</v>
      </c>
      <c r="C69" s="48">
        <v>5045</v>
      </c>
      <c r="D69" t="s">
        <v>479</v>
      </c>
      <c r="E69" s="71">
        <v>41333</v>
      </c>
      <c r="F69" s="48">
        <v>14030</v>
      </c>
      <c r="G69" t="s">
        <v>479</v>
      </c>
      <c r="H69" s="71">
        <v>41333</v>
      </c>
      <c r="I69" s="5">
        <v>2203.4</v>
      </c>
      <c r="J69" t="s">
        <v>479</v>
      </c>
      <c r="K69" s="71">
        <v>41333</v>
      </c>
      <c r="L69" s="48">
        <v>0</v>
      </c>
      <c r="M69" t="s">
        <v>479</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480</v>
      </c>
      <c r="B70" s="71">
        <v>41364</v>
      </c>
      <c r="C70" s="48">
        <v>5052</v>
      </c>
      <c r="D70" t="s">
        <v>480</v>
      </c>
      <c r="E70" s="71">
        <v>41364</v>
      </c>
      <c r="F70" s="48">
        <v>14024</v>
      </c>
      <c r="G70" t="s">
        <v>480</v>
      </c>
      <c r="H70" s="71">
        <v>41364</v>
      </c>
      <c r="I70" s="5">
        <v>2201.8000000000002</v>
      </c>
      <c r="J70" t="s">
        <v>480</v>
      </c>
      <c r="K70" s="71">
        <v>41364</v>
      </c>
      <c r="L70" s="48">
        <v>0</v>
      </c>
      <c r="M70" t="s">
        <v>480</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481</v>
      </c>
      <c r="B71" s="71">
        <v>41394</v>
      </c>
      <c r="C71" s="48">
        <v>5047</v>
      </c>
      <c r="D71" t="s">
        <v>481</v>
      </c>
      <c r="E71" s="71">
        <v>41394</v>
      </c>
      <c r="F71" s="48">
        <v>14028</v>
      </c>
      <c r="G71" t="s">
        <v>481</v>
      </c>
      <c r="H71" s="71">
        <v>41394</v>
      </c>
      <c r="I71" s="5">
        <v>2192.6</v>
      </c>
      <c r="J71" t="s">
        <v>481</v>
      </c>
      <c r="K71" s="71">
        <v>41394</v>
      </c>
      <c r="L71" s="48">
        <v>0</v>
      </c>
      <c r="M71" t="s">
        <v>481</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482</v>
      </c>
      <c r="B72" s="71">
        <v>41425</v>
      </c>
      <c r="C72" s="48">
        <v>5049</v>
      </c>
      <c r="D72" t="s">
        <v>482</v>
      </c>
      <c r="E72" s="71">
        <v>41425</v>
      </c>
      <c r="F72" s="48">
        <v>14040</v>
      </c>
      <c r="G72" t="s">
        <v>482</v>
      </c>
      <c r="H72" s="71">
        <v>41425</v>
      </c>
      <c r="I72" s="5">
        <v>2184.6999999999998</v>
      </c>
      <c r="J72" t="s">
        <v>482</v>
      </c>
      <c r="K72" s="71">
        <v>41425</v>
      </c>
      <c r="L72" s="48">
        <v>0</v>
      </c>
      <c r="M72" t="s">
        <v>482</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483</v>
      </c>
      <c r="B73" s="71">
        <v>41455</v>
      </c>
      <c r="C73" s="48">
        <v>5038</v>
      </c>
      <c r="D73" t="s">
        <v>483</v>
      </c>
      <c r="E73" s="71">
        <v>41455</v>
      </c>
      <c r="F73" s="48">
        <v>14031</v>
      </c>
      <c r="G73" t="s">
        <v>483</v>
      </c>
      <c r="H73" s="71">
        <v>41455</v>
      </c>
      <c r="I73" s="5">
        <v>2177.9</v>
      </c>
      <c r="J73" t="s">
        <v>483</v>
      </c>
      <c r="K73" s="71">
        <v>41455</v>
      </c>
      <c r="L73" s="48">
        <v>0</v>
      </c>
      <c r="M73" t="s">
        <v>483</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484</v>
      </c>
      <c r="B74" s="71">
        <v>41486</v>
      </c>
      <c r="C74" s="48">
        <v>5025</v>
      </c>
      <c r="D74" t="s">
        <v>484</v>
      </c>
      <c r="E74" s="71">
        <v>41486</v>
      </c>
      <c r="F74" s="48">
        <v>14029</v>
      </c>
      <c r="G74" t="s">
        <v>484</v>
      </c>
      <c r="H74" s="71">
        <v>41486</v>
      </c>
      <c r="I74" s="5">
        <v>2168.9</v>
      </c>
      <c r="J74" t="s">
        <v>484</v>
      </c>
      <c r="K74" s="71">
        <v>41486</v>
      </c>
      <c r="L74" s="48">
        <v>0</v>
      </c>
      <c r="M74" t="s">
        <v>484</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485</v>
      </c>
      <c r="B75" s="71">
        <v>41517</v>
      </c>
      <c r="C75" s="48">
        <v>5045</v>
      </c>
      <c r="D75" t="s">
        <v>485</v>
      </c>
      <c r="E75" s="71">
        <v>41517</v>
      </c>
      <c r="F75" s="48">
        <v>14032</v>
      </c>
      <c r="G75" t="s">
        <v>485</v>
      </c>
      <c r="H75" s="71">
        <v>41517</v>
      </c>
      <c r="I75" s="5">
        <v>2162</v>
      </c>
      <c r="J75" t="s">
        <v>485</v>
      </c>
      <c r="K75" s="71">
        <v>41517</v>
      </c>
      <c r="L75" s="48">
        <v>0</v>
      </c>
      <c r="M75" t="s">
        <v>485</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486</v>
      </c>
      <c r="B76" s="71">
        <v>41547</v>
      </c>
      <c r="C76" s="48">
        <v>5050</v>
      </c>
      <c r="D76" t="s">
        <v>486</v>
      </c>
      <c r="E76" s="71">
        <v>41547</v>
      </c>
      <c r="F76" s="48">
        <v>14032</v>
      </c>
      <c r="G76" t="s">
        <v>486</v>
      </c>
      <c r="H76" s="71">
        <v>41547</v>
      </c>
      <c r="I76" s="5">
        <v>2159.6999999999998</v>
      </c>
      <c r="J76" t="s">
        <v>486</v>
      </c>
      <c r="K76" s="71">
        <v>41547</v>
      </c>
      <c r="L76" s="48">
        <v>0</v>
      </c>
      <c r="M76" t="s">
        <v>486</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487</v>
      </c>
      <c r="B77" s="71">
        <v>41578</v>
      </c>
      <c r="C77" s="48">
        <v>5057</v>
      </c>
      <c r="D77" t="s">
        <v>487</v>
      </c>
      <c r="E77" s="71">
        <v>41578</v>
      </c>
      <c r="F77" s="48">
        <v>14034</v>
      </c>
      <c r="G77" t="s">
        <v>487</v>
      </c>
      <c r="H77" s="71">
        <v>41578</v>
      </c>
      <c r="I77" s="5">
        <v>2148.8000000000002</v>
      </c>
      <c r="J77" t="s">
        <v>487</v>
      </c>
      <c r="K77" s="71">
        <v>41578</v>
      </c>
      <c r="L77" s="48">
        <v>0</v>
      </c>
      <c r="M77" t="s">
        <v>487</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488</v>
      </c>
      <c r="B78" s="71">
        <v>41608</v>
      </c>
      <c r="C78" s="48">
        <v>5056</v>
      </c>
      <c r="D78" t="s">
        <v>488</v>
      </c>
      <c r="E78" s="71">
        <v>41608</v>
      </c>
      <c r="F78" s="48">
        <v>14041</v>
      </c>
      <c r="G78" t="s">
        <v>488</v>
      </c>
      <c r="H78" s="71">
        <v>41608</v>
      </c>
      <c r="I78" s="5">
        <v>2151.6</v>
      </c>
      <c r="J78" t="s">
        <v>488</v>
      </c>
      <c r="K78" s="71">
        <v>41608</v>
      </c>
      <c r="L78" s="48">
        <v>0</v>
      </c>
      <c r="M78" t="s">
        <v>488</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489</v>
      </c>
      <c r="B79" s="71">
        <v>41639</v>
      </c>
      <c r="C79" s="48">
        <v>5053</v>
      </c>
      <c r="D79" t="s">
        <v>489</v>
      </c>
      <c r="E79" s="71">
        <v>41639</v>
      </c>
      <c r="F79" s="48">
        <v>14026</v>
      </c>
      <c r="G79" t="s">
        <v>489</v>
      </c>
      <c r="H79" s="71">
        <v>41639</v>
      </c>
      <c r="I79" s="5">
        <v>2147.1999999999998</v>
      </c>
      <c r="J79" t="s">
        <v>489</v>
      </c>
      <c r="K79" s="71">
        <v>41639</v>
      </c>
      <c r="L79" s="48">
        <v>0</v>
      </c>
      <c r="M79" t="s">
        <v>489</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490</v>
      </c>
      <c r="B80" s="71">
        <v>41670</v>
      </c>
      <c r="C80" s="48">
        <v>5051</v>
      </c>
      <c r="D80" t="s">
        <v>490</v>
      </c>
      <c r="E80" s="71">
        <v>41670</v>
      </c>
      <c r="F80" s="48">
        <v>14025</v>
      </c>
      <c r="G80" t="s">
        <v>490</v>
      </c>
      <c r="H80" s="71">
        <v>41670</v>
      </c>
      <c r="I80" s="5">
        <v>2143.8000000000002</v>
      </c>
      <c r="J80" t="s">
        <v>490</v>
      </c>
      <c r="K80" s="71">
        <v>41670</v>
      </c>
      <c r="L80" s="48">
        <v>0</v>
      </c>
      <c r="M80" t="s">
        <v>490</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491</v>
      </c>
      <c r="B81" s="71">
        <v>41698</v>
      </c>
      <c r="C81" s="48">
        <v>5058</v>
      </c>
      <c r="D81" t="s">
        <v>491</v>
      </c>
      <c r="E81" s="71">
        <v>41698</v>
      </c>
      <c r="F81" s="48">
        <v>14035</v>
      </c>
      <c r="G81" t="s">
        <v>491</v>
      </c>
      <c r="H81" s="71">
        <v>41698</v>
      </c>
      <c r="I81" s="5">
        <v>2139.9</v>
      </c>
      <c r="J81" t="s">
        <v>491</v>
      </c>
      <c r="K81" s="71">
        <v>41698</v>
      </c>
      <c r="L81" s="48">
        <v>0</v>
      </c>
      <c r="M81" t="s">
        <v>491</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492</v>
      </c>
      <c r="B82" s="71">
        <v>41729</v>
      </c>
      <c r="C82" s="48">
        <v>5055</v>
      </c>
      <c r="D82" t="s">
        <v>492</v>
      </c>
      <c r="E82" s="71">
        <v>41729</v>
      </c>
      <c r="F82" s="48">
        <v>14047</v>
      </c>
      <c r="G82" t="s">
        <v>492</v>
      </c>
      <c r="H82" s="71">
        <v>41729</v>
      </c>
      <c r="I82" s="5">
        <v>2138.1</v>
      </c>
      <c r="J82" t="s">
        <v>492</v>
      </c>
      <c r="K82" s="71">
        <v>41729</v>
      </c>
      <c r="L82" s="48">
        <v>0</v>
      </c>
      <c r="M82" t="s">
        <v>492</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493</v>
      </c>
      <c r="B83" s="71">
        <v>41759</v>
      </c>
      <c r="C83" s="48">
        <v>5058</v>
      </c>
      <c r="D83" t="s">
        <v>493</v>
      </c>
      <c r="E83" s="71">
        <v>41759</v>
      </c>
      <c r="F83" s="48">
        <v>14070</v>
      </c>
      <c r="G83" t="s">
        <v>493</v>
      </c>
      <c r="H83" s="71">
        <v>41759</v>
      </c>
      <c r="I83" s="5">
        <v>2135</v>
      </c>
      <c r="J83" t="s">
        <v>493</v>
      </c>
      <c r="K83" s="71">
        <v>41759</v>
      </c>
      <c r="L83" s="48">
        <v>0</v>
      </c>
      <c r="M83" t="s">
        <v>493</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494</v>
      </c>
      <c r="B84" s="71">
        <v>41790</v>
      </c>
      <c r="C84" s="48">
        <v>5057</v>
      </c>
      <c r="D84" t="s">
        <v>494</v>
      </c>
      <c r="E84" s="71">
        <v>41790</v>
      </c>
      <c r="F84" s="48">
        <v>14079</v>
      </c>
      <c r="G84" t="s">
        <v>494</v>
      </c>
      <c r="H84" s="71">
        <v>41790</v>
      </c>
      <c r="I84" s="5">
        <v>2136.6999999999998</v>
      </c>
      <c r="J84" t="s">
        <v>494</v>
      </c>
      <c r="K84" s="71">
        <v>41790</v>
      </c>
      <c r="L84" s="48">
        <v>0</v>
      </c>
      <c r="M84" t="s">
        <v>494</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495</v>
      </c>
      <c r="B85" s="71">
        <v>41820</v>
      </c>
      <c r="C85" s="48">
        <v>5062</v>
      </c>
      <c r="D85" t="s">
        <v>495</v>
      </c>
      <c r="E85" s="71">
        <v>41820</v>
      </c>
      <c r="F85" s="48">
        <v>14102</v>
      </c>
      <c r="G85" t="s">
        <v>495</v>
      </c>
      <c r="H85" s="71">
        <v>41820</v>
      </c>
      <c r="I85" s="5">
        <v>2136.8000000000002</v>
      </c>
      <c r="J85" t="s">
        <v>495</v>
      </c>
      <c r="K85" s="71">
        <v>41820</v>
      </c>
      <c r="L85" s="48">
        <v>0</v>
      </c>
      <c r="M85" t="s">
        <v>495</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496</v>
      </c>
      <c r="B86" s="71">
        <v>41851</v>
      </c>
      <c r="C86" s="48">
        <v>5022</v>
      </c>
      <c r="D86" t="s">
        <v>496</v>
      </c>
      <c r="E86" s="71">
        <v>41851</v>
      </c>
      <c r="F86" s="48">
        <v>14126</v>
      </c>
      <c r="G86" t="s">
        <v>496</v>
      </c>
      <c r="H86" s="71">
        <v>41851</v>
      </c>
      <c r="I86" s="5">
        <v>2139.5</v>
      </c>
      <c r="J86" t="s">
        <v>496</v>
      </c>
      <c r="K86" s="71">
        <v>41851</v>
      </c>
      <c r="L86" s="48">
        <v>0</v>
      </c>
      <c r="M86" t="s">
        <v>496</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497</v>
      </c>
      <c r="B87" s="71">
        <v>41882</v>
      </c>
      <c r="C87" s="48">
        <v>5021</v>
      </c>
      <c r="D87" t="s">
        <v>497</v>
      </c>
      <c r="E87" s="71">
        <v>41882</v>
      </c>
      <c r="F87" s="48">
        <v>14106</v>
      </c>
      <c r="G87" t="s">
        <v>497</v>
      </c>
      <c r="H87" s="71">
        <v>41882</v>
      </c>
      <c r="I87" s="5">
        <v>2142.1999999999998</v>
      </c>
      <c r="J87" t="s">
        <v>497</v>
      </c>
      <c r="K87" s="71">
        <v>41882</v>
      </c>
      <c r="L87" s="48">
        <v>0</v>
      </c>
      <c r="M87" t="s">
        <v>497</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498</v>
      </c>
      <c r="B88" s="71">
        <v>41912</v>
      </c>
      <c r="C88" s="48">
        <v>5045</v>
      </c>
      <c r="D88" t="s">
        <v>498</v>
      </c>
      <c r="E88" s="71">
        <v>41912</v>
      </c>
      <c r="F88" s="48">
        <v>14114</v>
      </c>
      <c r="G88" t="s">
        <v>498</v>
      </c>
      <c r="H88" s="71">
        <v>41912</v>
      </c>
      <c r="I88" s="5">
        <v>2141.6999999999998</v>
      </c>
      <c r="J88" t="s">
        <v>498</v>
      </c>
      <c r="K88" s="71">
        <v>41912</v>
      </c>
      <c r="L88" s="48">
        <v>0</v>
      </c>
      <c r="M88" t="s">
        <v>498</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499</v>
      </c>
      <c r="B89" s="71">
        <v>41943</v>
      </c>
      <c r="C89" s="48">
        <v>5051</v>
      </c>
      <c r="D89" t="s">
        <v>499</v>
      </c>
      <c r="E89" s="71">
        <v>41943</v>
      </c>
      <c r="F89" s="48">
        <v>14130</v>
      </c>
      <c r="G89" t="s">
        <v>499</v>
      </c>
      <c r="H89" s="71">
        <v>41943</v>
      </c>
      <c r="I89" s="5">
        <v>2142.8000000000002</v>
      </c>
      <c r="J89" t="s">
        <v>499</v>
      </c>
      <c r="K89" s="71">
        <v>41943</v>
      </c>
      <c r="L89" s="48">
        <v>0</v>
      </c>
      <c r="M89" t="s">
        <v>499</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500</v>
      </c>
      <c r="B90" s="71">
        <v>41973</v>
      </c>
      <c r="C90" s="48">
        <v>5055</v>
      </c>
      <c r="D90" t="s">
        <v>500</v>
      </c>
      <c r="E90" s="71">
        <v>41973</v>
      </c>
      <c r="F90" s="48">
        <v>14138</v>
      </c>
      <c r="G90" t="s">
        <v>500</v>
      </c>
      <c r="H90" s="71">
        <v>41973</v>
      </c>
      <c r="I90" s="5">
        <v>2145.9</v>
      </c>
      <c r="J90" t="s">
        <v>500</v>
      </c>
      <c r="K90" s="71">
        <v>41973</v>
      </c>
      <c r="L90" s="48">
        <v>0</v>
      </c>
      <c r="M90" t="s">
        <v>500</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501</v>
      </c>
      <c r="B91" s="71">
        <v>42004</v>
      </c>
      <c r="C91" s="48">
        <v>5061</v>
      </c>
      <c r="D91" t="s">
        <v>501</v>
      </c>
      <c r="E91" s="71">
        <v>42004</v>
      </c>
      <c r="F91" s="48">
        <v>14144</v>
      </c>
      <c r="G91" t="s">
        <v>501</v>
      </c>
      <c r="H91" s="71">
        <v>42004</v>
      </c>
      <c r="I91" s="5">
        <v>2146.1</v>
      </c>
      <c r="J91" t="s">
        <v>501</v>
      </c>
      <c r="K91" s="71">
        <v>42004</v>
      </c>
      <c r="L91" s="48">
        <v>0</v>
      </c>
      <c r="M91" t="s">
        <v>501</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502</v>
      </c>
      <c r="B92" s="71">
        <v>42035</v>
      </c>
      <c r="C92" s="48">
        <v>5065</v>
      </c>
      <c r="D92" t="s">
        <v>502</v>
      </c>
      <c r="E92" s="71">
        <v>42035</v>
      </c>
      <c r="F92" s="48">
        <v>14148</v>
      </c>
      <c r="G92" t="s">
        <v>502</v>
      </c>
      <c r="H92" s="71">
        <v>42035</v>
      </c>
      <c r="I92" s="5">
        <v>2149.8000000000002</v>
      </c>
      <c r="J92" t="s">
        <v>502</v>
      </c>
      <c r="K92" s="71">
        <v>42035</v>
      </c>
      <c r="L92" s="48">
        <v>0</v>
      </c>
      <c r="M92" t="s">
        <v>502</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503</v>
      </c>
      <c r="B93" s="71">
        <v>42063</v>
      </c>
      <c r="C93" s="48">
        <v>5070</v>
      </c>
      <c r="D93" t="s">
        <v>503</v>
      </c>
      <c r="E93" s="71">
        <v>42063</v>
      </c>
      <c r="F93" s="48">
        <v>14158</v>
      </c>
      <c r="G93" t="s">
        <v>503</v>
      </c>
      <c r="H93" s="71">
        <v>42063</v>
      </c>
      <c r="I93" s="5">
        <v>2151.3000000000002</v>
      </c>
      <c r="J93" t="s">
        <v>503</v>
      </c>
      <c r="K93" s="71">
        <v>42063</v>
      </c>
      <c r="L93" s="48">
        <v>0</v>
      </c>
      <c r="M93" t="s">
        <v>503</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504</v>
      </c>
      <c r="B94" s="71">
        <v>42094</v>
      </c>
      <c r="C94" s="48">
        <v>5064</v>
      </c>
      <c r="D94" t="s">
        <v>504</v>
      </c>
      <c r="E94" s="71">
        <v>42094</v>
      </c>
      <c r="F94" s="48">
        <v>14152</v>
      </c>
      <c r="G94" t="s">
        <v>504</v>
      </c>
      <c r="H94" s="71">
        <v>42094</v>
      </c>
      <c r="I94" s="5">
        <v>2153.6</v>
      </c>
      <c r="J94" t="s">
        <v>504</v>
      </c>
      <c r="K94" s="71">
        <v>42094</v>
      </c>
      <c r="L94" s="48">
        <v>0</v>
      </c>
      <c r="M94" t="s">
        <v>504</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505</v>
      </c>
      <c r="B95" s="71">
        <v>42124</v>
      </c>
      <c r="C95" s="48">
        <v>5067</v>
      </c>
      <c r="D95" t="s">
        <v>505</v>
      </c>
      <c r="E95" s="71">
        <v>42124</v>
      </c>
      <c r="F95" s="48">
        <v>14173</v>
      </c>
      <c r="G95" t="s">
        <v>505</v>
      </c>
      <c r="H95" s="71">
        <v>42124</v>
      </c>
      <c r="I95" s="5">
        <v>2156</v>
      </c>
      <c r="J95" t="s">
        <v>505</v>
      </c>
      <c r="K95" s="71">
        <v>42124</v>
      </c>
      <c r="L95" s="48">
        <v>0</v>
      </c>
      <c r="M95" t="s">
        <v>505</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506</v>
      </c>
      <c r="B96" s="71">
        <v>42155</v>
      </c>
      <c r="C96" s="48">
        <v>5069</v>
      </c>
      <c r="D96" t="s">
        <v>506</v>
      </c>
      <c r="E96" s="71">
        <v>42155</v>
      </c>
      <c r="F96" s="48">
        <v>14189</v>
      </c>
      <c r="G96" t="s">
        <v>506</v>
      </c>
      <c r="H96" s="71">
        <v>42155</v>
      </c>
      <c r="I96" s="5">
        <v>2157.6999999999998</v>
      </c>
      <c r="J96" t="s">
        <v>506</v>
      </c>
      <c r="K96" s="71">
        <v>42155</v>
      </c>
      <c r="L96" s="48">
        <v>0</v>
      </c>
      <c r="M96" t="s">
        <v>506</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507</v>
      </c>
      <c r="B97" s="71">
        <v>42185</v>
      </c>
      <c r="C97" s="48">
        <v>5072</v>
      </c>
      <c r="D97" t="s">
        <v>507</v>
      </c>
      <c r="E97" s="71">
        <v>42185</v>
      </c>
      <c r="F97" s="48">
        <v>14185</v>
      </c>
      <c r="G97" t="s">
        <v>507</v>
      </c>
      <c r="H97" s="71">
        <v>42185</v>
      </c>
      <c r="I97" s="5">
        <v>2158.5</v>
      </c>
      <c r="J97" t="s">
        <v>507</v>
      </c>
      <c r="K97" s="71">
        <v>42185</v>
      </c>
      <c r="L97" s="48">
        <v>0</v>
      </c>
      <c r="M97" t="s">
        <v>507</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508</v>
      </c>
      <c r="B98" s="71">
        <v>42216</v>
      </c>
      <c r="C98" s="48">
        <v>5062</v>
      </c>
      <c r="D98" t="s">
        <v>508</v>
      </c>
      <c r="E98" s="71">
        <v>42216</v>
      </c>
      <c r="F98" s="48">
        <v>14215</v>
      </c>
      <c r="G98" t="s">
        <v>508</v>
      </c>
      <c r="H98" s="71">
        <v>42216</v>
      </c>
      <c r="I98" s="5">
        <v>2161</v>
      </c>
      <c r="J98" t="s">
        <v>508</v>
      </c>
      <c r="K98" s="71">
        <v>42216</v>
      </c>
      <c r="L98" s="48">
        <v>0</v>
      </c>
      <c r="M98" t="s">
        <v>508</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509</v>
      </c>
      <c r="B99" s="71">
        <v>42247</v>
      </c>
      <c r="C99" s="48">
        <v>5079</v>
      </c>
      <c r="D99" t="s">
        <v>509</v>
      </c>
      <c r="E99" s="71">
        <v>42247</v>
      </c>
      <c r="F99" s="48">
        <v>14234</v>
      </c>
      <c r="G99" t="s">
        <v>509</v>
      </c>
      <c r="H99" s="71">
        <v>42247</v>
      </c>
      <c r="I99" s="5">
        <v>2163.6999999999998</v>
      </c>
      <c r="J99" t="s">
        <v>509</v>
      </c>
      <c r="K99" s="71">
        <v>42247</v>
      </c>
      <c r="L99" s="48">
        <v>0</v>
      </c>
      <c r="M99" t="s">
        <v>509</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510</v>
      </c>
      <c r="B100" s="71">
        <v>42277</v>
      </c>
      <c r="C100" s="48">
        <v>5092</v>
      </c>
      <c r="D100" t="s">
        <v>510</v>
      </c>
      <c r="E100" s="71">
        <v>42277</v>
      </c>
      <c r="F100" s="48">
        <v>14189</v>
      </c>
      <c r="G100" t="s">
        <v>510</v>
      </c>
      <c r="H100" s="71">
        <v>42277</v>
      </c>
      <c r="I100" s="5">
        <v>2163.9</v>
      </c>
      <c r="J100" t="s">
        <v>510</v>
      </c>
      <c r="K100" s="71">
        <v>42277</v>
      </c>
      <c r="L100" s="48">
        <v>0</v>
      </c>
      <c r="M100" t="s">
        <v>510</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511</v>
      </c>
      <c r="B101" s="71">
        <v>42308</v>
      </c>
      <c r="C101" s="48">
        <v>5092</v>
      </c>
      <c r="D101" t="s">
        <v>511</v>
      </c>
      <c r="E101" s="71">
        <v>42308</v>
      </c>
      <c r="F101" s="48">
        <v>14210</v>
      </c>
      <c r="G101" t="s">
        <v>511</v>
      </c>
      <c r="H101" s="71">
        <v>42308</v>
      </c>
      <c r="I101" s="5">
        <v>2161.3000000000002</v>
      </c>
      <c r="J101" t="s">
        <v>511</v>
      </c>
      <c r="K101" s="71">
        <v>42308</v>
      </c>
      <c r="L101" s="48">
        <v>0</v>
      </c>
      <c r="M101" t="s">
        <v>511</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512</v>
      </c>
      <c r="B102" s="71">
        <v>42338</v>
      </c>
      <c r="C102" s="48">
        <v>5094</v>
      </c>
      <c r="D102" t="s">
        <v>512</v>
      </c>
      <c r="E102" s="71">
        <v>42338</v>
      </c>
      <c r="F102" s="48">
        <v>14223</v>
      </c>
      <c r="G102" t="s">
        <v>512</v>
      </c>
      <c r="H102" s="71">
        <v>42338</v>
      </c>
      <c r="I102" s="5">
        <v>2167.3000000000002</v>
      </c>
      <c r="J102" t="s">
        <v>512</v>
      </c>
      <c r="K102" s="71">
        <v>42338</v>
      </c>
      <c r="L102" s="48">
        <v>0</v>
      </c>
      <c r="M102" t="s">
        <v>512</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513</v>
      </c>
      <c r="B103" s="71">
        <v>42369</v>
      </c>
      <c r="C103" s="48">
        <v>5092</v>
      </c>
      <c r="D103" t="s">
        <v>513</v>
      </c>
      <c r="E103" s="71">
        <v>42369</v>
      </c>
      <c r="F103" s="48">
        <v>14233</v>
      </c>
      <c r="G103" t="s">
        <v>513</v>
      </c>
      <c r="H103" s="71">
        <v>42369</v>
      </c>
      <c r="I103" s="5">
        <v>2169.9</v>
      </c>
      <c r="J103" t="s">
        <v>513</v>
      </c>
      <c r="K103" s="71">
        <v>42369</v>
      </c>
      <c r="L103" s="48">
        <v>0</v>
      </c>
      <c r="M103" t="s">
        <v>513</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514</v>
      </c>
      <c r="B104" s="71">
        <v>42400</v>
      </c>
      <c r="C104" s="48">
        <v>5089</v>
      </c>
      <c r="D104" t="s">
        <v>514</v>
      </c>
      <c r="E104" s="71">
        <v>42400</v>
      </c>
      <c r="F104" s="48">
        <v>14256</v>
      </c>
      <c r="G104" t="s">
        <v>514</v>
      </c>
      <c r="H104" s="71">
        <v>42400</v>
      </c>
      <c r="I104" s="5">
        <v>2171.3000000000002</v>
      </c>
      <c r="J104" t="s">
        <v>514</v>
      </c>
      <c r="K104" s="71">
        <v>42400</v>
      </c>
      <c r="L104" s="48">
        <v>0</v>
      </c>
      <c r="M104" t="s">
        <v>514</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515</v>
      </c>
      <c r="B105" s="71">
        <v>42429</v>
      </c>
      <c r="C105" s="48">
        <v>5083</v>
      </c>
      <c r="D105" t="s">
        <v>515</v>
      </c>
      <c r="E105" s="71">
        <v>42429</v>
      </c>
      <c r="F105" s="48">
        <v>14277</v>
      </c>
      <c r="G105" t="s">
        <v>515</v>
      </c>
      <c r="H105" s="71">
        <v>42429</v>
      </c>
      <c r="I105" s="5">
        <v>2172.6999999999998</v>
      </c>
      <c r="J105" t="s">
        <v>515</v>
      </c>
      <c r="K105" s="71">
        <v>42429</v>
      </c>
      <c r="L105" s="48">
        <v>0</v>
      </c>
      <c r="M105" t="s">
        <v>515</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516</v>
      </c>
      <c r="B106" s="71">
        <v>42460</v>
      </c>
      <c r="C106" s="48">
        <v>5090</v>
      </c>
      <c r="D106" t="s">
        <v>516</v>
      </c>
      <c r="E106" s="71">
        <v>42460</v>
      </c>
      <c r="F106" s="48">
        <v>14301</v>
      </c>
      <c r="G106" t="s">
        <v>516</v>
      </c>
      <c r="H106" s="71">
        <v>42460</v>
      </c>
      <c r="I106" s="5">
        <v>2175.8000000000002</v>
      </c>
      <c r="J106" t="s">
        <v>516</v>
      </c>
      <c r="K106" s="71">
        <v>42460</v>
      </c>
      <c r="L106" s="48">
        <v>0</v>
      </c>
      <c r="M106" t="s">
        <v>516</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517</v>
      </c>
      <c r="B107" s="71">
        <v>42490</v>
      </c>
      <c r="C107" s="48">
        <v>5092</v>
      </c>
      <c r="D107" t="s">
        <v>517</v>
      </c>
      <c r="E107" s="71">
        <v>42490</v>
      </c>
      <c r="F107" s="48">
        <v>14304</v>
      </c>
      <c r="G107" t="s">
        <v>517</v>
      </c>
      <c r="H107" s="71">
        <v>42490</v>
      </c>
      <c r="I107" s="5">
        <v>2179.9</v>
      </c>
      <c r="J107" t="s">
        <v>517</v>
      </c>
      <c r="K107" s="71">
        <v>42490</v>
      </c>
      <c r="L107" s="48">
        <v>0</v>
      </c>
      <c r="M107" t="s">
        <v>517</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518</v>
      </c>
      <c r="B108" s="71">
        <v>42521</v>
      </c>
      <c r="C108" s="48">
        <v>5083</v>
      </c>
      <c r="D108" t="s">
        <v>518</v>
      </c>
      <c r="E108" s="71">
        <v>42521</v>
      </c>
      <c r="F108" s="48">
        <v>14317</v>
      </c>
      <c r="G108" t="s">
        <v>518</v>
      </c>
      <c r="H108" s="71">
        <v>42521</v>
      </c>
      <c r="I108" s="5">
        <v>2182.4</v>
      </c>
      <c r="J108" t="s">
        <v>518</v>
      </c>
      <c r="K108" s="71">
        <v>42521</v>
      </c>
      <c r="L108" s="48">
        <v>0</v>
      </c>
      <c r="M108" t="s">
        <v>518</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519</v>
      </c>
      <c r="B109" s="71">
        <v>42551</v>
      </c>
      <c r="C109" s="48">
        <v>5103</v>
      </c>
      <c r="D109" t="s">
        <v>519</v>
      </c>
      <c r="E109" s="71">
        <v>42551</v>
      </c>
      <c r="F109" s="48">
        <v>14288</v>
      </c>
      <c r="G109" t="s">
        <v>519</v>
      </c>
      <c r="H109" s="71">
        <v>42551</v>
      </c>
      <c r="I109" s="5">
        <v>2187.5</v>
      </c>
      <c r="J109" t="s">
        <v>519</v>
      </c>
      <c r="K109" s="71">
        <v>42551</v>
      </c>
      <c r="L109" s="48">
        <v>0</v>
      </c>
      <c r="M109" t="s">
        <v>519</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520</v>
      </c>
      <c r="B110" s="71">
        <v>42582</v>
      </c>
      <c r="C110" s="48">
        <v>5109</v>
      </c>
      <c r="D110" t="s">
        <v>520</v>
      </c>
      <c r="E110" s="71">
        <v>42582</v>
      </c>
      <c r="F110" s="48">
        <v>14371</v>
      </c>
      <c r="G110" t="s">
        <v>520</v>
      </c>
      <c r="H110" s="71">
        <v>42582</v>
      </c>
      <c r="I110" s="5">
        <v>2192.9</v>
      </c>
      <c r="J110" t="s">
        <v>520</v>
      </c>
      <c r="K110" s="71">
        <v>42582</v>
      </c>
      <c r="L110" s="48">
        <v>0</v>
      </c>
      <c r="M110" t="s">
        <v>520</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521</v>
      </c>
      <c r="B111" s="71">
        <v>42613</v>
      </c>
      <c r="C111" s="48">
        <v>5116</v>
      </c>
      <c r="D111" t="s">
        <v>521</v>
      </c>
      <c r="E111" s="71">
        <v>42613</v>
      </c>
      <c r="F111" s="48">
        <v>14364</v>
      </c>
      <c r="G111" t="s">
        <v>521</v>
      </c>
      <c r="H111" s="71">
        <v>42613</v>
      </c>
      <c r="I111" s="5">
        <v>2190.6999999999998</v>
      </c>
      <c r="J111" t="s">
        <v>521</v>
      </c>
      <c r="K111" s="71">
        <v>42613</v>
      </c>
      <c r="L111" s="48">
        <v>0</v>
      </c>
      <c r="M111" t="s">
        <v>521</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522</v>
      </c>
      <c r="B112" s="71">
        <v>42643</v>
      </c>
      <c r="C112" s="48">
        <v>5149</v>
      </c>
      <c r="D112" t="s">
        <v>522</v>
      </c>
      <c r="E112" s="71">
        <v>42643</v>
      </c>
      <c r="F112" s="48">
        <v>14352</v>
      </c>
      <c r="G112" t="s">
        <v>522</v>
      </c>
      <c r="H112" s="71">
        <v>42643</v>
      </c>
      <c r="I112" s="5">
        <v>2193.9</v>
      </c>
      <c r="J112" t="s">
        <v>522</v>
      </c>
      <c r="K112" s="71">
        <v>42643</v>
      </c>
      <c r="L112" s="48">
        <v>0</v>
      </c>
      <c r="M112" t="s">
        <v>522</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523</v>
      </c>
      <c r="B113" s="71">
        <v>42674</v>
      </c>
      <c r="C113" s="48">
        <v>5141</v>
      </c>
      <c r="D113" t="s">
        <v>523</v>
      </c>
      <c r="E113" s="71">
        <v>42674</v>
      </c>
      <c r="F113" s="48">
        <v>14352</v>
      </c>
      <c r="G113" t="s">
        <v>523</v>
      </c>
      <c r="H113" s="71">
        <v>42674</v>
      </c>
      <c r="I113" s="5">
        <v>2194.5</v>
      </c>
      <c r="J113" t="s">
        <v>523</v>
      </c>
      <c r="K113" s="71">
        <v>42674</v>
      </c>
      <c r="L113" s="48">
        <v>0</v>
      </c>
      <c r="M113" t="s">
        <v>523</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524</v>
      </c>
      <c r="B114" s="71">
        <v>42704</v>
      </c>
      <c r="C114" s="48">
        <v>5145</v>
      </c>
      <c r="D114" t="s">
        <v>524</v>
      </c>
      <c r="E114" s="71">
        <v>42704</v>
      </c>
      <c r="F114" s="48">
        <v>14350</v>
      </c>
      <c r="G114" t="s">
        <v>524</v>
      </c>
      <c r="H114" s="71">
        <v>42704</v>
      </c>
      <c r="I114" s="5">
        <v>2190.1</v>
      </c>
      <c r="J114" t="s">
        <v>524</v>
      </c>
      <c r="K114" s="71">
        <v>42704</v>
      </c>
      <c r="L114" s="48">
        <v>0</v>
      </c>
      <c r="M114" t="s">
        <v>524</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525</v>
      </c>
      <c r="B115" s="71">
        <v>42735</v>
      </c>
      <c r="C115" s="48">
        <v>5145</v>
      </c>
      <c r="D115" t="s">
        <v>525</v>
      </c>
      <c r="E115" s="71">
        <v>42735</v>
      </c>
      <c r="F115" s="48">
        <v>14351</v>
      </c>
      <c r="G115" t="s">
        <v>525</v>
      </c>
      <c r="H115" s="71">
        <v>42735</v>
      </c>
      <c r="I115" s="5">
        <v>2194.6999999999998</v>
      </c>
      <c r="J115" t="s">
        <v>525</v>
      </c>
      <c r="K115" s="71">
        <v>42735</v>
      </c>
      <c r="L115" s="48">
        <v>0</v>
      </c>
      <c r="M115" t="s">
        <v>525</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526</v>
      </c>
      <c r="B116" s="71">
        <v>42766</v>
      </c>
      <c r="C116" s="48">
        <v>5153</v>
      </c>
      <c r="D116" t="s">
        <v>526</v>
      </c>
      <c r="E116" s="71">
        <v>42766</v>
      </c>
      <c r="F116" s="48">
        <v>14346</v>
      </c>
      <c r="G116" t="s">
        <v>526</v>
      </c>
      <c r="H116" s="71">
        <v>42766</v>
      </c>
      <c r="I116" s="5">
        <v>2198.1</v>
      </c>
      <c r="J116" t="s">
        <v>526</v>
      </c>
      <c r="K116" s="71">
        <v>42766</v>
      </c>
      <c r="L116" s="48">
        <v>0</v>
      </c>
      <c r="M116" t="s">
        <v>526</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527</v>
      </c>
      <c r="B117" s="71">
        <v>42794</v>
      </c>
      <c r="C117" s="48">
        <v>5154</v>
      </c>
      <c r="D117" t="s">
        <v>527</v>
      </c>
      <c r="E117" s="71">
        <v>42794</v>
      </c>
      <c r="F117" s="48">
        <v>14345</v>
      </c>
      <c r="G117" t="s">
        <v>527</v>
      </c>
      <c r="H117" s="71">
        <v>42794</v>
      </c>
      <c r="I117" s="5">
        <v>2196.8000000000002</v>
      </c>
      <c r="J117" t="s">
        <v>527</v>
      </c>
      <c r="K117" s="71">
        <v>42794</v>
      </c>
      <c r="L117" s="48">
        <v>0</v>
      </c>
      <c r="M117" t="s">
        <v>527</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528</v>
      </c>
      <c r="B118" s="71">
        <v>42825</v>
      </c>
      <c r="C118" s="48">
        <v>5159</v>
      </c>
      <c r="D118" t="s">
        <v>528</v>
      </c>
      <c r="E118" s="71">
        <v>42825</v>
      </c>
      <c r="F118" s="48">
        <v>14347</v>
      </c>
      <c r="G118" t="s">
        <v>528</v>
      </c>
      <c r="H118" s="71">
        <v>42825</v>
      </c>
      <c r="I118" s="5">
        <v>2191.8000000000002</v>
      </c>
      <c r="J118" t="s">
        <v>528</v>
      </c>
      <c r="K118" s="71">
        <v>42825</v>
      </c>
      <c r="L118" s="48">
        <v>0</v>
      </c>
      <c r="M118" t="s">
        <v>528</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529</v>
      </c>
      <c r="B119" s="71">
        <v>42855</v>
      </c>
      <c r="C119" s="48">
        <v>5157</v>
      </c>
      <c r="D119" t="s">
        <v>529</v>
      </c>
      <c r="E119" s="71">
        <v>42855</v>
      </c>
      <c r="F119" s="48">
        <v>14357</v>
      </c>
      <c r="G119" t="s">
        <v>529</v>
      </c>
      <c r="H119" s="71">
        <v>42855</v>
      </c>
      <c r="I119" s="5">
        <v>2188.6</v>
      </c>
      <c r="J119" t="s">
        <v>529</v>
      </c>
      <c r="K119" s="71">
        <v>42855</v>
      </c>
      <c r="L119" s="48">
        <v>0</v>
      </c>
      <c r="M119" t="s">
        <v>529</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530</v>
      </c>
      <c r="B120" s="71">
        <v>42886</v>
      </c>
      <c r="C120" s="48">
        <v>5149</v>
      </c>
      <c r="D120" t="s">
        <v>530</v>
      </c>
      <c r="E120" s="71">
        <v>42886</v>
      </c>
      <c r="F120" s="48">
        <v>14349</v>
      </c>
      <c r="G120" t="s">
        <v>530</v>
      </c>
      <c r="H120" s="71">
        <v>42886</v>
      </c>
      <c r="I120" s="5">
        <v>2190</v>
      </c>
      <c r="J120" t="s">
        <v>530</v>
      </c>
      <c r="K120" s="71">
        <v>42886</v>
      </c>
      <c r="L120" s="48">
        <v>0</v>
      </c>
      <c r="M120" t="s">
        <v>530</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531</v>
      </c>
      <c r="B121" s="71">
        <v>42916</v>
      </c>
      <c r="C121" s="48">
        <v>5149</v>
      </c>
      <c r="D121" t="s">
        <v>531</v>
      </c>
      <c r="E121" s="71">
        <v>42916</v>
      </c>
      <c r="F121" s="48">
        <v>14370</v>
      </c>
      <c r="G121" t="s">
        <v>531</v>
      </c>
      <c r="H121" s="71">
        <v>42916</v>
      </c>
      <c r="I121" s="5">
        <v>2189.6</v>
      </c>
      <c r="J121" t="s">
        <v>531</v>
      </c>
      <c r="K121" s="71">
        <v>42916</v>
      </c>
      <c r="L121" s="48">
        <v>0</v>
      </c>
      <c r="M121" t="s">
        <v>531</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587</v>
      </c>
      <c r="B122" s="71">
        <v>42947</v>
      </c>
      <c r="C122" s="48">
        <v>5148</v>
      </c>
      <c r="D122" t="s">
        <v>587</v>
      </c>
      <c r="E122" s="71">
        <v>42947</v>
      </c>
      <c r="F122" s="48">
        <v>14371</v>
      </c>
      <c r="G122" t="s">
        <v>587</v>
      </c>
      <c r="H122" s="71">
        <v>42947</v>
      </c>
      <c r="I122" s="5">
        <v>2189</v>
      </c>
      <c r="J122" t="s">
        <v>587</v>
      </c>
      <c r="K122" s="71">
        <v>42947</v>
      </c>
      <c r="L122" s="48">
        <v>0</v>
      </c>
      <c r="M122" t="s">
        <v>587</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588</v>
      </c>
      <c r="B123" s="71">
        <v>42978</v>
      </c>
      <c r="C123" s="48">
        <v>5149</v>
      </c>
      <c r="D123" t="s">
        <v>588</v>
      </c>
      <c r="E123" s="71">
        <v>42978</v>
      </c>
      <c r="F123" s="48">
        <v>14387</v>
      </c>
      <c r="G123" t="s">
        <v>588</v>
      </c>
      <c r="H123" s="71">
        <v>42978</v>
      </c>
      <c r="I123" s="5">
        <v>2189.1</v>
      </c>
      <c r="J123" t="s">
        <v>588</v>
      </c>
      <c r="K123" s="71">
        <v>42978</v>
      </c>
      <c r="L123" s="48">
        <v>0</v>
      </c>
      <c r="M123" t="s">
        <v>588</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589</v>
      </c>
      <c r="B124" s="71">
        <v>43008</v>
      </c>
      <c r="C124" s="48">
        <v>5140</v>
      </c>
      <c r="D124" t="s">
        <v>589</v>
      </c>
      <c r="E124" s="71">
        <v>43008</v>
      </c>
      <c r="F124" s="48">
        <v>14394</v>
      </c>
      <c r="G124" t="s">
        <v>589</v>
      </c>
      <c r="H124" s="71">
        <v>43008</v>
      </c>
      <c r="I124" s="5">
        <v>2188.6999999999998</v>
      </c>
      <c r="J124" t="s">
        <v>589</v>
      </c>
      <c r="K124" s="71">
        <v>43008</v>
      </c>
      <c r="L124" s="48">
        <v>0</v>
      </c>
      <c r="M124" t="s">
        <v>589</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592</v>
      </c>
      <c r="B125" s="71">
        <v>43039</v>
      </c>
      <c r="C125" s="48">
        <v>5135</v>
      </c>
      <c r="D125" t="s">
        <v>592</v>
      </c>
      <c r="E125" s="71">
        <v>43039</v>
      </c>
      <c r="F125" s="48">
        <v>14389</v>
      </c>
      <c r="G125" t="s">
        <v>592</v>
      </c>
      <c r="H125" s="71">
        <v>43039</v>
      </c>
      <c r="I125" s="5">
        <v>2190.3000000000002</v>
      </c>
      <c r="J125" t="s">
        <v>592</v>
      </c>
      <c r="K125" s="71">
        <v>43039</v>
      </c>
      <c r="L125" s="48">
        <v>0</v>
      </c>
      <c r="M125" t="s">
        <v>592</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593</v>
      </c>
      <c r="B126" s="71">
        <v>43069</v>
      </c>
      <c r="C126" s="48">
        <v>5129</v>
      </c>
      <c r="D126" t="s">
        <v>593</v>
      </c>
      <c r="E126" s="71">
        <v>43069</v>
      </c>
      <c r="F126" s="48">
        <v>14398</v>
      </c>
      <c r="G126" t="s">
        <v>593</v>
      </c>
      <c r="H126" s="71">
        <v>43069</v>
      </c>
      <c r="I126" s="5">
        <v>2186.8000000000002</v>
      </c>
      <c r="J126" t="s">
        <v>593</v>
      </c>
      <c r="K126" s="71">
        <v>43069</v>
      </c>
      <c r="L126" s="48">
        <v>0</v>
      </c>
      <c r="M126" t="s">
        <v>593</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595</v>
      </c>
      <c r="B127" s="71">
        <v>43100</v>
      </c>
      <c r="C127" s="48">
        <v>5129</v>
      </c>
      <c r="D127" t="s">
        <v>595</v>
      </c>
      <c r="E127" s="71">
        <v>43100</v>
      </c>
      <c r="F127" s="48">
        <v>14407</v>
      </c>
      <c r="G127" t="s">
        <v>595</v>
      </c>
      <c r="H127" s="71">
        <v>43100</v>
      </c>
      <c r="I127" s="5">
        <v>2182.4</v>
      </c>
      <c r="J127" t="s">
        <v>595</v>
      </c>
      <c r="K127" s="71">
        <v>43100</v>
      </c>
      <c r="L127" s="48">
        <v>0</v>
      </c>
      <c r="M127" t="s">
        <v>595</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598</v>
      </c>
      <c r="B128" s="71">
        <v>43131</v>
      </c>
      <c r="C128" s="48">
        <v>5119</v>
      </c>
      <c r="D128" t="s">
        <v>598</v>
      </c>
      <c r="E128" s="71">
        <v>43131</v>
      </c>
      <c r="F128" s="48">
        <v>14403</v>
      </c>
      <c r="G128" t="s">
        <v>598</v>
      </c>
      <c r="H128" s="71">
        <v>43131</v>
      </c>
      <c r="I128" s="5">
        <v>2183.6999999999998</v>
      </c>
      <c r="J128" t="s">
        <v>598</v>
      </c>
      <c r="K128" s="71">
        <v>43131</v>
      </c>
      <c r="L128" s="48">
        <v>0</v>
      </c>
      <c r="M128" t="s">
        <v>598</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599</v>
      </c>
      <c r="B129" s="71">
        <v>43159</v>
      </c>
      <c r="C129" s="48">
        <v>5114</v>
      </c>
      <c r="D129" t="s">
        <v>599</v>
      </c>
      <c r="E129" s="71">
        <v>43159</v>
      </c>
      <c r="F129" s="48">
        <v>14421</v>
      </c>
      <c r="G129" t="s">
        <v>599</v>
      </c>
      <c r="H129" s="71">
        <v>43159</v>
      </c>
      <c r="I129" s="5">
        <v>2183.1</v>
      </c>
      <c r="J129" t="s">
        <v>599</v>
      </c>
      <c r="K129" s="71">
        <v>43159</v>
      </c>
      <c r="L129" s="48">
        <v>0</v>
      </c>
      <c r="M129" t="s">
        <v>599</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602</v>
      </c>
      <c r="B130" s="71">
        <v>43190</v>
      </c>
      <c r="C130" s="48">
        <v>5113</v>
      </c>
      <c r="D130" t="s">
        <v>602</v>
      </c>
      <c r="E130" s="71">
        <v>43190</v>
      </c>
      <c r="F130" s="48">
        <v>14424</v>
      </c>
      <c r="G130" t="s">
        <v>602</v>
      </c>
      <c r="H130" s="71">
        <v>43190</v>
      </c>
      <c r="I130" s="5">
        <v>2182.1999999999998</v>
      </c>
      <c r="J130" t="s">
        <v>602</v>
      </c>
      <c r="K130" s="71">
        <v>43190</v>
      </c>
      <c r="L130" s="48">
        <v>0</v>
      </c>
      <c r="M130" t="s">
        <v>602</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5C042E-48F2-4449-A196-55A5CC075E1C}"/>
</file>

<file path=customXml/itemProps2.xml><?xml version="1.0" encoding="utf-8"?>
<ds:datastoreItem xmlns:ds="http://schemas.openxmlformats.org/officeDocument/2006/customXml" ds:itemID="{7BAE70A0-1EA8-418C-B86F-5E52346B19C3}"/>
</file>

<file path=customXml/itemProps3.xml><?xml version="1.0" encoding="utf-8"?>
<ds:datastoreItem xmlns:ds="http://schemas.openxmlformats.org/officeDocument/2006/customXml" ds:itemID="{954E1661-C871-4945-A4B1-ECDD969A3D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Fiscal_impact_082918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2018-09-27T13:05:16Z</cp:lastPrinted>
  <dcterms:created xsi:type="dcterms:W3CDTF">2014-09-08T20:08:32Z</dcterms:created>
  <dcterms:modified xsi:type="dcterms:W3CDTF">2018-09-27T14:47:39Z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