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drawings/drawing3.xml" ContentType="application/vnd.openxmlformats-officedocument.drawingml.chartshapes+xml"/>
  <Override PartName="/xl/drawings/drawing10.xml" ContentType="application/vnd.openxmlformats-officedocument.drawingml.chartshapes+xml"/>
  <Override PartName="/xl/drawings/drawing9.xml" ContentType="application/vnd.openxmlformats-officedocument.drawingml.chartshapes+xml"/>
  <Override PartName="/xl/drawings/drawing7.xml" ContentType="application/vnd.openxmlformats-officedocument.drawingml.chartshapes+xml"/>
  <Override PartName="/xl/drawings/drawing6.xml" ContentType="application/vnd.openxmlformats-officedocument.drawingml.chartshapes+xml"/>
  <Override PartName="/xl/drawings/drawing5.xml" ContentType="application/vnd.openxmlformats-officedocument.drawingml.chartshapes+xml"/>
  <Override PartName="/xl/drawings/drawing8.xml" ContentType="application/vnd.openxmlformats-officedocument.drawingml.chartshapes+xml"/>
  <Override PartName="/xl/drawings/drawing4.xml" ContentType="application/vnd.openxmlformats-officedocument.drawingml.chartshapes+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Override2.xml" ContentType="application/vnd.openxmlformats-officedocument.themeOverride+xml"/>
  <Override PartName="/xl/theme/themeOverride5.xml" ContentType="application/vnd.openxmlformats-officedocument.themeOverrid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theme/themeOverride7.xml" ContentType="application/vnd.openxmlformats-officedocument.themeOverride+xml"/>
  <Override PartName="/xl/theme/themeOverride9.xml" ContentType="application/vnd.openxmlformats-officedocument.themeOverride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xl/theme/themeOverride8.xml" ContentType="application/vnd.openxmlformats-officedocument.themeOverride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25" yWindow="390" windowWidth="18195" windowHeight="10470" firstSheet="3" activeTab="9"/>
  </bookViews>
  <sheets>
    <sheet name="FinalCharts" sheetId="1" r:id="rId1"/>
    <sheet name="Fiscal Impetus" sheetId="16" r:id="rId2"/>
    <sheet name="Change in Employment" sheetId="3" r:id="rId3"/>
    <sheet name="Real Structures" sheetId="15" r:id="rId4"/>
    <sheet name="State and Local Taxes" sheetId="4" r:id="rId5"/>
    <sheet name="CBO Snapshot" sheetId="13" r:id="rId6"/>
    <sheet name="Revenues &amp; Outlays in GDP" sheetId="8" r:id="rId7"/>
    <sheet name="Deficit" sheetId="7" r:id="rId8"/>
    <sheet name="Debt to GDP Ratio" sheetId="9" r:id="rId9"/>
    <sheet name="Spending by Category" sheetId="11" r:id="rId10"/>
  </sheets>
  <definedNames>
    <definedName name="_DLX1.USE" localSheetId="9">'Spending by Category'!$A$1:$T$6</definedName>
    <definedName name="_DLX1.USE">'State and Local Taxes'!$2:$7</definedName>
    <definedName name="_DLX2.USE">'Change in Employment'!$A$3:$P$6</definedName>
    <definedName name="_DLX4.USE">#REF!</definedName>
    <definedName name="_DLX5.USE">'Revenues &amp; Outlays in GDP'!$A$4:$H$7</definedName>
    <definedName name="_DLX6.USE">Deficit!$A$3:$K$6</definedName>
    <definedName name="_DLX7.USE">'Debt to GDP Ratio'!$A$2:$E$5</definedName>
    <definedName name="_xlnm.Print_Area" localSheetId="0">FinalCharts!$A$1:$Q$161</definedName>
  </definedNames>
  <calcPr calcId="145621"/>
</workbook>
</file>

<file path=xl/calcChain.xml><?xml version="1.0" encoding="utf-8"?>
<calcChain xmlns="http://schemas.openxmlformats.org/spreadsheetml/2006/main">
  <c r="G18" i="4" l="1"/>
  <c r="L14" i="3"/>
  <c r="J13" i="3"/>
  <c r="I12" i="3"/>
  <c r="I124" i="3"/>
  <c r="F2" i="15" l="1"/>
  <c r="A4" i="15" s="1"/>
  <c r="L133" i="3" l="1"/>
  <c r="I133" i="3"/>
  <c r="I32" i="3" l="1"/>
  <c r="G53" i="4" l="1"/>
  <c r="G54" i="4"/>
  <c r="G55" i="4"/>
  <c r="G56" i="4"/>
  <c r="G57" i="4"/>
  <c r="G58" i="4"/>
  <c r="G59" i="4"/>
  <c r="G60" i="4"/>
  <c r="G52" i="4" l="1"/>
  <c r="G51" i="4"/>
  <c r="G50" i="4"/>
  <c r="G49" i="4"/>
  <c r="H53" i="4" s="1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7" i="4"/>
  <c r="G16" i="4"/>
  <c r="G15" i="4"/>
  <c r="G14" i="4"/>
  <c r="G13" i="4"/>
  <c r="G12" i="4"/>
  <c r="G11" i="4"/>
  <c r="G10" i="4"/>
  <c r="G9" i="4"/>
  <c r="G8" i="4"/>
  <c r="H19" i="4" l="1"/>
  <c r="H24" i="4"/>
  <c r="H32" i="4"/>
  <c r="H40" i="4"/>
  <c r="H48" i="4"/>
  <c r="H18" i="4"/>
  <c r="H34" i="4"/>
  <c r="H35" i="4"/>
  <c r="H51" i="4"/>
  <c r="H42" i="4"/>
  <c r="H27" i="4"/>
  <c r="H20" i="4"/>
  <c r="H52" i="4"/>
  <c r="H26" i="4"/>
  <c r="H50" i="4"/>
  <c r="H54" i="4"/>
  <c r="H43" i="4"/>
  <c r="H12" i="4"/>
  <c r="H28" i="4"/>
  <c r="H36" i="4"/>
  <c r="H44" i="4"/>
  <c r="H13" i="4"/>
  <c r="H21" i="4"/>
  <c r="H29" i="4"/>
  <c r="H37" i="4"/>
  <c r="H45" i="4"/>
  <c r="H55" i="4"/>
  <c r="H14" i="4"/>
  <c r="H30" i="4"/>
  <c r="H46" i="4"/>
  <c r="H16" i="4"/>
  <c r="H22" i="4"/>
  <c r="H38" i="4"/>
  <c r="H15" i="4"/>
  <c r="H23" i="4"/>
  <c r="H31" i="4"/>
  <c r="H39" i="4"/>
  <c r="H47" i="4"/>
  <c r="H17" i="4"/>
  <c r="I20" i="4" s="1"/>
  <c r="H25" i="4"/>
  <c r="H33" i="4"/>
  <c r="H41" i="4"/>
  <c r="H49" i="4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E6" i="9"/>
  <c r="D6" i="9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I32" i="4" l="1"/>
  <c r="I50" i="4"/>
  <c r="I16" i="4"/>
  <c r="I53" i="4"/>
  <c r="I28" i="4"/>
  <c r="I38" i="4"/>
  <c r="I42" i="4"/>
  <c r="I34" i="4"/>
  <c r="I17" i="4"/>
  <c r="I49" i="4"/>
  <c r="I45" i="4"/>
  <c r="I25" i="4"/>
  <c r="I22" i="4"/>
  <c r="I19" i="4"/>
  <c r="I24" i="4"/>
  <c r="I54" i="4"/>
  <c r="I33" i="4"/>
  <c r="I47" i="4"/>
  <c r="I29" i="4"/>
  <c r="I37" i="4"/>
  <c r="I39" i="4"/>
  <c r="I27" i="4"/>
  <c r="I21" i="4"/>
  <c r="I52" i="4"/>
  <c r="I26" i="4"/>
  <c r="I31" i="4"/>
  <c r="I55" i="4"/>
  <c r="I51" i="4"/>
  <c r="I44" i="4"/>
  <c r="I18" i="4"/>
  <c r="I48" i="4"/>
  <c r="I23" i="4"/>
  <c r="I43" i="4"/>
  <c r="I36" i="4"/>
  <c r="I41" i="4"/>
  <c r="I40" i="4"/>
  <c r="I46" i="4"/>
  <c r="I30" i="4"/>
  <c r="I35" i="4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3" i="3"/>
  <c r="L12" i="3"/>
  <c r="L11" i="3"/>
  <c r="L10" i="3"/>
  <c r="L9" i="3"/>
  <c r="I9" i="3"/>
  <c r="I10" i="3"/>
  <c r="I11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5" i="3"/>
  <c r="I126" i="3"/>
  <c r="I127" i="3"/>
  <c r="I128" i="3"/>
  <c r="I129" i="3"/>
  <c r="I130" i="3"/>
  <c r="I131" i="3"/>
  <c r="I132" i="3"/>
  <c r="I8" i="3"/>
  <c r="L8" i="3"/>
  <c r="J10" i="3" l="1"/>
  <c r="M133" i="3"/>
  <c r="M22" i="3"/>
  <c r="M30" i="3"/>
  <c r="M38" i="3"/>
  <c r="M70" i="3"/>
  <c r="M86" i="3"/>
  <c r="M94" i="3"/>
  <c r="M102" i="3"/>
  <c r="J72" i="3"/>
  <c r="M28" i="3"/>
  <c r="J12" i="3"/>
  <c r="M15" i="3"/>
  <c r="M23" i="3"/>
  <c r="M31" i="3"/>
  <c r="M39" i="3"/>
  <c r="M47" i="3"/>
  <c r="M55" i="3"/>
  <c r="M63" i="3"/>
  <c r="M71" i="3"/>
  <c r="M79" i="3"/>
  <c r="M87" i="3"/>
  <c r="M95" i="3"/>
  <c r="M103" i="3"/>
  <c r="M111" i="3"/>
  <c r="M119" i="3"/>
  <c r="M127" i="3"/>
  <c r="J61" i="3"/>
  <c r="J45" i="3"/>
  <c r="M17" i="3"/>
  <c r="M25" i="3"/>
  <c r="M33" i="3"/>
  <c r="M41" i="3"/>
  <c r="M49" i="3"/>
  <c r="M57" i="3"/>
  <c r="M65" i="3"/>
  <c r="M73" i="3"/>
  <c r="M81" i="3"/>
  <c r="M89" i="3"/>
  <c r="M97" i="3"/>
  <c r="M105" i="3"/>
  <c r="M113" i="3"/>
  <c r="M121" i="3"/>
  <c r="M129" i="3"/>
  <c r="J133" i="3"/>
  <c r="M46" i="3"/>
  <c r="J126" i="3"/>
  <c r="J110" i="3"/>
  <c r="J78" i="3"/>
  <c r="J46" i="3"/>
  <c r="J29" i="3"/>
  <c r="J28" i="3"/>
  <c r="J125" i="3"/>
  <c r="J101" i="3"/>
  <c r="J77" i="3"/>
  <c r="J20" i="3"/>
  <c r="M62" i="3"/>
  <c r="M126" i="3"/>
  <c r="J118" i="3"/>
  <c r="J86" i="3"/>
  <c r="J62" i="3"/>
  <c r="J21" i="3"/>
  <c r="M54" i="3"/>
  <c r="J109" i="3"/>
  <c r="J69" i="3"/>
  <c r="M14" i="3"/>
  <c r="M78" i="3"/>
  <c r="M44" i="3"/>
  <c r="M108" i="3"/>
  <c r="J102" i="3"/>
  <c r="J70" i="3"/>
  <c r="J38" i="3"/>
  <c r="M118" i="3"/>
  <c r="J117" i="3"/>
  <c r="J85" i="3"/>
  <c r="J113" i="3"/>
  <c r="J95" i="3"/>
  <c r="J87" i="3"/>
  <c r="M13" i="3"/>
  <c r="M21" i="3"/>
  <c r="M37" i="3"/>
  <c r="M45" i="3"/>
  <c r="M53" i="3"/>
  <c r="M60" i="3"/>
  <c r="M68" i="3"/>
  <c r="M77" i="3"/>
  <c r="M85" i="3"/>
  <c r="M93" i="3"/>
  <c r="M101" i="3"/>
  <c r="M109" i="3"/>
  <c r="M117" i="3"/>
  <c r="M124" i="3"/>
  <c r="M132" i="3"/>
  <c r="M110" i="3"/>
  <c r="J94" i="3"/>
  <c r="J54" i="3"/>
  <c r="J93" i="3"/>
  <c r="J121" i="3"/>
  <c r="J23" i="3"/>
  <c r="J73" i="3"/>
  <c r="J41" i="3"/>
  <c r="J120" i="3"/>
  <c r="M92" i="3"/>
  <c r="J131" i="3"/>
  <c r="J123" i="3"/>
  <c r="J115" i="3"/>
  <c r="J107" i="3"/>
  <c r="J99" i="3"/>
  <c r="J91" i="3"/>
  <c r="J83" i="3"/>
  <c r="J75" i="3"/>
  <c r="J67" i="3"/>
  <c r="J59" i="3"/>
  <c r="J51" i="3"/>
  <c r="J43" i="3"/>
  <c r="J34" i="3"/>
  <c r="J35" i="3"/>
  <c r="J26" i="3"/>
  <c r="J18" i="3"/>
  <c r="M11" i="3"/>
  <c r="M10" i="3"/>
  <c r="M19" i="3"/>
  <c r="M18" i="3"/>
  <c r="M27" i="3"/>
  <c r="M26" i="3"/>
  <c r="M35" i="3"/>
  <c r="M34" i="3"/>
  <c r="M43" i="3"/>
  <c r="M42" i="3"/>
  <c r="M51" i="3"/>
  <c r="M50" i="3"/>
  <c r="M59" i="3"/>
  <c r="M58" i="3"/>
  <c r="M67" i="3"/>
  <c r="M66" i="3"/>
  <c r="M75" i="3"/>
  <c r="M74" i="3"/>
  <c r="M83" i="3"/>
  <c r="M82" i="3"/>
  <c r="M91" i="3"/>
  <c r="M90" i="3"/>
  <c r="M99" i="3"/>
  <c r="M98" i="3"/>
  <c r="M107" i="3"/>
  <c r="M106" i="3"/>
  <c r="M115" i="3"/>
  <c r="M114" i="3"/>
  <c r="M123" i="3"/>
  <c r="M122" i="3"/>
  <c r="M131" i="3"/>
  <c r="M130" i="3"/>
  <c r="J37" i="3"/>
  <c r="J53" i="3"/>
  <c r="J71" i="3"/>
  <c r="J89" i="3"/>
  <c r="J112" i="3"/>
  <c r="M20" i="3"/>
  <c r="M61" i="3"/>
  <c r="M84" i="3"/>
  <c r="M125" i="3"/>
  <c r="J130" i="3"/>
  <c r="J122" i="3"/>
  <c r="J114" i="3"/>
  <c r="J106" i="3"/>
  <c r="J98" i="3"/>
  <c r="J90" i="3"/>
  <c r="J82" i="3"/>
  <c r="J74" i="3"/>
  <c r="J66" i="3"/>
  <c r="J58" i="3"/>
  <c r="J50" i="3"/>
  <c r="J42" i="3"/>
  <c r="J33" i="3"/>
  <c r="J25" i="3"/>
  <c r="J17" i="3"/>
  <c r="J22" i="3"/>
  <c r="J39" i="3"/>
  <c r="J55" i="3"/>
  <c r="J40" i="3"/>
  <c r="J119" i="3"/>
  <c r="J57" i="3"/>
  <c r="J80" i="3"/>
  <c r="J103" i="3"/>
  <c r="M29" i="3"/>
  <c r="M52" i="3"/>
  <c r="M116" i="3"/>
  <c r="M16" i="3"/>
  <c r="M24" i="3"/>
  <c r="M32" i="3"/>
  <c r="M40" i="3"/>
  <c r="M48" i="3"/>
  <c r="M56" i="3"/>
  <c r="M64" i="3"/>
  <c r="M72" i="3"/>
  <c r="M80" i="3"/>
  <c r="M88" i="3"/>
  <c r="M96" i="3"/>
  <c r="M104" i="3"/>
  <c r="M112" i="3"/>
  <c r="M120" i="3"/>
  <c r="M128" i="3"/>
  <c r="J14" i="3"/>
  <c r="J30" i="3"/>
  <c r="J47" i="3"/>
  <c r="J63" i="3"/>
  <c r="J81" i="3"/>
  <c r="J104" i="3"/>
  <c r="J127" i="3"/>
  <c r="M12" i="3"/>
  <c r="M76" i="3"/>
  <c r="J96" i="3"/>
  <c r="J24" i="3"/>
  <c r="J97" i="3"/>
  <c r="M69" i="3"/>
  <c r="J15" i="3"/>
  <c r="J31" i="3"/>
  <c r="J48" i="3"/>
  <c r="J105" i="3"/>
  <c r="J128" i="3"/>
  <c r="M36" i="3"/>
  <c r="M100" i="3"/>
  <c r="J56" i="3"/>
  <c r="J79" i="3"/>
  <c r="J11" i="3"/>
  <c r="J64" i="3"/>
  <c r="J132" i="3"/>
  <c r="J124" i="3"/>
  <c r="J116" i="3"/>
  <c r="J108" i="3"/>
  <c r="J100" i="3"/>
  <c r="J92" i="3"/>
  <c r="J84" i="3"/>
  <c r="J76" i="3"/>
  <c r="J68" i="3"/>
  <c r="J60" i="3"/>
  <c r="J52" i="3"/>
  <c r="J44" i="3"/>
  <c r="J36" i="3"/>
  <c r="J27" i="3"/>
  <c r="J19" i="3"/>
  <c r="J16" i="3"/>
  <c r="J32" i="3"/>
  <c r="J49" i="3"/>
  <c r="J65" i="3"/>
  <c r="J88" i="3"/>
  <c r="J111" i="3"/>
  <c r="J129" i="3"/>
</calcChain>
</file>

<file path=xl/sharedStrings.xml><?xml version="1.0" encoding="utf-8"?>
<sst xmlns="http://schemas.openxmlformats.org/spreadsheetml/2006/main" count="880" uniqueCount="462">
  <si>
    <t>.excel_last</t>
  </si>
  <si>
    <t>(FJBLMDP@GOVFIN + FJBLMCP@GOVFIN)</t>
  </si>
  <si>
    <t>FJBLSSP@GOVFIN</t>
  </si>
  <si>
    <t>FJBLEIP@GOVFIN</t>
  </si>
  <si>
    <t>FJBLONP@GOVFIN</t>
  </si>
  <si>
    <t>HJBDEMSP@GOVFIN</t>
  </si>
  <si>
    <t>HJBDEIP@GOVFIN</t>
  </si>
  <si>
    <t>.DESC</t>
  </si>
  <si>
    <t xml:space="preserve">FJBLMDP: CBO Ext Baseline as % of GDP: Outlays: Medicaid, CHIP &amp; Exch Subsidies(FY, %) FJBLMCP: CBO Extended Baseline as % of GDP: Outlays: Medicare (Fiscal Year, %)  </t>
  </si>
  <si>
    <t xml:space="preserve">CBO Extended Baseline as % of GDP: Outlays: Social Security(Fiscal Yr, %)  </t>
  </si>
  <si>
    <t xml:space="preserve">CBO Extended Baseline as % of GDP: Outlays: Net Interest(Fiscal Yr, %)  </t>
  </si>
  <si>
    <t xml:space="preserve">CBO Extended Baseline as % of GDP: Outlays: Other Noninterest(Fiscal Yr, %)  </t>
  </si>
  <si>
    <t>CBO: Federal Outlays as a Percentage of GDP: Major Health Care Programs (Fiscal Year, %) MANUAL ENTRY</t>
  </si>
  <si>
    <t xml:space="preserve">CBO: Fed Mandatory Outlays as Percent of GDP: Social Security(Fiscal Year, %)  </t>
  </si>
  <si>
    <t xml:space="preserve">CBO: Federal Outlays as a Percentage of GDP: Net Interest (Fiscal Year, %)  </t>
  </si>
  <si>
    <t>CBO: Federal Outlays as a Percentage of GDP: Other Noninterest (Fiscal Yr, %) MANUAL CALCULATION
= Total outlays - net interest - socail security - major health</t>
  </si>
  <si>
    <t>.T1</t>
  </si>
  <si>
    <t xml:space="preserve">RESULT: 2013 FJBLMDP: 2013 FJBLMCP: 2013 </t>
  </si>
  <si>
    <t xml:space="preserve">2013 </t>
  </si>
  <si>
    <t xml:space="preserve">1973 </t>
  </si>
  <si>
    <t>.TN</t>
  </si>
  <si>
    <t xml:space="preserve">RESULT: 2089 FJBLMDP: 2089 FJBLMCP: 2089 </t>
  </si>
  <si>
    <t xml:space="preserve">2089 </t>
  </si>
  <si>
    <t>.SOURCE</t>
  </si>
  <si>
    <t xml:space="preserve">FJBLMDP: CBO FJBLMCP: CBO </t>
  </si>
  <si>
    <t xml:space="preserve">CBO </t>
  </si>
  <si>
    <t>CBO</t>
  </si>
  <si>
    <t>.DTLM</t>
  </si>
  <si>
    <t xml:space="preserve">FJBLMDP: Jul-15-2014 11:35 FJBLMCP: Jul-15-2014 11:35 </t>
  </si>
  <si>
    <t xml:space="preserve">Jul-15-2014 11:27 </t>
  </si>
  <si>
    <t xml:space="preserve">Feb-04-2014 11:53 </t>
  </si>
  <si>
    <t xml:space="preserve">Apr-14-2014 12:46 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</si>
  <si>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</si>
  <si>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</si>
  <si>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</si>
  <si>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</si>
  <si>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</si>
  <si>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</si>
  <si>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</si>
  <si>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</si>
  <si>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</si>
  <si>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</si>
  <si>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</si>
  <si>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</si>
  <si>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</si>
  <si>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</si>
  <si>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</si>
  <si>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</si>
  <si>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</si>
  <si>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</si>
  <si>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</si>
  <si>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</si>
  <si>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</si>
  <si>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</si>
  <si>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</si>
  <si>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</si>
  <si>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</si>
  <si>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</si>
  <si>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</si>
  <si>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</si>
  <si>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</si>
  <si>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</si>
  <si>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</si>
  <si>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</si>
  <si>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</si>
  <si>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</si>
  <si>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</si>
  <si>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</si>
  <si>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</si>
  <si>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</si>
  <si>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</si>
  <si>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</si>
  <si>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</si>
  <si>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</si>
  <si>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</si>
  <si>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</si>
  <si>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</si>
  <si>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</si>
  <si>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</si>
  <si>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</si>
  <si>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</si>
  <si>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</si>
  <si>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</si>
  <si>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</si>
  <si>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</si>
  <si>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</si>
  <si>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</si>
  <si>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</si>
  <si>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</si>
  <si>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</si>
  <si>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</si>
  <si>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</si>
  <si>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</si>
  <si>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</si>
  <si>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</si>
  <si>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</si>
  <si>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</si>
  <si>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</si>
  <si>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</si>
  <si>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</si>
  <si>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</si>
  <si>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</si>
  <si>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</si>
  <si>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</si>
  <si>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</si>
  <si>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</si>
  <si>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</si>
  <si>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</si>
  <si>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</si>
  <si>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</si>
  <si>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</si>
  <si>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</si>
  <si>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</si>
  <si>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</si>
  <si>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</si>
  <si>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</si>
  <si>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</si>
  <si>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</si>
  <si>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</si>
  <si>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</si>
  <si>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</si>
  <si>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</si>
  <si>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</si>
  <si>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</si>
  <si>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</si>
  <si>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</si>
  <si>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</si>
  <si>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</si>
  <si>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</si>
  <si>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</si>
  <si>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</si>
  <si>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</si>
  <si>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</si>
  <si>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</si>
  <si>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</si>
  <si>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</si>
  <si>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</si>
  <si>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</si>
  <si>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</si>
  <si>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</si>
  <si>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</si>
  <si>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</si>
  <si>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</si>
  <si>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</si>
  <si>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</si>
  <si>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</si>
  <si>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</si>
  <si>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</si>
  <si>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</si>
  <si>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 xml:space="preserve">NBER </t>
  </si>
  <si>
    <t>State, Local, and Federal</t>
  </si>
  <si>
    <t>State Government</t>
  </si>
  <si>
    <t>Local Government</t>
  </si>
  <si>
    <t>Federal Government Except Postal Service</t>
  </si>
  <si>
    <t>LASGOVA@USECON</t>
  </si>
  <si>
    <t>LALGOVA@USECON</t>
  </si>
  <si>
    <t>LAFGVXA@USECON</t>
  </si>
  <si>
    <t>Recessm@USECON</t>
  </si>
  <si>
    <t>LAFGT@USECON</t>
  </si>
  <si>
    <t xml:space="preserve">BLS </t>
  </si>
  <si>
    <t xml:space="preserve">All Employees: State Government (SA, Thous)  </t>
  </si>
  <si>
    <t xml:space="preserve">All Employees: Local Government (SA, Thous)  </t>
  </si>
  <si>
    <t xml:space="preserve">All Employees: Federal Govt Except Postal Service (SA, Thous)  </t>
  </si>
  <si>
    <t xml:space="preserve">BLS/H </t>
  </si>
  <si>
    <t xml:space="preserve">All Employees: Fed Gov Decennial Census Temp &amp; Intermittent Workers(NSA,Thous)  </t>
  </si>
  <si>
    <t xml:space="preserve">Monthly NBER Recession/Expansion: Recession Shading (+1/-1)  </t>
  </si>
  <si>
    <t>Outlays</t>
  </si>
  <si>
    <t>Revenues</t>
  </si>
  <si>
    <t>Revenues/Outlays as a share of GDP History and 10-year projections</t>
  </si>
  <si>
    <t>History</t>
  </si>
  <si>
    <t>Projections</t>
  </si>
  <si>
    <t xml:space="preserve">Revenues </t>
  </si>
  <si>
    <t>HJBUDRP@GOVFIN</t>
  </si>
  <si>
    <t>HJBUDEP@GOVFIN</t>
  </si>
  <si>
    <t>FJBUDRP@GOVFIN</t>
  </si>
  <si>
    <t>FJBUDEP@GOVFIN</t>
  </si>
  <si>
    <t>1972</t>
  </si>
  <si>
    <t xml:space="preserve">Apr-14-2014 12:41 </t>
  </si>
  <si>
    <t xml:space="preserve">CBO: Federal Revenues as a Percentage of GDP (Fiscal Year, %)  </t>
  </si>
  <si>
    <t xml:space="preserve">CBO: Federal Outlays as a Percentage of GDP (Fiscal Year, %)  </t>
  </si>
  <si>
    <t xml:space="preserve">Apr-14-2014 12:25 </t>
  </si>
  <si>
    <t xml:space="preserve">CBO Baseline as % of GDP: Revenues (Fiscal Yr, %)  </t>
  </si>
  <si>
    <t xml:space="preserve">CBO Baseline Projectins as % of GDP: Outlays (Fiscal Yr, %)  </t>
  </si>
  <si>
    <t>Total Federal Budget Surplus/Deficit</t>
  </si>
  <si>
    <t>FJBUD@USECON</t>
  </si>
  <si>
    <t>1960</t>
  </si>
  <si>
    <t xml:space="preserve">Apr-14-2014 12:14 </t>
  </si>
  <si>
    <t xml:space="preserve">Federal Budget Surplus or Deficit {-}: CBO Projections (Fiscal Yr, Bil.$)  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</si>
  <si>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</si>
  <si>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</si>
  <si>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</si>
  <si>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</si>
  <si>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</si>
  <si>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</si>
  <si>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</si>
  <si>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</si>
  <si>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</si>
  <si>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</si>
  <si>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</si>
  <si>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Debt to GDP Ratio</t>
  </si>
  <si>
    <t>PDPPBUD@GOVFIN</t>
  </si>
  <si>
    <t>1948</t>
  </si>
  <si>
    <t xml:space="preserve">Debt Held by the Public as a Percentage of GDP: CBO's Baseline (Fiscal Yr, %)  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</si>
  <si>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</si>
  <si>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</si>
  <si>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</si>
  <si>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</si>
  <si>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</si>
  <si>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</si>
  <si>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</si>
  <si>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</si>
  <si>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</si>
  <si>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</si>
  <si>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</si>
  <si>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Medicaid</t>
  </si>
  <si>
    <t>Net Interest on the Public Debt</t>
  </si>
  <si>
    <t>Monthly Budget Review for June 2014</t>
  </si>
  <si>
    <t>http://www.cbo.gov/publication/45504</t>
  </si>
  <si>
    <t>Total Receipts</t>
  </si>
  <si>
    <t>Individual and Payroll Tax</t>
  </si>
  <si>
    <t xml:space="preserve">Corporate and other </t>
  </si>
  <si>
    <t>Total Outlays</t>
  </si>
  <si>
    <t>Medicare*</t>
  </si>
  <si>
    <t>Social Security  Benefits</t>
  </si>
  <si>
    <t>**Medicare outalays are net of offsetting receipts</t>
  </si>
  <si>
    <t>Other Activities***</t>
  </si>
  <si>
    <t>Defense</t>
  </si>
  <si>
    <t>Quarterly</t>
  </si>
  <si>
    <t>Q</t>
  </si>
  <si>
    <t>Billions of Chained 2009 Dollars</t>
  </si>
  <si>
    <t>A842RX1Q020SBEA</t>
  </si>
  <si>
    <t>Real government consumption expenditures and gross investment: State and local: Gross investment: Structures</t>
  </si>
  <si>
    <t>lin</t>
  </si>
  <si>
    <t>U.S. Department of Commerce: Bureau of Economic Analysis</t>
  </si>
  <si>
    <t>date</t>
  </si>
  <si>
    <t>value</t>
  </si>
  <si>
    <t>3 month Moving Average</t>
  </si>
  <si>
    <t>Monthly Change</t>
  </si>
  <si>
    <t>Federal (Ex-Census)</t>
  </si>
  <si>
    <t>State&amp;Local</t>
  </si>
  <si>
    <t>Projection Year:</t>
  </si>
  <si>
    <t>Actual?</t>
  </si>
  <si>
    <t>Projection?</t>
  </si>
  <si>
    <t>Actual</t>
  </si>
  <si>
    <t>Projected</t>
  </si>
  <si>
    <t>Panel One: Jobs &amp; Public Construction</t>
  </si>
  <si>
    <t>Panel Two: Taxes and Spending</t>
  </si>
  <si>
    <t>Panel Three: The Longer Run</t>
  </si>
  <si>
    <t>Rolling 12-months</t>
  </si>
  <si>
    <t>Past 12 Months, Billions of $</t>
  </si>
  <si>
    <t>Year-Over-Year Percentage Change</t>
  </si>
  <si>
    <t xml:space="preserve">*Adjusted for timing shifts. </t>
  </si>
  <si>
    <t>Primary View: Fiscal Impetus</t>
  </si>
  <si>
    <t>Year</t>
  </si>
  <si>
    <t>Federal</t>
  </si>
  <si>
    <t>State and Local</t>
  </si>
  <si>
    <t>*Data for 2010-2014 are dummy datapoints, data for 2004-2009 are estimated from Fed paper</t>
  </si>
  <si>
    <t>USRTPG@GOVFIN</t>
  </si>
  <si>
    <t>USRTIIG@GOVFIN</t>
  </si>
  <si>
    <t>USRTCIG@GOVFIN</t>
  </si>
  <si>
    <t>USRTGG@GOVFIN</t>
  </si>
  <si>
    <t>Q3-04</t>
  </si>
  <si>
    <t>Q4-04</t>
  </si>
  <si>
    <t>Q1-05</t>
  </si>
  <si>
    <t>Q2-05</t>
  </si>
  <si>
    <t>Q3-05</t>
  </si>
  <si>
    <t>Q4-05</t>
  </si>
  <si>
    <t>Q1-06</t>
  </si>
  <si>
    <t>Q2-06</t>
  </si>
  <si>
    <t>Q3-06</t>
  </si>
  <si>
    <t>Q4-06</t>
  </si>
  <si>
    <t>Q1-07</t>
  </si>
  <si>
    <t>Q2-07</t>
  </si>
  <si>
    <t>Q3-07</t>
  </si>
  <si>
    <t>Q4-07</t>
  </si>
  <si>
    <t>Q1-08</t>
  </si>
  <si>
    <t>Q2-08</t>
  </si>
  <si>
    <t>Q3-08</t>
  </si>
  <si>
    <t>Q4-08</t>
  </si>
  <si>
    <t>Q1-09</t>
  </si>
  <si>
    <t>Q2-09</t>
  </si>
  <si>
    <t>Q3-09</t>
  </si>
  <si>
    <t>Q4-09</t>
  </si>
  <si>
    <t>Q1-10</t>
  </si>
  <si>
    <t>Q2-10</t>
  </si>
  <si>
    <t>Q3-10</t>
  </si>
  <si>
    <t>Q4-10</t>
  </si>
  <si>
    <t>Q1-11</t>
  </si>
  <si>
    <t>Q2-11</t>
  </si>
  <si>
    <t>Q3-11</t>
  </si>
  <si>
    <t>Q4-11</t>
  </si>
  <si>
    <t>Q1-12</t>
  </si>
  <si>
    <t>Q2-12</t>
  </si>
  <si>
    <t>Q3-12</t>
  </si>
  <si>
    <t>Q4-12</t>
  </si>
  <si>
    <t>Q1-13</t>
  </si>
  <si>
    <t>Q2-13</t>
  </si>
  <si>
    <t>Q3-13</t>
  </si>
  <si>
    <t>Q4-13</t>
  </si>
  <si>
    <t>Q1-14</t>
  </si>
  <si>
    <t/>
  </si>
  <si>
    <t xml:space="preserve">Q1-2014 </t>
  </si>
  <si>
    <t xml:space="preserve">Q1-1988 </t>
  </si>
  <si>
    <t xml:space="preserve">Jun-24-2014 12:02 </t>
  </si>
  <si>
    <t xml:space="preserve">CENSUS </t>
  </si>
  <si>
    <t xml:space="preserve">Total US: State &amp; Local Govt Revenue: Property Taxes (Mil.$)  </t>
  </si>
  <si>
    <t xml:space="preserve">Total US: State &amp; Local Govt Revenue: Individual Income Taxes (Mil.$)  </t>
  </si>
  <si>
    <t xml:space="preserve">Total US: State &amp; Local Govt Revenue: Corporation Net Income Taxes(Mil.$)  </t>
  </si>
  <si>
    <t xml:space="preserve">Total US: State &amp; Local Govt Revenue: General Sales &amp; Receipts Taxes (Mil.$)  </t>
  </si>
  <si>
    <t>Q2-04</t>
  </si>
  <si>
    <t>Sum of all taxes</t>
  </si>
  <si>
    <t>Q3-03</t>
  </si>
  <si>
    <t>Q4-03</t>
  </si>
  <si>
    <t>Q1-04</t>
  </si>
  <si>
    <t>Q2-03</t>
  </si>
  <si>
    <t>YOY</t>
  </si>
  <si>
    <t>-47 ~Q</t>
  </si>
  <si>
    <t>Q3-02</t>
  </si>
  <si>
    <t>Q2-02</t>
  </si>
  <si>
    <t>Q4-02</t>
  </si>
  <si>
    <t>Q1-03</t>
  </si>
  <si>
    <t>4-Qtr MA</t>
  </si>
  <si>
    <t>State &amp; Local</t>
  </si>
  <si>
    <t xml:space="preserve">Aug-01-2014 08:31 </t>
  </si>
  <si>
    <t xml:space="preserve">Aug-01-2014 08:33 </t>
  </si>
  <si>
    <t xml:space="preserve">Aug-01-2014 09:25 </t>
  </si>
  <si>
    <t>-126 ~M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</si>
  <si>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</si>
  <si>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</si>
  <si>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</si>
  <si>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</si>
  <si>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</si>
  <si>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</si>
  <si>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</si>
  <si>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</si>
  <si>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</si>
  <si>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</si>
  <si>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</si>
  <si>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</si>
  <si>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</si>
  <si>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</si>
  <si>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</si>
  <si>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</si>
  <si>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</si>
  <si>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</si>
  <si>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</si>
  <si>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</si>
  <si>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</si>
  <si>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</si>
  <si>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</si>
  <si>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</si>
  <si>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</si>
  <si>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</si>
  <si>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</si>
  <si>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</si>
  <si>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</si>
  <si>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</si>
  <si>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</si>
  <si>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</si>
  <si>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</si>
  <si>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</si>
  <si>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</si>
  <si>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</si>
  <si>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</si>
  <si>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</si>
  <si>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</si>
  <si>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</si>
  <si>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</si>
  <si>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</si>
  <si>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</si>
  <si>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</si>
  <si>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</si>
  <si>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</si>
  <si>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</si>
  <si>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</si>
  <si>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</si>
  <si>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</si>
  <si>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</si>
  <si>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</si>
  <si>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</si>
  <si>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</si>
  <si>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</si>
  <si>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</si>
  <si>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</si>
  <si>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</si>
  <si>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</si>
  <si>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</si>
  <si>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</si>
  <si>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</si>
  <si>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</si>
  <si>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</si>
  <si>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</si>
  <si>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</si>
  <si>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</si>
  <si>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</si>
  <si>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</si>
  <si>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</si>
  <si>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</si>
  <si>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</si>
  <si>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</si>
  <si>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</si>
  <si>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</si>
  <si>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</si>
  <si>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</si>
  <si>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</si>
  <si>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</si>
  <si>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</si>
  <si>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</si>
  <si>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</si>
  <si>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</si>
  <si>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</si>
  <si>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</si>
  <si>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</si>
  <si>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</si>
  <si>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</si>
  <si>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</si>
  <si>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</si>
  <si>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</si>
  <si>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</si>
  <si>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</si>
  <si>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</si>
  <si>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</si>
  <si>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</si>
  <si>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</si>
  <si>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</si>
  <si>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</si>
  <si>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</si>
  <si>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</si>
  <si>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</si>
  <si>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</si>
  <si>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</si>
  <si>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</si>
  <si>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</si>
  <si>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</si>
  <si>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</si>
  <si>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</si>
  <si>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</si>
  <si>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</si>
  <si>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</si>
  <si>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</si>
  <si>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</si>
  <si>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</si>
  <si>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</si>
  <si>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</si>
  <si>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</si>
  <si>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</si>
  <si>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</si>
  <si>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</si>
  <si>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</si>
  <si>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</si>
  <si>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</si>
  <si>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</si>
  <si>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Jun-14</t>
  </si>
  <si>
    <t>Jul-14</t>
  </si>
  <si>
    <t>-64 ~Y</t>
  </si>
  <si>
    <t>-76 ~Y</t>
  </si>
  <si>
    <t>-52 ~Y</t>
  </si>
  <si>
    <t>-116 ~Y</t>
  </si>
  <si>
    <t>1999-01-01 to 2014-04-01</t>
  </si>
  <si>
    <t>Source: CBO, Hutchins Center Calculations.</t>
  </si>
  <si>
    <t xml:space="preserve">***Includes unemployment insurance,  TARP and GSE outlays </t>
  </si>
  <si>
    <t xml:space="preserve">Federal Receipts and Outlays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</si>
</sst>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yyyy"/>
    <numFmt numFmtId="167" formatCode="0.0000"/>
    <numFmt numFmtId="168" formatCode="mmm&quot;-&quot;yyyy"/>
    <numFmt numFmtId="169" formatCode="mm/dd/yyyy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Bell Centennial Address"/>
      <family val="2"/>
    </font>
    <font>
      <sz val="10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5"/>
      <color rgb="FF333333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Georgia"/>
      <family val="1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1F497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0" fillId="0" borderId="0" xfId="0"/>
    <xf numFmtId="0" fontId="3" fillId="0" borderId="0" xfId="1"/>
    <xf numFmtId="0" fontId="0" fillId="0" borderId="0" xfId="0" quotePrefix="1"/>
    <xf numFmtId="0" fontId="0" fillId="0" borderId="0" xfId="0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3" fontId="7" fillId="0" borderId="0" xfId="0" applyNumberFormat="1" applyFont="1" applyFill="1" applyAlignment="1">
      <alignment horizontal="right" vertical="top" wrapText="1"/>
    </xf>
    <xf numFmtId="0" fontId="6" fillId="0" borderId="0" xfId="0" applyFont="1" applyFill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3" fontId="6" fillId="0" borderId="0" xfId="0" applyNumberFormat="1" applyFont="1" applyFill="1" applyAlignment="1">
      <alignment horizontal="right" vertical="top" wrapText="1"/>
    </xf>
    <xf numFmtId="0" fontId="8" fillId="0" borderId="0" xfId="0" applyFont="1"/>
    <xf numFmtId="0" fontId="0" fillId="2" borderId="0" xfId="0" applyFill="1"/>
    <xf numFmtId="0" fontId="9" fillId="0" borderId="0" xfId="0" applyFont="1" applyFill="1" applyAlignment="1">
      <alignment horizontal="left" vertical="top"/>
    </xf>
    <xf numFmtId="169" fontId="0" fillId="0" borderId="0" xfId="0" applyNumberFormat="1"/>
    <xf numFmtId="169" fontId="3" fillId="0" borderId="0" xfId="1" applyNumberFormat="1"/>
    <xf numFmtId="164" fontId="3" fillId="0" borderId="0" xfId="1" applyNumberFormat="1"/>
    <xf numFmtId="0" fontId="0" fillId="5" borderId="0" xfId="0" applyFill="1"/>
    <xf numFmtId="0" fontId="0" fillId="5" borderId="0" xfId="0" applyFill="1" applyAlignment="1">
      <alignment wrapText="1"/>
    </xf>
    <xf numFmtId="1" fontId="0" fillId="5" borderId="0" xfId="0" applyNumberFormat="1" applyFill="1"/>
    <xf numFmtId="164" fontId="0" fillId="5" borderId="0" xfId="0" applyNumberFormat="1" applyFill="1"/>
    <xf numFmtId="0" fontId="10" fillId="2" borderId="0" xfId="0" applyFont="1" applyFill="1"/>
    <xf numFmtId="0" fontId="0" fillId="2" borderId="0" xfId="0" applyFill="1" applyBorder="1"/>
    <xf numFmtId="0" fontId="11" fillId="3" borderId="6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12" fillId="3" borderId="7" xfId="0" applyFont="1" applyFill="1" applyBorder="1"/>
    <xf numFmtId="0" fontId="11" fillId="3" borderId="8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2" fillId="3" borderId="4" xfId="0" applyFont="1" applyFill="1" applyBorder="1"/>
    <xf numFmtId="0" fontId="11" fillId="3" borderId="5" xfId="0" applyFont="1" applyFill="1" applyBorder="1" applyAlignment="1">
      <alignment horizontal="left"/>
    </xf>
    <xf numFmtId="0" fontId="12" fillId="2" borderId="0" xfId="0" applyFont="1" applyFill="1" applyBorder="1"/>
    <xf numFmtId="0" fontId="12" fillId="2" borderId="1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 wrapText="1"/>
    </xf>
    <xf numFmtId="164" fontId="15" fillId="2" borderId="2" xfId="0" applyNumberFormat="1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16" fillId="2" borderId="0" xfId="0" applyFont="1" applyFill="1"/>
    <xf numFmtId="164" fontId="12" fillId="2" borderId="2" xfId="5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left"/>
    </xf>
    <xf numFmtId="0" fontId="12" fillId="2" borderId="4" xfId="0" applyFont="1" applyFill="1" applyBorder="1"/>
    <xf numFmtId="0" fontId="12" fillId="2" borderId="5" xfId="0" applyFont="1" applyFill="1" applyBorder="1" applyAlignment="1">
      <alignment horizontal="left"/>
    </xf>
    <xf numFmtId="0" fontId="10" fillId="2" borderId="9" xfId="0" applyFont="1" applyFill="1" applyBorder="1"/>
    <xf numFmtId="0" fontId="0" fillId="2" borderId="9" xfId="0" applyFill="1" applyBorder="1"/>
    <xf numFmtId="0" fontId="17" fillId="0" borderId="0" xfId="0" applyFont="1" applyAlignment="1">
      <alignment vertical="center"/>
    </xf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6" borderId="0" xfId="0" applyFill="1"/>
    <xf numFmtId="0" fontId="0" fillId="6" borderId="0" xfId="0" applyFill="1" applyAlignment="1">
      <alignment wrapText="1"/>
    </xf>
    <xf numFmtId="164" fontId="0" fillId="6" borderId="0" xfId="0" applyNumberFormat="1" applyFill="1"/>
    <xf numFmtId="0" fontId="19" fillId="5" borderId="0" xfId="1" applyFont="1" applyFill="1"/>
    <xf numFmtId="169" fontId="0" fillId="5" borderId="0" xfId="0" applyNumberFormat="1" applyFill="1"/>
    <xf numFmtId="1" fontId="17" fillId="0" borderId="0" xfId="0" applyNumberFormat="1" applyFont="1" applyFill="1" applyAlignment="1">
      <alignment vertical="center"/>
    </xf>
    <xf numFmtId="168" fontId="0" fillId="5" borderId="0" xfId="0" applyNumberFormat="1" applyFill="1"/>
    <xf numFmtId="1" fontId="0" fillId="0" borderId="0" xfId="0" applyNumberFormat="1" applyFill="1"/>
    <xf numFmtId="166" fontId="0" fillId="5" borderId="0" xfId="0" applyNumberFormat="1" applyFill="1"/>
    <xf numFmtId="165" fontId="0" fillId="5" borderId="0" xfId="0" applyNumberFormat="1" applyFill="1"/>
    <xf numFmtId="0" fontId="3" fillId="0" borderId="0" xfId="1" applyFill="1"/>
    <xf numFmtId="166" fontId="2" fillId="5" borderId="0" xfId="0" applyNumberFormat="1" applyFont="1" applyFill="1"/>
    <xf numFmtId="167" fontId="2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166" fontId="2" fillId="0" borderId="0" xfId="0" applyNumberFormat="1" applyFont="1" applyFill="1"/>
    <xf numFmtId="167" fontId="2" fillId="0" borderId="0" xfId="0" applyNumberFormat="1" applyFont="1" applyFill="1"/>
    <xf numFmtId="164" fontId="2" fillId="0" borderId="0" xfId="0" applyNumberFormat="1" applyFont="1" applyFill="1"/>
    <xf numFmtId="0" fontId="2" fillId="0" borderId="0" xfId="0" applyFont="1" applyFill="1"/>
    <xf numFmtId="0" fontId="2" fillId="5" borderId="0" xfId="0" applyFont="1" applyFill="1"/>
    <xf numFmtId="169" fontId="0" fillId="0" borderId="0" xfId="0" applyNumberFormat="1" applyFill="1"/>
    <xf numFmtId="0" fontId="0" fillId="2" borderId="4" xfId="0" applyFill="1" applyBorder="1"/>
    <xf numFmtId="0" fontId="12" fillId="4" borderId="0" xfId="0" applyFont="1" applyFill="1" applyBorder="1"/>
    <xf numFmtId="0" fontId="13" fillId="4" borderId="1" xfId="0" applyFont="1" applyFill="1" applyBorder="1" applyAlignment="1"/>
    <xf numFmtId="0" fontId="13" fillId="4" borderId="0" xfId="0" applyFont="1" applyFill="1" applyBorder="1" applyAlignment="1">
      <alignment wrapText="1"/>
    </xf>
    <xf numFmtId="0" fontId="14" fillId="2" borderId="6" xfId="0" applyFont="1" applyFill="1" applyBorder="1" applyAlignment="1">
      <alignment horizontal="left" vertical="top"/>
    </xf>
    <xf numFmtId="0" fontId="14" fillId="2" borderId="7" xfId="0" applyFont="1" applyFill="1" applyBorder="1" applyAlignment="1">
      <alignment horizontal="left" vertical="top" wrapText="1"/>
    </xf>
    <xf numFmtId="0" fontId="0" fillId="2" borderId="7" xfId="0" applyFill="1" applyBorder="1"/>
    <xf numFmtId="0" fontId="12" fillId="2" borderId="7" xfId="0" applyFont="1" applyFill="1" applyBorder="1"/>
    <xf numFmtId="0" fontId="14" fillId="2" borderId="8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left" wrapText="1"/>
    </xf>
    <xf numFmtId="0" fontId="13" fillId="4" borderId="0" xfId="0" applyFont="1" applyFill="1" applyBorder="1" applyAlignment="1">
      <alignment horizontal="left" wrapText="1"/>
    </xf>
    <xf numFmtId="0" fontId="13" fillId="4" borderId="2" xfId="0" applyFont="1" applyFill="1" applyBorder="1" applyAlignment="1">
      <alignment horizontal="left" wrapText="1"/>
    </xf>
    <xf numFmtId="0" fontId="18" fillId="6" borderId="0" xfId="0" applyFont="1" applyFill="1"/>
    <xf numFmtId="0" fontId="17" fillId="0" borderId="0" xfId="0" applyFont="1" applyFill="1" applyAlignment="1">
      <alignment vertical="center"/>
    </xf>
  </cellXfs>
  <cellStyles count="6">
    <cellStyle name="Hyperlink" xfId="1" builtinId="8"/>
    <cellStyle name="Normal" xfId="0" builtinId="0"/>
    <cellStyle name="Normal 2" xfId="4"/>
    <cellStyle name="Normal 3" xfId="2"/>
    <cellStyle name="Normal 4" xfId="3"/>
    <cellStyle name="Percent" xfId="5" builtinId="5"/>
  </cellStyles>
  <dxfs count="0"/>
  <tableStyles count="0" defaultTableStyle="TableStyleMedium2" defaultPivotStyle="PivotStyleLight16"/>
  <colors>
    <mruColors>
      <color rgb="FFB9CDE5"/>
      <color rgb="FFA4C7F2"/>
      <color rgb="FF1F497D"/>
      <color rgb="FF0537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aseline="0">
                <a:latin typeface="Georgia" panose="02040502050405020303" pitchFamily="18" charset="0"/>
              </a:rPr>
              <a:t>Monthly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0219870953630799"/>
          <c:h val="0.63854913969087201"/>
        </c:manualLayout>
      </c:layout>
      <c:barChart>
        <c:barDir val="col"/>
        <c:grouping val="stacked"/>
        <c:varyColors val="0"/>
        <c:ser>
          <c:idx val="0"/>
          <c:order val="0"/>
          <c:tx>
            <c:v>Monthly Change</c:v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'Change in Employment'!$B$7:$B$133</c:f>
              <c:numCache>
                <c:formatCode>mmm"-"yyyy</c:formatCode>
                <c:ptCount val="127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</c:numCache>
            </c:numRef>
          </c:cat>
          <c:val>
            <c:numRef>
              <c:f>'Change in Employment'!$I$7:$I$133</c:f>
              <c:numCache>
                <c:formatCode>0</c:formatCode>
                <c:ptCount val="127"/>
                <c:pt idx="1">
                  <c:v>13</c:v>
                </c:pt>
                <c:pt idx="2">
                  <c:v>38</c:v>
                </c:pt>
                <c:pt idx="3">
                  <c:v>4</c:v>
                </c:pt>
                <c:pt idx="4">
                  <c:v>23</c:v>
                </c:pt>
                <c:pt idx="5">
                  <c:v>-13</c:v>
                </c:pt>
                <c:pt idx="6">
                  <c:v>6</c:v>
                </c:pt>
                <c:pt idx="7">
                  <c:v>20</c:v>
                </c:pt>
                <c:pt idx="8">
                  <c:v>9</c:v>
                </c:pt>
                <c:pt idx="9">
                  <c:v>26</c:v>
                </c:pt>
                <c:pt idx="10">
                  <c:v>33</c:v>
                </c:pt>
                <c:pt idx="11">
                  <c:v>0</c:v>
                </c:pt>
                <c:pt idx="12">
                  <c:v>43</c:v>
                </c:pt>
                <c:pt idx="13">
                  <c:v>8</c:v>
                </c:pt>
                <c:pt idx="14">
                  <c:v>-9</c:v>
                </c:pt>
                <c:pt idx="15">
                  <c:v>22</c:v>
                </c:pt>
                <c:pt idx="16">
                  <c:v>18</c:v>
                </c:pt>
                <c:pt idx="17">
                  <c:v>-17</c:v>
                </c:pt>
                <c:pt idx="18">
                  <c:v>99</c:v>
                </c:pt>
                <c:pt idx="19">
                  <c:v>3</c:v>
                </c:pt>
                <c:pt idx="20">
                  <c:v>-19</c:v>
                </c:pt>
                <c:pt idx="21">
                  <c:v>-19</c:v>
                </c:pt>
                <c:pt idx="22">
                  <c:v>26</c:v>
                </c:pt>
                <c:pt idx="23">
                  <c:v>26</c:v>
                </c:pt>
                <c:pt idx="24">
                  <c:v>-26</c:v>
                </c:pt>
                <c:pt idx="25">
                  <c:v>25</c:v>
                </c:pt>
                <c:pt idx="26">
                  <c:v>25</c:v>
                </c:pt>
                <c:pt idx="27">
                  <c:v>16</c:v>
                </c:pt>
                <c:pt idx="28">
                  <c:v>6</c:v>
                </c:pt>
                <c:pt idx="29">
                  <c:v>-6</c:v>
                </c:pt>
                <c:pt idx="30">
                  <c:v>47</c:v>
                </c:pt>
                <c:pt idx="31">
                  <c:v>45</c:v>
                </c:pt>
                <c:pt idx="32">
                  <c:v>72</c:v>
                </c:pt>
                <c:pt idx="33">
                  <c:v>-13</c:v>
                </c:pt>
                <c:pt idx="34">
                  <c:v>17</c:v>
                </c:pt>
                <c:pt idx="35">
                  <c:v>4</c:v>
                </c:pt>
                <c:pt idx="36">
                  <c:v>6</c:v>
                </c:pt>
                <c:pt idx="37">
                  <c:v>35</c:v>
                </c:pt>
                <c:pt idx="38">
                  <c:v>19</c:v>
                </c:pt>
                <c:pt idx="39">
                  <c:v>25</c:v>
                </c:pt>
                <c:pt idx="40">
                  <c:v>17</c:v>
                </c:pt>
                <c:pt idx="41">
                  <c:v>18</c:v>
                </c:pt>
                <c:pt idx="42">
                  <c:v>-34</c:v>
                </c:pt>
                <c:pt idx="43">
                  <c:v>44</c:v>
                </c:pt>
                <c:pt idx="44">
                  <c:v>54</c:v>
                </c:pt>
                <c:pt idx="45">
                  <c:v>21</c:v>
                </c:pt>
                <c:pt idx="46">
                  <c:v>27</c:v>
                </c:pt>
                <c:pt idx="47">
                  <c:v>30</c:v>
                </c:pt>
                <c:pt idx="48">
                  <c:v>30</c:v>
                </c:pt>
                <c:pt idx="49">
                  <c:v>20</c:v>
                </c:pt>
                <c:pt idx="50">
                  <c:v>21</c:v>
                </c:pt>
                <c:pt idx="51">
                  <c:v>4</c:v>
                </c:pt>
                <c:pt idx="52">
                  <c:v>31</c:v>
                </c:pt>
                <c:pt idx="53">
                  <c:v>32</c:v>
                </c:pt>
                <c:pt idx="54">
                  <c:v>43</c:v>
                </c:pt>
                <c:pt idx="55">
                  <c:v>0</c:v>
                </c:pt>
                <c:pt idx="56">
                  <c:v>-32</c:v>
                </c:pt>
                <c:pt idx="57">
                  <c:v>8</c:v>
                </c:pt>
                <c:pt idx="58">
                  <c:v>5</c:v>
                </c:pt>
                <c:pt idx="59">
                  <c:v>-1</c:v>
                </c:pt>
                <c:pt idx="60">
                  <c:v>12</c:v>
                </c:pt>
                <c:pt idx="61">
                  <c:v>-12</c:v>
                </c:pt>
                <c:pt idx="62">
                  <c:v>-18</c:v>
                </c:pt>
                <c:pt idx="63">
                  <c:v>-8</c:v>
                </c:pt>
                <c:pt idx="64">
                  <c:v>2</c:v>
                </c:pt>
                <c:pt idx="65">
                  <c:v>5</c:v>
                </c:pt>
                <c:pt idx="66">
                  <c:v>-67</c:v>
                </c:pt>
                <c:pt idx="67">
                  <c:v>17</c:v>
                </c:pt>
                <c:pt idx="68">
                  <c:v>-87</c:v>
                </c:pt>
                <c:pt idx="69">
                  <c:v>56</c:v>
                </c:pt>
                <c:pt idx="70">
                  <c:v>10</c:v>
                </c:pt>
                <c:pt idx="71">
                  <c:v>-40</c:v>
                </c:pt>
                <c:pt idx="72">
                  <c:v>-31</c:v>
                </c:pt>
                <c:pt idx="73">
                  <c:v>-23</c:v>
                </c:pt>
                <c:pt idx="74">
                  <c:v>-8</c:v>
                </c:pt>
                <c:pt idx="75">
                  <c:v>-5</c:v>
                </c:pt>
                <c:pt idx="76">
                  <c:v>-7</c:v>
                </c:pt>
                <c:pt idx="77">
                  <c:v>-10</c:v>
                </c:pt>
                <c:pt idx="78">
                  <c:v>-42</c:v>
                </c:pt>
                <c:pt idx="79">
                  <c:v>-50</c:v>
                </c:pt>
                <c:pt idx="80">
                  <c:v>-88</c:v>
                </c:pt>
                <c:pt idx="81">
                  <c:v>45</c:v>
                </c:pt>
                <c:pt idx="82">
                  <c:v>-12</c:v>
                </c:pt>
                <c:pt idx="83">
                  <c:v>-27</c:v>
                </c:pt>
                <c:pt idx="84">
                  <c:v>-6</c:v>
                </c:pt>
                <c:pt idx="85">
                  <c:v>-56</c:v>
                </c:pt>
                <c:pt idx="86">
                  <c:v>-20</c:v>
                </c:pt>
                <c:pt idx="87">
                  <c:v>6</c:v>
                </c:pt>
                <c:pt idx="88">
                  <c:v>-64</c:v>
                </c:pt>
                <c:pt idx="89">
                  <c:v>44</c:v>
                </c:pt>
                <c:pt idx="90">
                  <c:v>-114</c:v>
                </c:pt>
                <c:pt idx="91">
                  <c:v>5</c:v>
                </c:pt>
                <c:pt idx="92">
                  <c:v>-41</c:v>
                </c:pt>
                <c:pt idx="93">
                  <c:v>3</c:v>
                </c:pt>
                <c:pt idx="94">
                  <c:v>-21</c:v>
                </c:pt>
                <c:pt idx="95">
                  <c:v>-22</c:v>
                </c:pt>
                <c:pt idx="96">
                  <c:v>2</c:v>
                </c:pt>
                <c:pt idx="97">
                  <c:v>4</c:v>
                </c:pt>
                <c:pt idx="98">
                  <c:v>-2</c:v>
                </c:pt>
                <c:pt idx="99">
                  <c:v>-6</c:v>
                </c:pt>
                <c:pt idx="100">
                  <c:v>-20</c:v>
                </c:pt>
                <c:pt idx="101">
                  <c:v>14</c:v>
                </c:pt>
                <c:pt idx="102">
                  <c:v>-2</c:v>
                </c:pt>
                <c:pt idx="103">
                  <c:v>9</c:v>
                </c:pt>
                <c:pt idx="104">
                  <c:v>2</c:v>
                </c:pt>
                <c:pt idx="105">
                  <c:v>-32</c:v>
                </c:pt>
                <c:pt idx="106">
                  <c:v>-3</c:v>
                </c:pt>
                <c:pt idx="107">
                  <c:v>1</c:v>
                </c:pt>
                <c:pt idx="108">
                  <c:v>-17</c:v>
                </c:pt>
                <c:pt idx="109">
                  <c:v>16</c:v>
                </c:pt>
                <c:pt idx="110">
                  <c:v>-2</c:v>
                </c:pt>
                <c:pt idx="111">
                  <c:v>13</c:v>
                </c:pt>
                <c:pt idx="112">
                  <c:v>0</c:v>
                </c:pt>
                <c:pt idx="113">
                  <c:v>1</c:v>
                </c:pt>
                <c:pt idx="114">
                  <c:v>-10</c:v>
                </c:pt>
                <c:pt idx="115">
                  <c:v>29</c:v>
                </c:pt>
                <c:pt idx="116">
                  <c:v>16</c:v>
                </c:pt>
                <c:pt idx="117">
                  <c:v>2</c:v>
                </c:pt>
                <c:pt idx="118">
                  <c:v>-5</c:v>
                </c:pt>
                <c:pt idx="119">
                  <c:v>1</c:v>
                </c:pt>
                <c:pt idx="120">
                  <c:v>-7</c:v>
                </c:pt>
                <c:pt idx="121">
                  <c:v>24</c:v>
                </c:pt>
                <c:pt idx="122">
                  <c:v>8</c:v>
                </c:pt>
                <c:pt idx="123">
                  <c:v>26</c:v>
                </c:pt>
                <c:pt idx="124">
                  <c:v>2</c:v>
                </c:pt>
                <c:pt idx="125">
                  <c:v>26</c:v>
                </c:pt>
                <c:pt idx="12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187490688"/>
        <c:axId val="187492224"/>
      </c:barChart>
      <c:lineChart>
        <c:grouping val="standard"/>
        <c:varyColors val="0"/>
        <c:ser>
          <c:idx val="2"/>
          <c:order val="1"/>
          <c:tx>
            <c:v>3-Month Moving Average</c:v>
          </c:tx>
          <c:spPr>
            <a:ln w="38100" cap="sq">
              <a:solidFill>
                <a:srgbClr val="1F497D"/>
              </a:solidFill>
              <a:miter lim="800000"/>
            </a:ln>
          </c:spPr>
          <c:marker>
            <c:symbol val="none"/>
          </c:marker>
          <c:cat>
            <c:numRef>
              <c:f>'Change in Employment'!$B$7:$B$133</c:f>
              <c:numCache>
                <c:formatCode>mmm"-"yyyy</c:formatCode>
                <c:ptCount val="127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</c:numCache>
            </c:numRef>
          </c:cat>
          <c:val>
            <c:numRef>
              <c:f>'Change in Employment'!$J$7:$J$133</c:f>
              <c:numCache>
                <c:formatCode>General</c:formatCode>
                <c:ptCount val="127"/>
                <c:pt idx="3" formatCode="0.0">
                  <c:v>18.333333333333332</c:v>
                </c:pt>
                <c:pt idx="4" formatCode="0.0">
                  <c:v>21.666666666666668</c:v>
                </c:pt>
                <c:pt idx="5" formatCode="0.0">
                  <c:v>4.666666666666667</c:v>
                </c:pt>
                <c:pt idx="6" formatCode="0.0">
                  <c:v>5.333333333333333</c:v>
                </c:pt>
                <c:pt idx="7" formatCode="0.0">
                  <c:v>4.333333333333333</c:v>
                </c:pt>
                <c:pt idx="8" formatCode="0.0">
                  <c:v>11.666666666666666</c:v>
                </c:pt>
                <c:pt idx="9" formatCode="0.0">
                  <c:v>18.333333333333332</c:v>
                </c:pt>
                <c:pt idx="10" formatCode="0.0">
                  <c:v>22.666666666666668</c:v>
                </c:pt>
                <c:pt idx="11" formatCode="0.0">
                  <c:v>19.666666666666668</c:v>
                </c:pt>
                <c:pt idx="12" formatCode="0.0">
                  <c:v>25.333333333333332</c:v>
                </c:pt>
                <c:pt idx="13" formatCode="0.0">
                  <c:v>17</c:v>
                </c:pt>
                <c:pt idx="14" formatCode="0.0">
                  <c:v>14</c:v>
                </c:pt>
                <c:pt idx="15" formatCode="0.0">
                  <c:v>7</c:v>
                </c:pt>
                <c:pt idx="16" formatCode="0.0">
                  <c:v>10.333333333333334</c:v>
                </c:pt>
                <c:pt idx="17" formatCode="0.0">
                  <c:v>7.666666666666667</c:v>
                </c:pt>
                <c:pt idx="18" formatCode="0.0">
                  <c:v>33.333333333333336</c:v>
                </c:pt>
                <c:pt idx="19" formatCode="0.0">
                  <c:v>28.333333333333332</c:v>
                </c:pt>
                <c:pt idx="20" formatCode="0.0">
                  <c:v>27.666666666666668</c:v>
                </c:pt>
                <c:pt idx="21" formatCode="0.0">
                  <c:v>-11.666666666666666</c:v>
                </c:pt>
                <c:pt idx="22" formatCode="0.0">
                  <c:v>-4</c:v>
                </c:pt>
                <c:pt idx="23" formatCode="0.0">
                  <c:v>11</c:v>
                </c:pt>
                <c:pt idx="24" formatCode="0.0">
                  <c:v>8.6666666666666661</c:v>
                </c:pt>
                <c:pt idx="25" formatCode="0.0">
                  <c:v>8.3333333333333339</c:v>
                </c:pt>
                <c:pt idx="26" formatCode="0.0">
                  <c:v>8</c:v>
                </c:pt>
                <c:pt idx="27" formatCode="0.0">
                  <c:v>22</c:v>
                </c:pt>
                <c:pt idx="28" formatCode="0.0">
                  <c:v>15.666666666666666</c:v>
                </c:pt>
                <c:pt idx="29" formatCode="0.0">
                  <c:v>5.333333333333333</c:v>
                </c:pt>
                <c:pt idx="30" formatCode="0.0">
                  <c:v>15.666666666666666</c:v>
                </c:pt>
                <c:pt idx="31" formatCode="0.0">
                  <c:v>28.666666666666668</c:v>
                </c:pt>
                <c:pt idx="32" formatCode="0.0">
                  <c:v>54.666666666666664</c:v>
                </c:pt>
                <c:pt idx="33" formatCode="0.0">
                  <c:v>34.666666666666664</c:v>
                </c:pt>
                <c:pt idx="34" formatCode="0.0">
                  <c:v>25.333333333333332</c:v>
                </c:pt>
                <c:pt idx="35" formatCode="0.0">
                  <c:v>2.6666666666666665</c:v>
                </c:pt>
                <c:pt idx="36" formatCode="0.0">
                  <c:v>9</c:v>
                </c:pt>
                <c:pt idx="37" formatCode="0.0">
                  <c:v>15</c:v>
                </c:pt>
                <c:pt idx="38" formatCode="0.0">
                  <c:v>20</c:v>
                </c:pt>
                <c:pt idx="39" formatCode="0.0">
                  <c:v>26.333333333333332</c:v>
                </c:pt>
                <c:pt idx="40" formatCode="0.0">
                  <c:v>20.333333333333332</c:v>
                </c:pt>
                <c:pt idx="41" formatCode="0.0">
                  <c:v>20</c:v>
                </c:pt>
                <c:pt idx="42" formatCode="0.0">
                  <c:v>0.33333333333333331</c:v>
                </c:pt>
                <c:pt idx="43" formatCode="0.0">
                  <c:v>9.3333333333333339</c:v>
                </c:pt>
                <c:pt idx="44" formatCode="0.0">
                  <c:v>21.333333333333332</c:v>
                </c:pt>
                <c:pt idx="45" formatCode="0.0">
                  <c:v>39.666666666666664</c:v>
                </c:pt>
                <c:pt idx="46" formatCode="0.0">
                  <c:v>34</c:v>
                </c:pt>
                <c:pt idx="47" formatCode="0.0">
                  <c:v>26</c:v>
                </c:pt>
                <c:pt idx="48" formatCode="0.0">
                  <c:v>29</c:v>
                </c:pt>
                <c:pt idx="49" formatCode="0.0">
                  <c:v>26.666666666666668</c:v>
                </c:pt>
                <c:pt idx="50" formatCode="0.0">
                  <c:v>23.666666666666668</c:v>
                </c:pt>
                <c:pt idx="51" formatCode="0.0">
                  <c:v>15</c:v>
                </c:pt>
                <c:pt idx="52" formatCode="0.0">
                  <c:v>18.666666666666668</c:v>
                </c:pt>
                <c:pt idx="53" formatCode="0.0">
                  <c:v>22.333333333333332</c:v>
                </c:pt>
                <c:pt idx="54" formatCode="0.0">
                  <c:v>35.333333333333336</c:v>
                </c:pt>
                <c:pt idx="55" formatCode="0.0">
                  <c:v>25</c:v>
                </c:pt>
                <c:pt idx="56" formatCode="0.0">
                  <c:v>3.6666666666666665</c:v>
                </c:pt>
                <c:pt idx="57" formatCode="0.0">
                  <c:v>-8</c:v>
                </c:pt>
                <c:pt idx="58" formatCode="0.0">
                  <c:v>-6.333333333333333</c:v>
                </c:pt>
                <c:pt idx="59" formatCode="0.0">
                  <c:v>4</c:v>
                </c:pt>
                <c:pt idx="60" formatCode="0.0">
                  <c:v>5.333333333333333</c:v>
                </c:pt>
                <c:pt idx="61" formatCode="0.0">
                  <c:v>-0.33333333333333331</c:v>
                </c:pt>
                <c:pt idx="62" formatCode="0.0">
                  <c:v>-6</c:v>
                </c:pt>
                <c:pt idx="63" formatCode="0.0">
                  <c:v>-12.666666666666666</c:v>
                </c:pt>
                <c:pt idx="64" formatCode="0.0">
                  <c:v>-8</c:v>
                </c:pt>
                <c:pt idx="65" formatCode="0.0">
                  <c:v>-0.33333333333333331</c:v>
                </c:pt>
                <c:pt idx="66" formatCode="0.0">
                  <c:v>-20</c:v>
                </c:pt>
                <c:pt idx="67" formatCode="0.0">
                  <c:v>-15</c:v>
                </c:pt>
                <c:pt idx="68" formatCode="0.0">
                  <c:v>-45.666666666666664</c:v>
                </c:pt>
                <c:pt idx="69" formatCode="0.0">
                  <c:v>-4.666666666666667</c:v>
                </c:pt>
                <c:pt idx="70" formatCode="0.0">
                  <c:v>-7</c:v>
                </c:pt>
                <c:pt idx="71" formatCode="0.0">
                  <c:v>8.6666666666666661</c:v>
                </c:pt>
                <c:pt idx="72" formatCode="0.0">
                  <c:v>-20.333333333333332</c:v>
                </c:pt>
                <c:pt idx="73" formatCode="0.0">
                  <c:v>-31.333333333333332</c:v>
                </c:pt>
                <c:pt idx="74" formatCode="0.0">
                  <c:v>-20.666666666666668</c:v>
                </c:pt>
                <c:pt idx="75" formatCode="0.0">
                  <c:v>-12</c:v>
                </c:pt>
                <c:pt idx="76" formatCode="0.0">
                  <c:v>-6.666666666666667</c:v>
                </c:pt>
                <c:pt idx="77" formatCode="0.0">
                  <c:v>-7.333333333333333</c:v>
                </c:pt>
                <c:pt idx="78" formatCode="0.0">
                  <c:v>-19.666666666666668</c:v>
                </c:pt>
                <c:pt idx="79" formatCode="0.0">
                  <c:v>-34</c:v>
                </c:pt>
                <c:pt idx="80" formatCode="0.0">
                  <c:v>-60</c:v>
                </c:pt>
                <c:pt idx="81" formatCode="0.0">
                  <c:v>-31</c:v>
                </c:pt>
                <c:pt idx="82" formatCode="0.0">
                  <c:v>-18.333333333333332</c:v>
                </c:pt>
                <c:pt idx="83" formatCode="0.0">
                  <c:v>2</c:v>
                </c:pt>
                <c:pt idx="84" formatCode="0.0">
                  <c:v>-15</c:v>
                </c:pt>
                <c:pt idx="85" formatCode="0.0">
                  <c:v>-29.666666666666668</c:v>
                </c:pt>
                <c:pt idx="86" formatCode="0.0">
                  <c:v>-27.333333333333332</c:v>
                </c:pt>
                <c:pt idx="87" formatCode="0.0">
                  <c:v>-23.333333333333332</c:v>
                </c:pt>
                <c:pt idx="88" formatCode="0.0">
                  <c:v>-26</c:v>
                </c:pt>
                <c:pt idx="89" formatCode="0.0">
                  <c:v>-4.666666666666667</c:v>
                </c:pt>
                <c:pt idx="90" formatCode="0.0">
                  <c:v>-44.666666666666664</c:v>
                </c:pt>
                <c:pt idx="91" formatCode="0.0">
                  <c:v>-21.666666666666668</c:v>
                </c:pt>
                <c:pt idx="92" formatCode="0.0">
                  <c:v>-50</c:v>
                </c:pt>
                <c:pt idx="93" formatCode="0.0">
                  <c:v>-11</c:v>
                </c:pt>
                <c:pt idx="94" formatCode="0.0">
                  <c:v>-19.666666666666668</c:v>
                </c:pt>
                <c:pt idx="95" formatCode="0.0">
                  <c:v>-13.333333333333334</c:v>
                </c:pt>
                <c:pt idx="96" formatCode="0.0">
                  <c:v>-13.666666666666666</c:v>
                </c:pt>
                <c:pt idx="97" formatCode="0.0">
                  <c:v>-5.333333333333333</c:v>
                </c:pt>
                <c:pt idx="98" formatCode="0.0">
                  <c:v>1.3333333333333333</c:v>
                </c:pt>
                <c:pt idx="99" formatCode="0.0">
                  <c:v>-1.3333333333333333</c:v>
                </c:pt>
                <c:pt idx="100" formatCode="0.0">
                  <c:v>-9.3333333333333339</c:v>
                </c:pt>
                <c:pt idx="101" formatCode="0.0">
                  <c:v>-4</c:v>
                </c:pt>
                <c:pt idx="102" formatCode="0.0">
                  <c:v>-2.6666666666666665</c:v>
                </c:pt>
                <c:pt idx="103" formatCode="0.0">
                  <c:v>7</c:v>
                </c:pt>
                <c:pt idx="104" formatCode="0.0">
                  <c:v>3</c:v>
                </c:pt>
                <c:pt idx="105" formatCode="0.0">
                  <c:v>-7</c:v>
                </c:pt>
                <c:pt idx="106" formatCode="0.0">
                  <c:v>-11</c:v>
                </c:pt>
                <c:pt idx="107" formatCode="0.0">
                  <c:v>-11.333333333333334</c:v>
                </c:pt>
                <c:pt idx="108" formatCode="0.0">
                  <c:v>-6.333333333333333</c:v>
                </c:pt>
                <c:pt idx="109" formatCode="0.0">
                  <c:v>0</c:v>
                </c:pt>
                <c:pt idx="110" formatCode="0.0">
                  <c:v>-1</c:v>
                </c:pt>
                <c:pt idx="111" formatCode="0.0">
                  <c:v>9</c:v>
                </c:pt>
                <c:pt idx="112" formatCode="0.0">
                  <c:v>3.6666666666666665</c:v>
                </c:pt>
                <c:pt idx="113" formatCode="0.0">
                  <c:v>4.666666666666667</c:v>
                </c:pt>
                <c:pt idx="114" formatCode="0.0">
                  <c:v>-3</c:v>
                </c:pt>
                <c:pt idx="115" formatCode="0.0">
                  <c:v>6.666666666666667</c:v>
                </c:pt>
                <c:pt idx="116" formatCode="0.0">
                  <c:v>11.666666666666666</c:v>
                </c:pt>
                <c:pt idx="117" formatCode="0.0">
                  <c:v>15.666666666666666</c:v>
                </c:pt>
                <c:pt idx="118" formatCode="0.0">
                  <c:v>4.333333333333333</c:v>
                </c:pt>
                <c:pt idx="119" formatCode="0.0">
                  <c:v>-0.66666666666666663</c:v>
                </c:pt>
                <c:pt idx="120" formatCode="0.0">
                  <c:v>-3.6666666666666665</c:v>
                </c:pt>
                <c:pt idx="121" formatCode="0.0">
                  <c:v>6</c:v>
                </c:pt>
                <c:pt idx="122" formatCode="0.0">
                  <c:v>8.3333333333333339</c:v>
                </c:pt>
                <c:pt idx="123" formatCode="0.0">
                  <c:v>19.333333333333332</c:v>
                </c:pt>
                <c:pt idx="124" formatCode="0.0">
                  <c:v>12</c:v>
                </c:pt>
                <c:pt idx="125" formatCode="0.0">
                  <c:v>18</c:v>
                </c:pt>
                <c:pt idx="126" formatCode="0.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90688"/>
        <c:axId val="187492224"/>
      </c:lineChart>
      <c:dateAx>
        <c:axId val="187490688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7492224"/>
        <c:crosses val="autoZero"/>
        <c:auto val="1"/>
        <c:lblOffset val="100"/>
        <c:baseTimeUnit val="months"/>
        <c:majorUnit val="1"/>
        <c:majorTimeUnit val="years"/>
      </c:dateAx>
      <c:valAx>
        <c:axId val="187492224"/>
        <c:scaling>
          <c:orientation val="minMax"/>
          <c:max val="70"/>
          <c:min val="-15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7490688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9159868037328667"/>
          <c:y val="0.8856390347039953"/>
          <c:w val="0.55198764216972873"/>
          <c:h val="7.269429862933800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aseline="0">
                <a:latin typeface="Georgia" panose="02040502050405020303" pitchFamily="18" charset="0"/>
              </a:rPr>
              <a:t>Monthly Change in Federal Employment*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20141062439604E-2"/>
          <c:y val="0.17129629629629631"/>
          <c:w val="0.90104130212890055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Monthly Change</c:v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'Change in Employment'!$B$7:$B$133</c:f>
              <c:numCache>
                <c:formatCode>mmm"-"yyyy</c:formatCode>
                <c:ptCount val="127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</c:numCache>
            </c:numRef>
          </c:cat>
          <c:val>
            <c:numRef>
              <c:f>'Change in Employment'!$L$7:$L$133</c:f>
              <c:numCache>
                <c:formatCode>0.0</c:formatCode>
                <c:ptCount val="127"/>
                <c:pt idx="0">
                  <c:v>#N/A</c:v>
                </c:pt>
                <c:pt idx="1">
                  <c:v>0.29999999999995453</c:v>
                </c:pt>
                <c:pt idx="2">
                  <c:v>2.9000000000000909</c:v>
                </c:pt>
                <c:pt idx="3">
                  <c:v>23.299999999999955</c:v>
                </c:pt>
                <c:pt idx="4">
                  <c:v>-18</c:v>
                </c:pt>
                <c:pt idx="5">
                  <c:v>1</c:v>
                </c:pt>
                <c:pt idx="6">
                  <c:v>0.90000000000009095</c:v>
                </c:pt>
                <c:pt idx="7">
                  <c:v>0.79999999999995453</c:v>
                </c:pt>
                <c:pt idx="8">
                  <c:v>1.3999999999998636</c:v>
                </c:pt>
                <c:pt idx="9">
                  <c:v>-3.1999999999998181</c:v>
                </c:pt>
                <c:pt idx="10">
                  <c:v>4.0999999999999091</c:v>
                </c:pt>
                <c:pt idx="11">
                  <c:v>9.9999999999909051E-2</c:v>
                </c:pt>
                <c:pt idx="12">
                  <c:v>-1.2999999999999545</c:v>
                </c:pt>
                <c:pt idx="13">
                  <c:v>2.7999999999999545</c:v>
                </c:pt>
                <c:pt idx="14">
                  <c:v>4.8000000000001819</c:v>
                </c:pt>
                <c:pt idx="15">
                  <c:v>-2.5</c:v>
                </c:pt>
                <c:pt idx="16">
                  <c:v>1.8999999999998636</c:v>
                </c:pt>
                <c:pt idx="17">
                  <c:v>-1</c:v>
                </c:pt>
                <c:pt idx="18">
                  <c:v>-2.2999999999999545</c:v>
                </c:pt>
                <c:pt idx="19">
                  <c:v>1.5999999999999091</c:v>
                </c:pt>
                <c:pt idx="20">
                  <c:v>1.2000000000000455</c:v>
                </c:pt>
                <c:pt idx="21">
                  <c:v>3.7999999999999545</c:v>
                </c:pt>
                <c:pt idx="22">
                  <c:v>3.2000000000000455</c:v>
                </c:pt>
                <c:pt idx="23">
                  <c:v>-5.8999999999998636</c:v>
                </c:pt>
                <c:pt idx="24">
                  <c:v>-4.1000000000001364</c:v>
                </c:pt>
                <c:pt idx="25">
                  <c:v>5.1000000000001364</c:v>
                </c:pt>
                <c:pt idx="26">
                  <c:v>1.5</c:v>
                </c:pt>
                <c:pt idx="27">
                  <c:v>1.6999999999998181</c:v>
                </c:pt>
                <c:pt idx="28">
                  <c:v>1.2000000000000455</c:v>
                </c:pt>
                <c:pt idx="29">
                  <c:v>1</c:v>
                </c:pt>
                <c:pt idx="30">
                  <c:v>1.6000000000001364</c:v>
                </c:pt>
                <c:pt idx="31">
                  <c:v>-2.1000000000001364</c:v>
                </c:pt>
                <c:pt idx="32">
                  <c:v>-0.5</c:v>
                </c:pt>
                <c:pt idx="33">
                  <c:v>-0.20000000000004547</c:v>
                </c:pt>
                <c:pt idx="34">
                  <c:v>-1.2999999999999545</c:v>
                </c:pt>
                <c:pt idx="35">
                  <c:v>0.40000000000009095</c:v>
                </c:pt>
                <c:pt idx="36">
                  <c:v>1.7999999999999545</c:v>
                </c:pt>
                <c:pt idx="37">
                  <c:v>0.40000000000009095</c:v>
                </c:pt>
                <c:pt idx="38">
                  <c:v>0.6999999999998181</c:v>
                </c:pt>
                <c:pt idx="39">
                  <c:v>0.20000000000004547</c:v>
                </c:pt>
                <c:pt idx="40">
                  <c:v>-2.3999999999998636</c:v>
                </c:pt>
                <c:pt idx="41">
                  <c:v>-2.9000000000000909</c:v>
                </c:pt>
                <c:pt idx="42">
                  <c:v>4.5</c:v>
                </c:pt>
                <c:pt idx="43">
                  <c:v>2.2999999999999545</c:v>
                </c:pt>
                <c:pt idx="44">
                  <c:v>-0.79999999999995453</c:v>
                </c:pt>
                <c:pt idx="45">
                  <c:v>-0.29999999999995453</c:v>
                </c:pt>
                <c:pt idx="46">
                  <c:v>4.0999999999999091</c:v>
                </c:pt>
                <c:pt idx="47">
                  <c:v>4.6000000000001364</c:v>
                </c:pt>
                <c:pt idx="48">
                  <c:v>6.5999999999999091</c:v>
                </c:pt>
                <c:pt idx="49">
                  <c:v>5.9000000000000909</c:v>
                </c:pt>
                <c:pt idx="50">
                  <c:v>4.5</c:v>
                </c:pt>
                <c:pt idx="51">
                  <c:v>5.6999999999998181</c:v>
                </c:pt>
                <c:pt idx="52">
                  <c:v>5.7000000000000455</c:v>
                </c:pt>
                <c:pt idx="53">
                  <c:v>4.9000000000000909</c:v>
                </c:pt>
                <c:pt idx="54">
                  <c:v>9</c:v>
                </c:pt>
                <c:pt idx="55">
                  <c:v>6.5999999999999091</c:v>
                </c:pt>
                <c:pt idx="56">
                  <c:v>5.1000000000001364</c:v>
                </c:pt>
                <c:pt idx="57">
                  <c:v>6.5999999999999091</c:v>
                </c:pt>
                <c:pt idx="58">
                  <c:v>8.7000000000000455</c:v>
                </c:pt>
                <c:pt idx="59">
                  <c:v>2.8999999999998636</c:v>
                </c:pt>
                <c:pt idx="60">
                  <c:v>7.9000000000000909</c:v>
                </c:pt>
                <c:pt idx="61">
                  <c:v>7.6999999999998181</c:v>
                </c:pt>
                <c:pt idx="62">
                  <c:v>0.8000000000001819</c:v>
                </c:pt>
                <c:pt idx="63">
                  <c:v>11.800000000000182</c:v>
                </c:pt>
                <c:pt idx="64">
                  <c:v>7.7999999999997272</c:v>
                </c:pt>
                <c:pt idx="65">
                  <c:v>17.400000000000091</c:v>
                </c:pt>
                <c:pt idx="66">
                  <c:v>15.800000000000182</c:v>
                </c:pt>
                <c:pt idx="67">
                  <c:v>8.8999999999996362</c:v>
                </c:pt>
                <c:pt idx="68">
                  <c:v>3.9000000000000909</c:v>
                </c:pt>
                <c:pt idx="69">
                  <c:v>11</c:v>
                </c:pt>
                <c:pt idx="70">
                  <c:v>6.4000000000000909</c:v>
                </c:pt>
                <c:pt idx="71">
                  <c:v>9.1999999999998181</c:v>
                </c:pt>
                <c:pt idx="72">
                  <c:v>5.4000000000000909</c:v>
                </c:pt>
                <c:pt idx="73">
                  <c:v>3.7000000000002728</c:v>
                </c:pt>
                <c:pt idx="74">
                  <c:v>6.0999999999999091</c:v>
                </c:pt>
                <c:pt idx="75">
                  <c:v>0.40000000000009095</c:v>
                </c:pt>
                <c:pt idx="76">
                  <c:v>21.299999999999727</c:v>
                </c:pt>
                <c:pt idx="77">
                  <c:v>3.0999999999999091</c:v>
                </c:pt>
                <c:pt idx="78">
                  <c:v>6</c:v>
                </c:pt>
                <c:pt idx="79">
                  <c:v>5.7000000000002728</c:v>
                </c:pt>
                <c:pt idx="80">
                  <c:v>1.0999999999999091</c:v>
                </c:pt>
                <c:pt idx="81">
                  <c:v>4.5999999999999091</c:v>
                </c:pt>
                <c:pt idx="82">
                  <c:v>2.5999999999999091</c:v>
                </c:pt>
                <c:pt idx="83">
                  <c:v>6.1000000000003638</c:v>
                </c:pt>
                <c:pt idx="84">
                  <c:v>5.8999999999996362</c:v>
                </c:pt>
                <c:pt idx="85">
                  <c:v>2.6000000000003638</c:v>
                </c:pt>
                <c:pt idx="86">
                  <c:v>3.5</c:v>
                </c:pt>
                <c:pt idx="87">
                  <c:v>1.5999999999999091</c:v>
                </c:pt>
                <c:pt idx="88">
                  <c:v>1.5</c:v>
                </c:pt>
                <c:pt idx="89">
                  <c:v>-8.8000000000001819</c:v>
                </c:pt>
                <c:pt idx="90">
                  <c:v>-2.2999999999997272</c:v>
                </c:pt>
                <c:pt idx="91">
                  <c:v>-1.1000000000003638</c:v>
                </c:pt>
                <c:pt idx="92">
                  <c:v>-9.9999999999909051E-2</c:v>
                </c:pt>
                <c:pt idx="93">
                  <c:v>-0.6999999999998181</c:v>
                </c:pt>
                <c:pt idx="94">
                  <c:v>-3</c:v>
                </c:pt>
                <c:pt idx="95">
                  <c:v>-1.5</c:v>
                </c:pt>
                <c:pt idx="96">
                  <c:v>-5.8000000000001819</c:v>
                </c:pt>
                <c:pt idx="97">
                  <c:v>-3.6999999999998181</c:v>
                </c:pt>
                <c:pt idx="98">
                  <c:v>1.4000000000000909</c:v>
                </c:pt>
                <c:pt idx="99">
                  <c:v>-0.70000000000027285</c:v>
                </c:pt>
                <c:pt idx="100">
                  <c:v>0.90000000000009095</c:v>
                </c:pt>
                <c:pt idx="101">
                  <c:v>-0.1999999999998181</c:v>
                </c:pt>
                <c:pt idx="102">
                  <c:v>-8.4000000000000909</c:v>
                </c:pt>
                <c:pt idx="103">
                  <c:v>7.1999999999998181</c:v>
                </c:pt>
                <c:pt idx="104">
                  <c:v>6.3000000000001819</c:v>
                </c:pt>
                <c:pt idx="105">
                  <c:v>-3.9000000000000909</c:v>
                </c:pt>
                <c:pt idx="106">
                  <c:v>-0.59999999999990905</c:v>
                </c:pt>
                <c:pt idx="107">
                  <c:v>-1.5</c:v>
                </c:pt>
                <c:pt idx="108">
                  <c:v>-3.9000000000000909</c:v>
                </c:pt>
                <c:pt idx="109">
                  <c:v>-2.4000000000000909</c:v>
                </c:pt>
                <c:pt idx="110">
                  <c:v>-4.0999999999999091</c:v>
                </c:pt>
                <c:pt idx="111">
                  <c:v>-9.3000000000001819</c:v>
                </c:pt>
                <c:pt idx="112">
                  <c:v>-10.699999999999818</c:v>
                </c:pt>
                <c:pt idx="113">
                  <c:v>-6.8000000000001819</c:v>
                </c:pt>
                <c:pt idx="114">
                  <c:v>-7.1999999999998181</c:v>
                </c:pt>
                <c:pt idx="115">
                  <c:v>-7.9000000000000909</c:v>
                </c:pt>
                <c:pt idx="116">
                  <c:v>-4.9000000000000909</c:v>
                </c:pt>
                <c:pt idx="117">
                  <c:v>-9.2999999999997272</c:v>
                </c:pt>
                <c:pt idx="118">
                  <c:v>4.1999999999998181</c:v>
                </c:pt>
                <c:pt idx="119">
                  <c:v>-6.2999999999997272</c:v>
                </c:pt>
                <c:pt idx="120">
                  <c:v>-5.6000000000003638</c:v>
                </c:pt>
                <c:pt idx="121">
                  <c:v>-6.2999999999997272</c:v>
                </c:pt>
                <c:pt idx="122">
                  <c:v>-4</c:v>
                </c:pt>
                <c:pt idx="123">
                  <c:v>-2.8000000000001819</c:v>
                </c:pt>
                <c:pt idx="124">
                  <c:v>0.20000000000027285</c:v>
                </c:pt>
                <c:pt idx="125">
                  <c:v>0</c:v>
                </c:pt>
                <c:pt idx="126">
                  <c:v>1.5999999999999091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188076416"/>
        <c:axId val="188077952"/>
      </c:barChart>
      <c:lineChart>
        <c:grouping val="standard"/>
        <c:varyColors val="0"/>
        <c:ser>
          <c:idx val="1"/>
          <c:order val="1"/>
          <c:tx>
            <c:v>3-Month Moving Average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'Change in Employment'!$B$7:$B$133</c:f>
              <c:numCache>
                <c:formatCode>mmm"-"yyyy</c:formatCode>
                <c:ptCount val="127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</c:numCache>
            </c:numRef>
          </c:cat>
          <c:val>
            <c:numRef>
              <c:f>'Change in Employment'!$M$7:$M$133</c:f>
              <c:numCache>
                <c:formatCode>0.0</c:formatCode>
                <c:ptCount val="1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8.8333333333333339</c:v>
                </c:pt>
                <c:pt idx="4">
                  <c:v>2.7333333333333485</c:v>
                </c:pt>
                <c:pt idx="5">
                  <c:v>2.099999999999985</c:v>
                </c:pt>
                <c:pt idx="6">
                  <c:v>-5.3666666666666361</c:v>
                </c:pt>
                <c:pt idx="7">
                  <c:v>0.90000000000001512</c:v>
                </c:pt>
                <c:pt idx="8">
                  <c:v>1.033333333333303</c:v>
                </c:pt>
                <c:pt idx="9">
                  <c:v>-0.33333333333333331</c:v>
                </c:pt>
                <c:pt idx="10">
                  <c:v>0.76666666666665151</c:v>
                </c:pt>
                <c:pt idx="11">
                  <c:v>0.33333333333333331</c:v>
                </c:pt>
                <c:pt idx="12">
                  <c:v>0.96666666666662115</c:v>
                </c:pt>
                <c:pt idx="13">
                  <c:v>0.53333333333330302</c:v>
                </c:pt>
                <c:pt idx="14">
                  <c:v>2.1000000000000605</c:v>
                </c:pt>
                <c:pt idx="15">
                  <c:v>1.7000000000000455</c:v>
                </c:pt>
                <c:pt idx="16">
                  <c:v>1.4000000000000152</c:v>
                </c:pt>
                <c:pt idx="17">
                  <c:v>-0.53333333333337885</c:v>
                </c:pt>
                <c:pt idx="18">
                  <c:v>-0.46666666666669698</c:v>
                </c:pt>
                <c:pt idx="19">
                  <c:v>-0.56666666666668186</c:v>
                </c:pt>
                <c:pt idx="20">
                  <c:v>0.16666666666666666</c:v>
                </c:pt>
                <c:pt idx="21">
                  <c:v>2.1999999999999695</c:v>
                </c:pt>
                <c:pt idx="22">
                  <c:v>2.7333333333333485</c:v>
                </c:pt>
                <c:pt idx="23">
                  <c:v>0.36666666666671216</c:v>
                </c:pt>
                <c:pt idx="24">
                  <c:v>-2.2666666666666515</c:v>
                </c:pt>
                <c:pt idx="25">
                  <c:v>-1.6333333333332878</c:v>
                </c:pt>
                <c:pt idx="26">
                  <c:v>0.83333333333333337</c:v>
                </c:pt>
                <c:pt idx="27">
                  <c:v>2.7666666666666515</c:v>
                </c:pt>
                <c:pt idx="28">
                  <c:v>1.4666666666666213</c:v>
                </c:pt>
                <c:pt idx="29">
                  <c:v>1.2999999999999545</c:v>
                </c:pt>
                <c:pt idx="30">
                  <c:v>1.2666666666667272</c:v>
                </c:pt>
                <c:pt idx="31">
                  <c:v>0.16666666666666666</c:v>
                </c:pt>
                <c:pt idx="32">
                  <c:v>-0.33333333333333331</c:v>
                </c:pt>
                <c:pt idx="33">
                  <c:v>-0.93333333333339397</c:v>
                </c:pt>
                <c:pt idx="34">
                  <c:v>-0.66666666666666663</c:v>
                </c:pt>
                <c:pt idx="35">
                  <c:v>-0.36666666666663633</c:v>
                </c:pt>
                <c:pt idx="36">
                  <c:v>0.3000000000000303</c:v>
                </c:pt>
                <c:pt idx="37">
                  <c:v>0.8666666666667121</c:v>
                </c:pt>
                <c:pt idx="38">
                  <c:v>0.96666666666662115</c:v>
                </c:pt>
                <c:pt idx="39">
                  <c:v>0.43333333333331819</c:v>
                </c:pt>
                <c:pt idx="40">
                  <c:v>-0.5</c:v>
                </c:pt>
                <c:pt idx="41">
                  <c:v>-1.6999999999999698</c:v>
                </c:pt>
                <c:pt idx="42">
                  <c:v>-0.26666666666665151</c:v>
                </c:pt>
                <c:pt idx="43">
                  <c:v>1.2999999999999545</c:v>
                </c:pt>
                <c:pt idx="44">
                  <c:v>2</c:v>
                </c:pt>
                <c:pt idx="45">
                  <c:v>0.40000000000001518</c:v>
                </c:pt>
                <c:pt idx="46">
                  <c:v>1</c:v>
                </c:pt>
                <c:pt idx="47">
                  <c:v>2.8000000000000305</c:v>
                </c:pt>
                <c:pt idx="48">
                  <c:v>5.0999999999999845</c:v>
                </c:pt>
                <c:pt idx="49">
                  <c:v>5.7000000000000455</c:v>
                </c:pt>
                <c:pt idx="50">
                  <c:v>5.666666666666667</c:v>
                </c:pt>
                <c:pt idx="51">
                  <c:v>5.3666666666666361</c:v>
                </c:pt>
                <c:pt idx="52">
                  <c:v>5.2999999999999545</c:v>
                </c:pt>
                <c:pt idx="53">
                  <c:v>5.4333333333333185</c:v>
                </c:pt>
                <c:pt idx="54">
                  <c:v>6.5333333333333785</c:v>
                </c:pt>
                <c:pt idx="55">
                  <c:v>6.833333333333333</c:v>
                </c:pt>
                <c:pt idx="56">
                  <c:v>6.9000000000000155</c:v>
                </c:pt>
                <c:pt idx="57">
                  <c:v>6.0999999999999845</c:v>
                </c:pt>
                <c:pt idx="58">
                  <c:v>6.80000000000003</c:v>
                </c:pt>
                <c:pt idx="59">
                  <c:v>6.066666666666606</c:v>
                </c:pt>
                <c:pt idx="60">
                  <c:v>6.5</c:v>
                </c:pt>
                <c:pt idx="61">
                  <c:v>6.1666666666665906</c:v>
                </c:pt>
                <c:pt idx="62">
                  <c:v>5.466666666666697</c:v>
                </c:pt>
                <c:pt idx="63">
                  <c:v>6.766666666666727</c:v>
                </c:pt>
                <c:pt idx="64">
                  <c:v>6.80000000000003</c:v>
                </c:pt>
                <c:pt idx="65">
                  <c:v>12.333333333333334</c:v>
                </c:pt>
                <c:pt idx="66">
                  <c:v>13.666666666666666</c:v>
                </c:pt>
                <c:pt idx="67">
                  <c:v>14.033333333333303</c:v>
                </c:pt>
                <c:pt idx="68">
                  <c:v>9.533333333333303</c:v>
                </c:pt>
                <c:pt idx="69">
                  <c:v>7.9333333333332421</c:v>
                </c:pt>
                <c:pt idx="70">
                  <c:v>7.1000000000000609</c:v>
                </c:pt>
                <c:pt idx="71">
                  <c:v>8.8666666666666369</c:v>
                </c:pt>
                <c:pt idx="72">
                  <c:v>7</c:v>
                </c:pt>
                <c:pt idx="73">
                  <c:v>6.1000000000000609</c:v>
                </c:pt>
                <c:pt idx="74">
                  <c:v>5.0666666666667579</c:v>
                </c:pt>
                <c:pt idx="75">
                  <c:v>3.4000000000000909</c:v>
                </c:pt>
                <c:pt idx="76">
                  <c:v>9.2666666666665751</c:v>
                </c:pt>
                <c:pt idx="77">
                  <c:v>8.2666666666665751</c:v>
                </c:pt>
                <c:pt idx="78">
                  <c:v>10.133333333333212</c:v>
                </c:pt>
                <c:pt idx="79">
                  <c:v>4.933333333333394</c:v>
                </c:pt>
                <c:pt idx="80">
                  <c:v>4.266666666666727</c:v>
                </c:pt>
                <c:pt idx="81">
                  <c:v>3.8000000000000305</c:v>
                </c:pt>
                <c:pt idx="82">
                  <c:v>2.7666666666665756</c:v>
                </c:pt>
                <c:pt idx="83">
                  <c:v>4.433333333333394</c:v>
                </c:pt>
                <c:pt idx="84">
                  <c:v>4.8666666666666361</c:v>
                </c:pt>
                <c:pt idx="85">
                  <c:v>4.8666666666667879</c:v>
                </c:pt>
                <c:pt idx="86">
                  <c:v>4</c:v>
                </c:pt>
                <c:pt idx="87">
                  <c:v>2.5666666666667575</c:v>
                </c:pt>
                <c:pt idx="88">
                  <c:v>2.1999999999999695</c:v>
                </c:pt>
                <c:pt idx="89">
                  <c:v>-1.9000000000000909</c:v>
                </c:pt>
                <c:pt idx="90">
                  <c:v>-3.1999999999999695</c:v>
                </c:pt>
                <c:pt idx="91">
                  <c:v>-4.0666666666667579</c:v>
                </c:pt>
                <c:pt idx="92">
                  <c:v>-1.1666666666666667</c:v>
                </c:pt>
                <c:pt idx="93">
                  <c:v>-0.63333333333336361</c:v>
                </c:pt>
                <c:pt idx="94">
                  <c:v>-1.2666666666665758</c:v>
                </c:pt>
                <c:pt idx="95">
                  <c:v>-1.7333333333332728</c:v>
                </c:pt>
                <c:pt idx="96">
                  <c:v>-3.433333333333394</c:v>
                </c:pt>
                <c:pt idx="97">
                  <c:v>-3.6666666666666665</c:v>
                </c:pt>
                <c:pt idx="98">
                  <c:v>-2.6999999999999695</c:v>
                </c:pt>
                <c:pt idx="99">
                  <c:v>-1</c:v>
                </c:pt>
                <c:pt idx="100">
                  <c:v>0.53333333333330302</c:v>
                </c:pt>
                <c:pt idx="101">
                  <c:v>0</c:v>
                </c:pt>
                <c:pt idx="102">
                  <c:v>-2.566666666666606</c:v>
                </c:pt>
                <c:pt idx="103">
                  <c:v>-0.46666666666669698</c:v>
                </c:pt>
                <c:pt idx="104">
                  <c:v>1.6999999999999698</c:v>
                </c:pt>
                <c:pt idx="105">
                  <c:v>3.1999999999999695</c:v>
                </c:pt>
                <c:pt idx="106">
                  <c:v>0.6000000000000606</c:v>
                </c:pt>
                <c:pt idx="107">
                  <c:v>-2</c:v>
                </c:pt>
                <c:pt idx="108">
                  <c:v>-2</c:v>
                </c:pt>
                <c:pt idx="109">
                  <c:v>-2.6000000000000605</c:v>
                </c:pt>
                <c:pt idx="110">
                  <c:v>-3.466666666666697</c:v>
                </c:pt>
                <c:pt idx="111">
                  <c:v>-5.266666666666727</c:v>
                </c:pt>
                <c:pt idx="112">
                  <c:v>-8.033333333333303</c:v>
                </c:pt>
                <c:pt idx="113">
                  <c:v>-8.933333333333394</c:v>
                </c:pt>
                <c:pt idx="114">
                  <c:v>-8.2333333333332721</c:v>
                </c:pt>
                <c:pt idx="115">
                  <c:v>-7.30000000000003</c:v>
                </c:pt>
                <c:pt idx="116">
                  <c:v>-6.666666666666667</c:v>
                </c:pt>
                <c:pt idx="117">
                  <c:v>-7.3666666666666361</c:v>
                </c:pt>
                <c:pt idx="118">
                  <c:v>-3.3333333333333335</c:v>
                </c:pt>
                <c:pt idx="119">
                  <c:v>-3.7999999999998786</c:v>
                </c:pt>
                <c:pt idx="120">
                  <c:v>-2.5666666666667575</c:v>
                </c:pt>
                <c:pt idx="121">
                  <c:v>-6.066666666666606</c:v>
                </c:pt>
                <c:pt idx="122">
                  <c:v>-5.30000000000003</c:v>
                </c:pt>
                <c:pt idx="123">
                  <c:v>-4.3666666666666361</c:v>
                </c:pt>
                <c:pt idx="124">
                  <c:v>-2.1999999999999695</c:v>
                </c:pt>
                <c:pt idx="125">
                  <c:v>-0.86666666666663639</c:v>
                </c:pt>
                <c:pt idx="126">
                  <c:v>0.6000000000000606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76416"/>
        <c:axId val="188077952"/>
      </c:lineChart>
      <c:dateAx>
        <c:axId val="188076416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077952"/>
        <c:crosses val="autoZero"/>
        <c:auto val="1"/>
        <c:lblOffset val="100"/>
        <c:baseTimeUnit val="months"/>
        <c:majorUnit val="1"/>
        <c:majorTimeUnit val="years"/>
      </c:dateAx>
      <c:valAx>
        <c:axId val="188077952"/>
        <c:scaling>
          <c:orientation val="minMax"/>
          <c:max val="25"/>
          <c:min val="-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076416"/>
        <c:crosses val="autoZero"/>
        <c:crossBetween val="between"/>
        <c:majorUnit val="5"/>
      </c:valAx>
    </c:plotArea>
    <c:legend>
      <c:legendPos val="b"/>
      <c:layout>
        <c:manualLayout>
          <c:xMode val="edge"/>
          <c:yMode val="edge"/>
          <c:x val="0.17770979148439778"/>
          <c:y val="0.91341681248177309"/>
          <c:w val="0.55198764216972873"/>
          <c:h val="7.269429862933800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47703412073487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strRef>
              <c:f>'State and Local Taxes'!$G$4</c:f>
              <c:strCache>
                <c:ptCount val="1"/>
                <c:pt idx="0">
                  <c:v>Sum of all taxes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Taxes'!$B$16:$B$55</c:f>
              <c:numCache>
                <c:formatCode>mmm"-"yyyy</c:formatCode>
                <c:ptCount val="40"/>
                <c:pt idx="0">
                  <c:v>38168</c:v>
                </c:pt>
                <c:pt idx="1">
                  <c:v>38260</c:v>
                </c:pt>
                <c:pt idx="2">
                  <c:v>38352</c:v>
                </c:pt>
                <c:pt idx="3">
                  <c:v>38442</c:v>
                </c:pt>
                <c:pt idx="4">
                  <c:v>38533</c:v>
                </c:pt>
                <c:pt idx="5">
                  <c:v>38625</c:v>
                </c:pt>
                <c:pt idx="6">
                  <c:v>38717</c:v>
                </c:pt>
                <c:pt idx="7">
                  <c:v>38807</c:v>
                </c:pt>
                <c:pt idx="8">
                  <c:v>38898</c:v>
                </c:pt>
                <c:pt idx="9">
                  <c:v>38990</c:v>
                </c:pt>
                <c:pt idx="10">
                  <c:v>39082</c:v>
                </c:pt>
                <c:pt idx="11">
                  <c:v>39172</c:v>
                </c:pt>
                <c:pt idx="12">
                  <c:v>39263</c:v>
                </c:pt>
                <c:pt idx="13">
                  <c:v>39355</c:v>
                </c:pt>
                <c:pt idx="14">
                  <c:v>39447</c:v>
                </c:pt>
                <c:pt idx="15">
                  <c:v>39538</c:v>
                </c:pt>
                <c:pt idx="16">
                  <c:v>39629</c:v>
                </c:pt>
                <c:pt idx="17">
                  <c:v>39721</c:v>
                </c:pt>
                <c:pt idx="18">
                  <c:v>39813</c:v>
                </c:pt>
                <c:pt idx="19">
                  <c:v>39903</c:v>
                </c:pt>
                <c:pt idx="20">
                  <c:v>39994</c:v>
                </c:pt>
                <c:pt idx="21">
                  <c:v>40086</c:v>
                </c:pt>
                <c:pt idx="22">
                  <c:v>40178</c:v>
                </c:pt>
                <c:pt idx="23">
                  <c:v>40268</c:v>
                </c:pt>
                <c:pt idx="24">
                  <c:v>40359</c:v>
                </c:pt>
                <c:pt idx="25">
                  <c:v>40451</c:v>
                </c:pt>
                <c:pt idx="26">
                  <c:v>40543</c:v>
                </c:pt>
                <c:pt idx="27">
                  <c:v>40633</c:v>
                </c:pt>
                <c:pt idx="28">
                  <c:v>40724</c:v>
                </c:pt>
                <c:pt idx="29">
                  <c:v>40816</c:v>
                </c:pt>
                <c:pt idx="30">
                  <c:v>40908</c:v>
                </c:pt>
                <c:pt idx="31">
                  <c:v>40999</c:v>
                </c:pt>
                <c:pt idx="32">
                  <c:v>41090</c:v>
                </c:pt>
                <c:pt idx="33">
                  <c:v>41182</c:v>
                </c:pt>
                <c:pt idx="34">
                  <c:v>41274</c:v>
                </c:pt>
                <c:pt idx="35">
                  <c:v>41364</c:v>
                </c:pt>
                <c:pt idx="36">
                  <c:v>41455</c:v>
                </c:pt>
                <c:pt idx="37">
                  <c:v>41547</c:v>
                </c:pt>
                <c:pt idx="38">
                  <c:v>41639</c:v>
                </c:pt>
                <c:pt idx="39">
                  <c:v>41729</c:v>
                </c:pt>
              </c:numCache>
            </c:numRef>
          </c:cat>
          <c:val>
            <c:numRef>
              <c:f>'State and Local Taxes'!$I$16:$I$55</c:f>
              <c:numCache>
                <c:formatCode>General</c:formatCode>
                <c:ptCount val="40"/>
                <c:pt idx="0">
                  <c:v>8.4668850475957902E-2</c:v>
                </c:pt>
                <c:pt idx="1">
                  <c:v>7.7355372377818199E-2</c:v>
                </c:pt>
                <c:pt idx="2">
                  <c:v>8.7155219216713931E-2</c:v>
                </c:pt>
                <c:pt idx="3">
                  <c:v>9.1891992433863146E-2</c:v>
                </c:pt>
                <c:pt idx="4">
                  <c:v>0.10554327532003155</c:v>
                </c:pt>
                <c:pt idx="5">
                  <c:v>0.11286371446153654</c:v>
                </c:pt>
                <c:pt idx="6">
                  <c:v>0.10713404615695266</c:v>
                </c:pt>
                <c:pt idx="7">
                  <c:v>0.10428649195065243</c:v>
                </c:pt>
                <c:pt idx="8">
                  <c:v>8.9825844314116221E-2</c:v>
                </c:pt>
                <c:pt idx="9">
                  <c:v>8.1490248325742087E-2</c:v>
                </c:pt>
                <c:pt idx="10">
                  <c:v>7.8124292015429975E-2</c:v>
                </c:pt>
                <c:pt idx="11">
                  <c:v>7.4419293738985148E-2</c:v>
                </c:pt>
                <c:pt idx="12">
                  <c:v>6.7165969925399804E-2</c:v>
                </c:pt>
                <c:pt idx="13">
                  <c:v>6.1469495952349407E-2</c:v>
                </c:pt>
                <c:pt idx="14">
                  <c:v>5.5742610957206451E-2</c:v>
                </c:pt>
                <c:pt idx="15">
                  <c:v>4.2831654343297498E-2</c:v>
                </c:pt>
                <c:pt idx="16">
                  <c:v>3.2506110606088878E-2</c:v>
                </c:pt>
                <c:pt idx="17">
                  <c:v>3.4112519525701213E-2</c:v>
                </c:pt>
                <c:pt idx="18">
                  <c:v>3.1858930056209878E-2</c:v>
                </c:pt>
                <c:pt idx="19">
                  <c:v>2.4784763905281892E-2</c:v>
                </c:pt>
                <c:pt idx="20">
                  <c:v>-1.0277739259967222E-2</c:v>
                </c:pt>
                <c:pt idx="21">
                  <c:v>-3.0534348460171945E-2</c:v>
                </c:pt>
                <c:pt idx="22">
                  <c:v>-3.8799180571538583E-2</c:v>
                </c:pt>
                <c:pt idx="23">
                  <c:v>-3.8376489810108966E-2</c:v>
                </c:pt>
                <c:pt idx="24">
                  <c:v>-5.8307719074097986E-3</c:v>
                </c:pt>
                <c:pt idx="25">
                  <c:v>1.3128412645023041E-2</c:v>
                </c:pt>
                <c:pt idx="26">
                  <c:v>1.1787426809910045E-2</c:v>
                </c:pt>
                <c:pt idx="27">
                  <c:v>2.7107959090362455E-2</c:v>
                </c:pt>
                <c:pt idx="28">
                  <c:v>4.2550513394760514E-2</c:v>
                </c:pt>
                <c:pt idx="29">
                  <c:v>4.1665284901465149E-2</c:v>
                </c:pt>
                <c:pt idx="30">
                  <c:v>5.1786615043659001E-2</c:v>
                </c:pt>
                <c:pt idx="31">
                  <c:v>4.415432289273824E-2</c:v>
                </c:pt>
                <c:pt idx="32">
                  <c:v>3.0328358338206463E-2</c:v>
                </c:pt>
                <c:pt idx="33">
                  <c:v>3.4437300931836723E-2</c:v>
                </c:pt>
                <c:pt idx="34">
                  <c:v>3.2154702283612779E-2</c:v>
                </c:pt>
                <c:pt idx="35">
                  <c:v>4.5180559105396756E-2</c:v>
                </c:pt>
                <c:pt idx="36">
                  <c:v>5.7500573393049814E-2</c:v>
                </c:pt>
                <c:pt idx="37">
                  <c:v>5.9362569966873724E-2</c:v>
                </c:pt>
                <c:pt idx="38">
                  <c:v>5.9289854618356563E-2</c:v>
                </c:pt>
                <c:pt idx="39">
                  <c:v>4.7409559688152192E-2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11872"/>
        <c:axId val="188125952"/>
      </c:lineChart>
      <c:dateAx>
        <c:axId val="18811187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125952"/>
        <c:crossesAt val="0"/>
        <c:auto val="1"/>
        <c:lblOffset val="100"/>
        <c:baseTimeUnit val="months"/>
        <c:majorUnit val="1"/>
        <c:majorTimeUnit val="years"/>
      </c:dateAx>
      <c:valAx>
        <c:axId val="1881259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111872"/>
        <c:crosses val="autoZero"/>
        <c:crossBetween val="midCat"/>
        <c:majorUnit val="4.0000000000000008E-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Government Spending on </a:t>
            </a:r>
            <a:r>
              <a:rPr lang="en-US" sz="1200" baseline="0">
                <a:latin typeface="Georgia" panose="02040502050405020303" pitchFamily="18" charset="0"/>
              </a:rPr>
              <a:t>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6186182920573045E-2"/>
          <c:y val="8.854166303552891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085895434827547E-2"/>
          <c:y val="0.17129639635431446"/>
          <c:w val="0.88985382035578886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v>Real Structures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Structures'!$A$46:$A$67</c:f>
              <c:numCache>
                <c:formatCode>mm/dd/yyyy</c:formatCode>
                <c:ptCount val="22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  <c:pt idx="21">
                  <c:v>41730</c:v>
                </c:pt>
              </c:numCache>
            </c:numRef>
          </c:cat>
          <c:val>
            <c:numRef>
              <c:f>'Real Structures'!$B$46:$B$67</c:f>
              <c:numCache>
                <c:formatCode>0.0</c:formatCode>
                <c:ptCount val="22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265.7</c:v>
                </c:pt>
                <c:pt idx="9">
                  <c:v>261.39999999999998</c:v>
                </c:pt>
                <c:pt idx="10">
                  <c:v>258.60000000000002</c:v>
                </c:pt>
                <c:pt idx="11">
                  <c:v>257.89999999999998</c:v>
                </c:pt>
                <c:pt idx="12">
                  <c:v>249.2</c:v>
                </c:pt>
                <c:pt idx="13">
                  <c:v>247.1</c:v>
                </c:pt>
                <c:pt idx="14">
                  <c:v>240.5</c:v>
                </c:pt>
                <c:pt idx="15">
                  <c:v>233.4</c:v>
                </c:pt>
                <c:pt idx="16">
                  <c:v>228.6</c:v>
                </c:pt>
                <c:pt idx="17">
                  <c:v>233.7</c:v>
                </c:pt>
                <c:pt idx="18">
                  <c:v>233</c:v>
                </c:pt>
                <c:pt idx="19">
                  <c:v>231.2</c:v>
                </c:pt>
                <c:pt idx="20">
                  <c:v>223.6</c:v>
                </c:pt>
                <c:pt idx="21">
                  <c:v>232.1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26944"/>
        <c:axId val="188241024"/>
      </c:lineChart>
      <c:dateAx>
        <c:axId val="1882269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241024"/>
        <c:crosses val="autoZero"/>
        <c:auto val="1"/>
        <c:lblOffset val="100"/>
        <c:baseTimeUnit val="months"/>
        <c:majorUnit val="1"/>
        <c:majorTimeUnit val="years"/>
      </c:dateAx>
      <c:valAx>
        <c:axId val="188241024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226944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6984271865765"/>
          <c:y val="0.17129629629629631"/>
          <c:w val="0.86006980898221053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v>Actual Debt Held by Public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Ratio'!$D$6:$D$82</c:f>
              <c:numCache>
                <c:formatCode>General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val>
            <c:numRef>
              <c:f>'Debt to GDP Ratio'!$E$6:$E$82</c:f>
              <c:numCache>
                <c:formatCode>0</c:formatCode>
                <c:ptCount val="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21440"/>
        <c:axId val="189422976"/>
      </c:lineChart>
      <c:dateAx>
        <c:axId val="189421440"/>
        <c:scaling>
          <c:orientation val="minMax"/>
          <c:min val="27364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422976"/>
        <c:crosses val="autoZero"/>
        <c:auto val="1"/>
        <c:lblOffset val="100"/>
        <c:baseTimeUnit val="months"/>
        <c:majorUnit val="5"/>
        <c:majorTimeUnit val="years"/>
      </c:dateAx>
      <c:valAx>
        <c:axId val="189422976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421440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720933569971425E-2"/>
          <c:y val="0.16551614088848624"/>
          <c:w val="0.9062186497521143"/>
          <c:h val="0.59292940904216462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94784"/>
        <c:axId val="189496320"/>
      </c:lineChart>
      <c:dateAx>
        <c:axId val="1894947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496320"/>
        <c:crosses val="autoZero"/>
        <c:auto val="1"/>
        <c:lblOffset val="100"/>
        <c:baseTimeUnit val="months"/>
        <c:majorUnit val="5"/>
        <c:majorTimeUnit val="years"/>
      </c:dateAx>
      <c:valAx>
        <c:axId val="18949632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494784"/>
        <c:crosses val="autoZero"/>
        <c:crossBetween val="midCat"/>
        <c:majorUnit val="4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Deficit/Surplus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219145241418194E-2"/>
          <c:y val="0.17129610709999504"/>
          <c:w val="0.86972039953339164"/>
          <c:h val="0.62132874015748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Deficit!$B$11:$B$71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Deficit!$D$11:$D$71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 Surplus/Deficit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cat>
            <c:numRef>
              <c:f>Deficit!$B$11:$B$71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Deficit!$E$11:$E$71</c:f>
              <c:numCache>
                <c:formatCode>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2752"/>
        <c:axId val="189884288"/>
      </c:lineChart>
      <c:dateAx>
        <c:axId val="189882752"/>
        <c:scaling>
          <c:orientation val="minMax"/>
          <c:min val="2736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884288"/>
        <c:crossesAt val="-1500"/>
        <c:auto val="1"/>
        <c:lblOffset val="100"/>
        <c:baseTimeUnit val="months"/>
        <c:majorUnit val="5"/>
        <c:majorTimeUnit val="years"/>
      </c:dateAx>
      <c:valAx>
        <c:axId val="189884288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882752"/>
        <c:crosses val="autoZero"/>
        <c:crossBetween val="midCat"/>
        <c:majorUnit val="5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3506763626699E-2"/>
          <c:y val="0.17129629629629631"/>
          <c:w val="0.87450459317585305"/>
          <c:h val="0.56725284339457571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39072"/>
        <c:axId val="189540608"/>
      </c:lineChart>
      <c:dateAx>
        <c:axId val="18953907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540608"/>
        <c:crosses val="autoZero"/>
        <c:auto val="1"/>
        <c:lblOffset val="100"/>
        <c:baseTimeUnit val="months"/>
        <c:majorUnit val="5"/>
        <c:majorTimeUnit val="years"/>
      </c:dateAx>
      <c:valAx>
        <c:axId val="189540608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539072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5"/>
          <c:y val="0.78325829972761496"/>
          <c:w val="0.89769226104873912"/>
          <c:h val="0.14729736485171688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 i="0" u="none" strike="noStrike" baseline="0">
                <a:effectLst/>
              </a:rPr>
              <a:t>Fiscal Impetus (Dummy Chart)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3506763626699E-2"/>
          <c:y val="0.18703715103382773"/>
          <c:w val="0.87450459317585305"/>
          <c:h val="0.58577152959072842"/>
        </c:manualLayout>
      </c:layout>
      <c:lineChart>
        <c:grouping val="standard"/>
        <c:varyColors val="0"/>
        <c:ser>
          <c:idx val="0"/>
          <c:order val="0"/>
          <c:tx>
            <c:strRef>
              <c:f>'Fiscal Impetus'!$B$1</c:f>
              <c:strCache>
                <c:ptCount val="1"/>
                <c:pt idx="0">
                  <c:v>Federal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'Fiscal Impetus'!$A$2:$A$12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'Fiscal Impetus'!$B$2:$B$12</c:f>
              <c:numCache>
                <c:formatCode>General</c:formatCode>
                <c:ptCount val="11"/>
                <c:pt idx="0">
                  <c:v>0.75</c:v>
                </c:pt>
                <c:pt idx="1">
                  <c:v>0.25</c:v>
                </c:pt>
                <c:pt idx="2">
                  <c:v>0.3</c:v>
                </c:pt>
                <c:pt idx="3">
                  <c:v>0.2</c:v>
                </c:pt>
                <c:pt idx="4">
                  <c:v>0.85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0.75</c:v>
                </c:pt>
                <c:pt idx="9">
                  <c:v>0.8</c:v>
                </c:pt>
                <c:pt idx="10">
                  <c:v>1.1000000000000001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'Fiscal Impetus'!$C$1</c:f>
              <c:strCache>
                <c:ptCount val="1"/>
                <c:pt idx="0">
                  <c:v>State and Local</c:v>
                </c:pt>
              </c:strCache>
            </c:strRef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'Fiscal Impetus'!$A$2:$A$12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'Fiscal Impetus'!$C$2:$C$12</c:f>
              <c:numCache>
                <c:formatCode>General</c:formatCode>
                <c:ptCount val="11"/>
                <c:pt idx="0">
                  <c:v>-0.1</c:v>
                </c:pt>
                <c:pt idx="1">
                  <c:v>-0.05</c:v>
                </c:pt>
                <c:pt idx="2">
                  <c:v>0.05</c:v>
                </c:pt>
                <c:pt idx="3">
                  <c:v>0.25</c:v>
                </c:pt>
                <c:pt idx="4">
                  <c:v>0.05</c:v>
                </c:pt>
                <c:pt idx="5">
                  <c:v>-0.35</c:v>
                </c:pt>
                <c:pt idx="6">
                  <c:v>-0.25</c:v>
                </c:pt>
                <c:pt idx="7">
                  <c:v>-0.05</c:v>
                </c:pt>
                <c:pt idx="8">
                  <c:v>0.1</c:v>
                </c:pt>
                <c:pt idx="9">
                  <c:v>0.05</c:v>
                </c:pt>
                <c:pt idx="10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12416"/>
        <c:axId val="189613952"/>
      </c:lineChart>
      <c:catAx>
        <c:axId val="18961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613952"/>
        <c:crossesAt val="-1"/>
        <c:auto val="1"/>
        <c:lblAlgn val="ctr"/>
        <c:lblOffset val="100"/>
        <c:tickLblSkip val="1"/>
        <c:noMultiLvlLbl val="0"/>
      </c:catAx>
      <c:valAx>
        <c:axId val="189613952"/>
        <c:scaling>
          <c:orientation val="minMax"/>
          <c:max val="2"/>
          <c:min val="-1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#,##0.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612416"/>
        <c:crosses val="autoZero"/>
        <c:crossBetween val="midCat"/>
        <c:majorUnit val="0.5"/>
      </c:valAx>
    </c:plotArea>
    <c:legend>
      <c:legendPos val="b"/>
      <c:layout>
        <c:manualLayout>
          <c:xMode val="edge"/>
          <c:yMode val="edge"/>
          <c:x val="0.05"/>
          <c:y val="0.8619619900424339"/>
          <c:w val="0.89769226104873912"/>
          <c:h val="6.859367453689799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248397</xdr:colOff>
      <xdr:row>17</xdr:row>
      <xdr:rowOff>0</xdr:rowOff>
    </xdr:from>
    <xdr:to>
      <xdr:col>9</xdr:col>
      <xdr:colOff>500188</xdr:colOff>
      <xdr:row>31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248398</xdr:colOff>
      <xdr:row>31</xdr:row>
      <xdr:rowOff>42022</xdr:rowOff>
    </xdr:from>
    <xdr:to>
      <xdr:col>9</xdr:col>
      <xdr:colOff>500189</xdr:colOff>
      <xdr:row>45</xdr:row>
      <xdr:rowOff>118222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286871</xdr:colOff>
      <xdr:row>63</xdr:row>
      <xdr:rowOff>112059</xdr:rowOff>
    </xdr:from>
    <xdr:to>
      <xdr:col>9</xdr:col>
      <xdr:colOff>538662</xdr:colOff>
      <xdr:row>77</xdr:row>
      <xdr:rowOff>188259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248398</xdr:colOff>
      <xdr:row>46</xdr:row>
      <xdr:rowOff>99057</xdr:rowOff>
    </xdr:from>
    <xdr:to>
      <xdr:col>9</xdr:col>
      <xdr:colOff>500189</xdr:colOff>
      <xdr:row>60</xdr:row>
      <xdr:rowOff>175257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201706</xdr:colOff>
      <xdr:row>129</xdr:row>
      <xdr:rowOff>100852</xdr:rowOff>
    </xdr:from>
    <xdr:to>
      <xdr:col>9</xdr:col>
      <xdr:colOff>453497</xdr:colOff>
      <xdr:row>143</xdr:row>
      <xdr:rowOff>177052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78440</xdr:colOff>
      <xdr:row>143</xdr:row>
      <xdr:rowOff>168088</xdr:rowOff>
    </xdr:from>
    <xdr:to>
      <xdr:col>10</xdr:col>
      <xdr:colOff>15492</xdr:colOff>
      <xdr:row>158</xdr:row>
      <xdr:rowOff>53788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298173</xdr:colOff>
      <xdr:row>115</xdr:row>
      <xdr:rowOff>16564</xdr:rowOff>
    </xdr:from>
    <xdr:to>
      <xdr:col>9</xdr:col>
      <xdr:colOff>549964</xdr:colOff>
      <xdr:row>129</xdr:row>
      <xdr:rowOff>92764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99</xdr:row>
      <xdr:rowOff>190499</xdr:rowOff>
    </xdr:from>
    <xdr:to>
      <xdr:col>9</xdr:col>
      <xdr:colOff>549965</xdr:colOff>
      <xdr:row>114</xdr:row>
      <xdr:rowOff>76199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67235</xdr:colOff>
      <xdr:row>1</xdr:row>
      <xdr:rowOff>123264</xdr:rowOff>
    </xdr:from>
    <xdr:to>
      <xdr:col>9</xdr:col>
      <xdr:colOff>319026</xdr:colOff>
      <xdr:row>16</xdr:row>
      <xdr:rowOff>8964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0.90741</cdr:y>
    </cdr:from>
    <cdr:to>
      <cdr:x>0.53846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96354"/>
          <a:ext cx="2353236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 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62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0.00588</cdr:x>
      <cdr:y>0.05178</cdr:y>
    </cdr:from>
    <cdr:to>
      <cdr:x>0.46326</cdr:x>
      <cdr:y>0.16126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5952" y="125343"/>
          <a:ext cx="2017783" cy="264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  <cdr:relSizeAnchor xmlns:cdr="http://schemas.openxmlformats.org/drawingml/2006/chartDrawing">
    <cdr:from>
      <cdr:x>0.70652</cdr:x>
      <cdr:y>0.90615</cdr:y>
    </cdr:from>
    <cdr:to>
      <cdr:x>0.93128</cdr:x>
      <cdr:y>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76260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0.93293</cdr:x>
      <cdr:y>0.91072</cdr:y>
    </cdr:from>
    <cdr:to>
      <cdr:x>0.96627</cdr:x>
      <cdr:y>1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18439" y="2498287"/>
          <a:ext cx="182880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0.70313</cdr:x>
      <cdr:y>0.15625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4"/>
          <a:ext cx="3857625" cy="195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</a:t>
          </a:r>
        </a:p>
      </cdr:txBody>
    </cdr:sp>
  </cdr:relSizeAnchor>
  <cdr:relSizeAnchor xmlns:cdr="http://schemas.openxmlformats.org/drawingml/2006/chartDrawing">
    <cdr:from>
      <cdr:x>0.70521</cdr:x>
      <cdr:y>0.90615</cdr:y>
    </cdr:from>
    <cdr:to>
      <cdr:x>0.92998</cdr:x>
      <cdr:y>1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69083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0.52358</cdr:x>
      <cdr:y>0.99608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634272"/>
          <a:ext cx="2487704" cy="212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0.93746</cdr:x>
      <cdr:y>0.91072</cdr:y>
    </cdr:from>
    <cdr:to>
      <cdr:x>0.97079</cdr:x>
      <cdr:y>1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43286" y="2498287"/>
          <a:ext cx="182880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0.08921</cdr:y>
    </cdr:from>
    <cdr:to>
      <cdr:x>0.69391</cdr:x>
      <cdr:y>0.16734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44708"/>
          <a:ext cx="3848758" cy="2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</a:t>
          </a:r>
        </a:p>
      </cdr:txBody>
    </cdr:sp>
  </cdr:relSizeAnchor>
  <cdr:relSizeAnchor xmlns:cdr="http://schemas.openxmlformats.org/drawingml/2006/chartDrawing">
    <cdr:from>
      <cdr:x>0</cdr:x>
      <cdr:y>0.83036</cdr:y>
    </cdr:from>
    <cdr:to>
      <cdr:x>0.64623</cdr:x>
      <cdr:y>0.89832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2277832"/>
          <a:ext cx="3545476" cy="186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Georgia" panose="02040502050405020303" pitchFamily="18" charset="0"/>
              <a:ea typeface="+mn-ea"/>
              <a:cs typeface="+mn-cs"/>
            </a:rPr>
            <a:t>*Excluding Postal Service and Census Workers</a:t>
          </a:r>
          <a:endParaRPr lang="en-US" sz="900">
            <a:effectLst/>
            <a:latin typeface="Georgia" panose="02040502050405020303" pitchFamily="18" charset="0"/>
          </a:endParaRPr>
        </a:p>
        <a:p xmlns:a="http://schemas.openxmlformats.org/drawingml/2006/main">
          <a:endParaRPr lang="en-US" sz="900">
            <a:latin typeface="Georgia" panose="02040502050405020303" pitchFamily="18" charset="0"/>
          </a:endParaRPr>
        </a:p>
      </cdr:txBody>
    </cdr:sp>
  </cdr:relSizeAnchor>
  <cdr:relSizeAnchor xmlns:cdr="http://schemas.openxmlformats.org/drawingml/2006/chartDrawing">
    <cdr:from>
      <cdr:x>0.70672</cdr:x>
      <cdr:y>0.90615</cdr:y>
    </cdr:from>
    <cdr:to>
      <cdr:x>0.93149</cdr:x>
      <cdr:y>1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77365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Census</a:t>
          </a:r>
        </a:p>
      </cdr:txBody>
    </cdr:sp>
  </cdr:relSizeAnchor>
  <cdr:relSizeAnchor xmlns:cdr="http://schemas.openxmlformats.org/drawingml/2006/chartDrawing">
    <cdr:from>
      <cdr:x>0.93134</cdr:x>
      <cdr:y>0.91</cdr:y>
    </cdr:from>
    <cdr:to>
      <cdr:x>0.96467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0970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0.92685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96" y="138669"/>
          <a:ext cx="4104098" cy="252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Four-Quarter Moving Average of the Year Over Year</a:t>
          </a:r>
        </a:p>
      </cdr:txBody>
    </cdr:sp>
  </cdr:relSizeAnchor>
  <cdr:relSizeAnchor xmlns:cdr="http://schemas.openxmlformats.org/drawingml/2006/chartDrawing">
    <cdr:from>
      <cdr:x>0.7037</cdr:x>
      <cdr:y>0.90615</cdr:y>
    </cdr:from>
    <cdr:to>
      <cdr:x>0.92847</cdr:x>
      <cdr:y>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60800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0.53086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14" y="157158"/>
          <a:ext cx="2882403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 annual rate</a:t>
          </a:r>
        </a:p>
      </cdr:txBody>
    </cdr:sp>
  </cdr:relSizeAnchor>
  <cdr:relSizeAnchor xmlns:cdr="http://schemas.openxmlformats.org/drawingml/2006/chartDrawing">
    <cdr:from>
      <cdr:x>0.70521</cdr:x>
      <cdr:y>0.90615</cdr:y>
    </cdr:from>
    <cdr:to>
      <cdr:x>0.92998</cdr:x>
      <cdr:y>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69082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  <cdr:relSizeAnchor xmlns:cdr="http://schemas.openxmlformats.org/drawingml/2006/chartDrawing">
    <cdr:from>
      <cdr:x>0.70672</cdr:x>
      <cdr:y>0.90615</cdr:y>
    </cdr:from>
    <cdr:to>
      <cdr:x>0.93149</cdr:x>
      <cdr:y>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77365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0.90254</cdr:y>
    </cdr:from>
    <cdr:to>
      <cdr:x>0.54707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386853"/>
          <a:ext cx="24092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0.93134</cdr:x>
      <cdr:y>0.91</cdr:y>
    </cdr:from>
    <cdr:to>
      <cdr:x>0.96467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09709" y="2496312"/>
          <a:ext cx="182862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0.60972</cdr:x>
      <cdr:y>0.4537</cdr:y>
    </cdr:from>
    <cdr:to>
      <cdr:x>0.75064</cdr:x>
      <cdr:y>0.59375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85138" y="1098176"/>
          <a:ext cx="620597" cy="338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0.36095</cdr:x>
      <cdr:y>0.24447</cdr:y>
    </cdr:from>
    <cdr:to>
      <cdr:x>0.58259</cdr:x>
      <cdr:y>0.34865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589596" y="591744"/>
          <a:ext cx="976083" cy="252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</a:t>
          </a:r>
        </a:p>
      </cdr:txBody>
    </cdr:sp>
  </cdr:relSizeAnchor>
  <cdr:relSizeAnchor xmlns:cdr="http://schemas.openxmlformats.org/drawingml/2006/chartDrawing">
    <cdr:from>
      <cdr:x>0.13859</cdr:x>
      <cdr:y>0.48611</cdr:y>
    </cdr:from>
    <cdr:to>
      <cdr:x>0.39186</cdr:x>
      <cdr:y>0.65278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10332" y="1176617"/>
          <a:ext cx="1115374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rgbClr val="B9CDE5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0.75431</cdr:x>
      <cdr:y>0.64699</cdr:y>
    </cdr:from>
    <cdr:to>
      <cdr:x>0.96206</cdr:x>
      <cdr:y>0.75116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108017" y="1774824"/>
          <a:ext cx="1131419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  <cdr:relSizeAnchor xmlns:cdr="http://schemas.openxmlformats.org/drawingml/2006/chartDrawing">
    <cdr:from>
      <cdr:x>0.69917</cdr:x>
      <cdr:y>0.90615</cdr:y>
    </cdr:from>
    <cdr:to>
      <cdr:x>0.92394</cdr:x>
      <cdr:y>1</cdr:y>
    </cdr:to>
    <cdr:pic>
      <cdr:nvPicPr>
        <cdr:cNvPr id="10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35952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0.92523</cdr:y>
    </cdr:from>
    <cdr:to>
      <cdr:x>0.51282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218763"/>
          <a:ext cx="2241176" cy="179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0.70521</cdr:x>
      <cdr:y>0.90615</cdr:y>
    </cdr:from>
    <cdr:to>
      <cdr:x>0.92998</cdr:x>
      <cdr:y>1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69083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0.90741</cdr:y>
    </cdr:from>
    <cdr:to>
      <cdr:x>0.53846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96354"/>
          <a:ext cx="2353236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0.92832</cdr:x>
      <cdr:y>0.91</cdr:y>
    </cdr:from>
    <cdr:to>
      <cdr:x>0.96165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93144" y="2496312"/>
          <a:ext cx="182862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0.69766</cdr:x>
      <cdr:y>0.90615</cdr:y>
    </cdr:from>
    <cdr:to>
      <cdr:x>0.92243</cdr:x>
      <cdr:y>1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27669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AFGVXA@USECON" TargetMode="External"/><Relationship Id="rId2" Type="http://schemas.openxmlformats.org/officeDocument/2006/relationships/hyperlink" Target="mailto:LALGOVA@USECON" TargetMode="External"/><Relationship Id="rId1" Type="http://schemas.openxmlformats.org/officeDocument/2006/relationships/hyperlink" Target="mailto:LASGOVA@USECO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LAFGT@USECON" TargetMode="External"/><Relationship Id="rId4" Type="http://schemas.openxmlformats.org/officeDocument/2006/relationships/hyperlink" Target="mailto:Recessm@USECO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research.stlouisfed.org/fred2/series/A842RX1Q020SBE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HJBUDRP@GOVFIN" TargetMode="External"/><Relationship Id="rId2" Type="http://schemas.openxmlformats.org/officeDocument/2006/relationships/hyperlink" Target="mailto:FJBUDEP@GOVFIN" TargetMode="External"/><Relationship Id="rId1" Type="http://schemas.openxmlformats.org/officeDocument/2006/relationships/hyperlink" Target="mailto:FJBUDRP@GOVFIN" TargetMode="External"/><Relationship Id="rId4" Type="http://schemas.openxmlformats.org/officeDocument/2006/relationships/hyperlink" Target="mailto:HJBUDEP@GOVFI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FJBUD@USECO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PDPPBUD@GOV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31"/>
  <sheetViews>
    <sheetView topLeftCell="A67" zoomScale="115" zoomScaleNormal="115" zoomScalePageLayoutView="85" workbookViewId="0">
      <selection activeCell="A81" sqref="A81:I98"/>
    </sheetView>
  </sheetViews>
  <sheetFormatPr defaultRowHeight="15"/>
  <cols>
    <col min="1" max="1" width="4.42578125" style="34" customWidth="1"/>
    <col min="2" max="3" width="9.140625" style="34"/>
    <col min="4" max="4" width="9.140625" style="34" customWidth="1"/>
    <col min="5" max="6" width="9.140625" style="34"/>
    <col min="7" max="7" width="9.7109375" style="34" customWidth="1"/>
    <col min="8" max="16384" width="9.140625" style="34"/>
  </cols>
  <sheetData>
    <row r="1" spans="1:1" ht="15.75">
      <c r="A1" s="43" t="s">
        <v>252</v>
      </c>
    </row>
    <row r="17" spans="1:10" ht="15.75">
      <c r="A17" s="43" t="s">
        <v>245</v>
      </c>
      <c r="J17" s="43"/>
    </row>
    <row r="63" spans="1:1" s="71" customFormat="1" ht="15.75">
      <c r="A63" s="70" t="s">
        <v>246</v>
      </c>
    </row>
    <row r="80" ht="15.75" thickBot="1"/>
    <row r="81" spans="1:10">
      <c r="A81" s="45" t="s">
        <v>461</v>
      </c>
      <c r="B81" s="46"/>
      <c r="C81" s="46"/>
      <c r="D81" s="46"/>
      <c r="E81" s="46"/>
      <c r="F81" s="46"/>
      <c r="G81" s="47"/>
      <c r="H81" s="47"/>
      <c r="I81" s="48"/>
    </row>
    <row r="82" spans="1:10" ht="15.75" thickBot="1">
      <c r="A82" s="49" t="s">
        <v>248</v>
      </c>
      <c r="B82" s="50"/>
      <c r="C82" s="50"/>
      <c r="D82" s="50"/>
      <c r="E82" s="50"/>
      <c r="F82" s="50"/>
      <c r="G82" s="51"/>
      <c r="H82" s="51"/>
      <c r="I82" s="52"/>
    </row>
    <row r="83" spans="1:10" ht="41.25" customHeight="1" thickBot="1">
      <c r="A83" s="98"/>
      <c r="B83" s="99"/>
      <c r="C83" s="99"/>
      <c r="D83" s="99"/>
      <c r="E83" s="105" t="s">
        <v>249</v>
      </c>
      <c r="F83" s="106"/>
      <c r="G83" s="97"/>
      <c r="H83" s="105" t="s">
        <v>250</v>
      </c>
      <c r="I83" s="107"/>
    </row>
    <row r="84" spans="1:10">
      <c r="A84" s="100" t="s">
        <v>218</v>
      </c>
      <c r="B84" s="101"/>
      <c r="C84" s="101"/>
      <c r="D84" s="101"/>
      <c r="E84" s="101"/>
      <c r="F84" s="102">
        <v>487</v>
      </c>
      <c r="G84" s="103"/>
      <c r="H84" s="103"/>
      <c r="I84" s="104">
        <v>-82.870207527259936</v>
      </c>
    </row>
    <row r="85" spans="1:10">
      <c r="A85" s="54"/>
      <c r="B85" s="55" t="s">
        <v>219</v>
      </c>
      <c r="C85" s="56"/>
      <c r="D85" s="56"/>
      <c r="E85" s="56"/>
      <c r="F85" s="44">
        <v>-290</v>
      </c>
      <c r="G85" s="53"/>
      <c r="H85" s="53"/>
      <c r="I85" s="57">
        <v>-117.2927847346452</v>
      </c>
    </row>
    <row r="86" spans="1:10">
      <c r="A86" s="54"/>
      <c r="B86" s="59" t="s">
        <v>220</v>
      </c>
      <c r="C86" s="59"/>
      <c r="D86" s="59"/>
      <c r="E86" s="59"/>
      <c r="F86" s="44">
        <v>778</v>
      </c>
      <c r="G86" s="53"/>
      <c r="H86" s="53"/>
      <c r="I86" s="62">
        <v>-33.104041272570939</v>
      </c>
    </row>
    <row r="87" spans="1:10" ht="33" customHeight="1">
      <c r="A87" s="58"/>
      <c r="B87" s="59"/>
      <c r="C87" s="59"/>
      <c r="D87" s="59"/>
      <c r="E87" s="59"/>
      <c r="F87" s="59"/>
      <c r="G87" s="53"/>
      <c r="H87" s="53"/>
      <c r="I87" s="60"/>
      <c r="J87" s="43"/>
    </row>
    <row r="88" spans="1:10">
      <c r="A88" s="63" t="s">
        <v>221</v>
      </c>
      <c r="B88" s="64"/>
      <c r="C88" s="64"/>
      <c r="D88" s="64"/>
      <c r="E88" s="64"/>
      <c r="F88" s="44">
        <v>564.86000000000013</v>
      </c>
      <c r="G88" s="53"/>
      <c r="H88" s="53"/>
      <c r="I88" s="65">
        <v>-83.651172530404054</v>
      </c>
    </row>
    <row r="89" spans="1:10">
      <c r="A89" s="54"/>
      <c r="B89" s="59" t="s">
        <v>226</v>
      </c>
      <c r="C89" s="59"/>
      <c r="D89" s="59"/>
      <c r="E89" s="59"/>
      <c r="F89" s="44">
        <v>100</v>
      </c>
      <c r="G89" s="53"/>
      <c r="H89" s="53"/>
      <c r="I89" s="60">
        <v>-83.844911147011317</v>
      </c>
    </row>
    <row r="90" spans="1:10">
      <c r="A90" s="58"/>
      <c r="B90" s="59" t="s">
        <v>223</v>
      </c>
      <c r="C90" s="53"/>
      <c r="D90" s="53"/>
      <c r="E90" s="53"/>
      <c r="F90" s="44">
        <v>135</v>
      </c>
      <c r="G90" s="53"/>
      <c r="H90" s="53"/>
      <c r="I90" s="60">
        <v>-83.061480552070265</v>
      </c>
    </row>
    <row r="91" spans="1:10">
      <c r="A91" s="54"/>
      <c r="B91" s="59" t="s">
        <v>222</v>
      </c>
      <c r="C91" s="59"/>
      <c r="D91" s="59"/>
      <c r="E91" s="59"/>
      <c r="F91" s="44">
        <v>46</v>
      </c>
      <c r="G91" s="53"/>
      <c r="H91" s="53"/>
      <c r="I91" s="60">
        <v>-82.509505703422064</v>
      </c>
    </row>
    <row r="92" spans="1:10">
      <c r="A92" s="58"/>
      <c r="B92" s="59" t="s">
        <v>214</v>
      </c>
      <c r="C92" s="59"/>
      <c r="D92" s="59"/>
      <c r="E92" s="59"/>
      <c r="F92" s="44">
        <v>10</v>
      </c>
      <c r="G92" s="53"/>
      <c r="H92" s="53"/>
      <c r="I92" s="60">
        <v>-86.842105263157904</v>
      </c>
    </row>
    <row r="93" spans="1:10">
      <c r="A93" s="54"/>
      <c r="B93" s="59" t="s">
        <v>215</v>
      </c>
      <c r="C93" s="59"/>
      <c r="D93" s="59"/>
      <c r="E93" s="59"/>
      <c r="F93" s="44">
        <v>42</v>
      </c>
      <c r="G93" s="53"/>
      <c r="H93" s="53"/>
      <c r="I93" s="60">
        <v>-83.464566929133852</v>
      </c>
    </row>
    <row r="94" spans="1:10" ht="15.75" thickBot="1">
      <c r="A94" s="66"/>
      <c r="B94" s="67" t="s">
        <v>225</v>
      </c>
      <c r="C94" s="67"/>
      <c r="D94" s="67"/>
      <c r="E94" s="67"/>
      <c r="F94" s="96">
        <v>229</v>
      </c>
      <c r="G94" s="68"/>
      <c r="H94" s="68"/>
      <c r="I94" s="69">
        <v>-84.185082872928177</v>
      </c>
    </row>
    <row r="95" spans="1:10">
      <c r="A95" s="34" t="s">
        <v>459</v>
      </c>
      <c r="B95" s="59"/>
      <c r="C95" s="59"/>
      <c r="D95" s="59"/>
      <c r="E95" s="59"/>
      <c r="F95" s="59"/>
      <c r="G95" s="53"/>
      <c r="H95" s="53"/>
      <c r="I95" s="59"/>
    </row>
    <row r="96" spans="1:10">
      <c r="A96" s="34" t="s">
        <v>251</v>
      </c>
      <c r="B96" s="61"/>
      <c r="C96" s="61"/>
      <c r="F96" s="61"/>
      <c r="H96" s="61"/>
      <c r="I96" s="61"/>
    </row>
    <row r="97" spans="1:9">
      <c r="A97" s="34" t="s">
        <v>224</v>
      </c>
      <c r="B97" s="61"/>
      <c r="C97" s="61"/>
      <c r="D97" s="61"/>
      <c r="E97" s="61"/>
      <c r="F97" s="61"/>
      <c r="G97" s="61"/>
      <c r="H97" s="61"/>
      <c r="I97" s="61"/>
    </row>
    <row r="98" spans="1:9">
      <c r="A98" s="34" t="s">
        <v>460</v>
      </c>
      <c r="B98" s="61"/>
      <c r="C98" s="61"/>
      <c r="D98" s="61"/>
      <c r="E98" s="61"/>
      <c r="F98" s="61"/>
      <c r="G98" s="61"/>
      <c r="H98" s="61"/>
      <c r="I98" s="61"/>
    </row>
    <row r="99" spans="1:9" s="71" customFormat="1" ht="15.75">
      <c r="A99" s="70" t="s">
        <v>247</v>
      </c>
    </row>
    <row r="131" s="44" customFormat="1"/>
  </sheetData>
  <mergeCells count="2">
    <mergeCell ref="E83:F83"/>
    <mergeCell ref="H83:I83"/>
  </mergeCells>
  <pageMargins left="0.7" right="0.7" top="0.75" bottom="0.75" header="0.3" footer="0.3"/>
  <pageSetup scale="58" fitToHeight="0" orientation="portrait" r:id="rId1"/>
  <rowBreaks count="4" manualBreakCount="4">
    <brk id="16" max="16383" man="1"/>
    <brk id="62" max="16383" man="1"/>
    <brk id="98" max="16383" man="1"/>
    <brk id="161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28"/>
  <sheetViews>
    <sheetView tabSelected="1" topLeftCell="A7" workbookViewId="0">
      <selection activeCell="P15" sqref="P15"/>
    </sheetView>
  </sheetViews>
  <sheetFormatPr defaultRowHeight="11.25"/>
  <cols>
    <col min="1" max="2" width="9.140625" style="2"/>
    <col min="3" max="3" width="14" style="2" customWidth="1"/>
    <col min="4" max="6" width="9.140625" style="2"/>
    <col min="7" max="7" width="10.7109375" style="2" customWidth="1"/>
    <col min="8" max="9" width="9.140625" style="2"/>
    <col min="10" max="10" width="14" style="2" customWidth="1"/>
    <col min="11" max="16384" width="9.140625" style="2"/>
  </cols>
  <sheetData>
    <row r="1" spans="1:10" ht="15">
      <c r="A1" s="1" t="s">
        <v>457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4" t="s">
        <v>5</v>
      </c>
      <c r="I1" s="2" t="s">
        <v>6</v>
      </c>
    </row>
    <row r="2" spans="1:10" s="3" customFormat="1" ht="123.75">
      <c r="A2" s="3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5" t="s">
        <v>14</v>
      </c>
      <c r="J2" s="3" t="s">
        <v>15</v>
      </c>
    </row>
    <row r="3" spans="1:10">
      <c r="A3" s="2" t="s">
        <v>16</v>
      </c>
      <c r="C3" s="6" t="s">
        <v>17</v>
      </c>
      <c r="D3" s="6" t="s">
        <v>18</v>
      </c>
      <c r="E3" s="6" t="s">
        <v>18</v>
      </c>
      <c r="F3" s="6" t="s">
        <v>18</v>
      </c>
      <c r="G3" s="6"/>
      <c r="H3" s="6" t="s">
        <v>19</v>
      </c>
      <c r="I3" s="7" t="s">
        <v>19</v>
      </c>
    </row>
    <row r="4" spans="1:10">
      <c r="A4" s="2" t="s">
        <v>20</v>
      </c>
      <c r="C4" s="6" t="s">
        <v>21</v>
      </c>
      <c r="D4" s="6" t="s">
        <v>22</v>
      </c>
      <c r="E4" s="6" t="s">
        <v>22</v>
      </c>
      <c r="F4" s="6" t="s">
        <v>22</v>
      </c>
      <c r="G4" s="6"/>
      <c r="H4" s="6" t="s">
        <v>18</v>
      </c>
      <c r="I4" s="7" t="s">
        <v>18</v>
      </c>
    </row>
    <row r="5" spans="1:10">
      <c r="A5" s="2" t="s">
        <v>23</v>
      </c>
      <c r="C5" s="6" t="s">
        <v>24</v>
      </c>
      <c r="D5" s="6" t="s">
        <v>25</v>
      </c>
      <c r="E5" s="6" t="s">
        <v>25</v>
      </c>
      <c r="F5" s="6" t="s">
        <v>25</v>
      </c>
      <c r="G5" s="6" t="s">
        <v>26</v>
      </c>
      <c r="H5" s="6" t="s">
        <v>25</v>
      </c>
      <c r="I5" s="7" t="s">
        <v>25</v>
      </c>
    </row>
    <row r="6" spans="1:10">
      <c r="A6" s="2" t="s">
        <v>27</v>
      </c>
      <c r="C6" s="6" t="s">
        <v>28</v>
      </c>
      <c r="D6" s="6" t="s">
        <v>29</v>
      </c>
      <c r="E6" s="6" t="s">
        <v>29</v>
      </c>
      <c r="F6" s="6" t="s">
        <v>29</v>
      </c>
      <c r="G6" s="6"/>
      <c r="H6" s="6" t="s">
        <v>30</v>
      </c>
      <c r="I6" s="7" t="s">
        <v>31</v>
      </c>
    </row>
    <row r="7" spans="1:10">
      <c r="A7" s="2" t="s">
        <v>32</v>
      </c>
      <c r="B7" s="90">
        <v>27029</v>
      </c>
      <c r="C7" s="9" t="e">
        <v>#N/A</v>
      </c>
      <c r="D7" s="6" t="e">
        <v>#N/A</v>
      </c>
      <c r="E7" s="6" t="e">
        <v>#N/A</v>
      </c>
      <c r="F7" s="6" t="e">
        <v>#N/A</v>
      </c>
      <c r="G7" s="6" t="e">
        <v>#N/A</v>
      </c>
      <c r="H7" s="7">
        <v>3.5529999999999999</v>
      </c>
      <c r="I7" s="7">
        <v>1.2789999999999999</v>
      </c>
      <c r="J7" s="6" t="e">
        <v>#N/A</v>
      </c>
    </row>
    <row r="8" spans="1:10">
      <c r="A8" s="2" t="s">
        <v>33</v>
      </c>
      <c r="B8" s="86">
        <v>27394</v>
      </c>
      <c r="C8" s="87" t="e">
        <v>#N/A</v>
      </c>
      <c r="D8" s="88" t="e">
        <v>#N/A</v>
      </c>
      <c r="E8" s="88" t="e">
        <v>#N/A</v>
      </c>
      <c r="F8" s="88" t="e">
        <v>#N/A</v>
      </c>
      <c r="G8" s="88">
        <v>0.99515542995559136</v>
      </c>
      <c r="H8" s="89">
        <v>3.7</v>
      </c>
      <c r="I8" s="89">
        <v>1.4430000000000001</v>
      </c>
      <c r="J8" s="89">
        <v>11.985844570044407</v>
      </c>
    </row>
    <row r="9" spans="1:10">
      <c r="A9" s="2" t="s">
        <v>34</v>
      </c>
      <c r="B9" s="86">
        <v>27759</v>
      </c>
      <c r="C9" s="87" t="e">
        <v>#N/A</v>
      </c>
      <c r="D9" s="88" t="e">
        <v>#N/A</v>
      </c>
      <c r="E9" s="88" t="e">
        <v>#N/A</v>
      </c>
      <c r="F9" s="88" t="e">
        <v>#N/A</v>
      </c>
      <c r="G9" s="88">
        <v>1.1830373773748915</v>
      </c>
      <c r="H9" s="89">
        <v>3.9460000000000002</v>
      </c>
      <c r="I9" s="89">
        <v>1.4430000000000001</v>
      </c>
      <c r="J9" s="89">
        <v>14.061962622625108</v>
      </c>
    </row>
    <row r="10" spans="1:10">
      <c r="A10" s="2" t="s">
        <v>35</v>
      </c>
      <c r="B10" s="86">
        <v>28125</v>
      </c>
      <c r="C10" s="87" t="e">
        <v>#N/A</v>
      </c>
      <c r="D10" s="88" t="e">
        <v>#N/A</v>
      </c>
      <c r="E10" s="88" t="e">
        <v>#N/A</v>
      </c>
      <c r="F10" s="88" t="e">
        <v>#N/A</v>
      </c>
      <c r="G10" s="88">
        <v>1.3162782254122969</v>
      </c>
      <c r="H10" s="89">
        <v>4.0609999999999999</v>
      </c>
      <c r="I10" s="89">
        <v>1.4930000000000001</v>
      </c>
      <c r="J10" s="89">
        <v>13.896721774587704</v>
      </c>
    </row>
    <row r="11" spans="1:10">
      <c r="A11" s="2" t="s">
        <v>36</v>
      </c>
      <c r="B11" s="86">
        <v>28490</v>
      </c>
      <c r="C11" s="87" t="e">
        <v>#N/A</v>
      </c>
      <c r="D11" s="88" t="e">
        <v>#N/A</v>
      </c>
      <c r="E11" s="88" t="e">
        <v>#N/A</v>
      </c>
      <c r="F11" s="88" t="e">
        <v>#N/A</v>
      </c>
      <c r="G11" s="88">
        <v>1.4026992050286557</v>
      </c>
      <c r="H11" s="89">
        <v>4.1260000000000003</v>
      </c>
      <c r="I11" s="89">
        <v>1.474</v>
      </c>
      <c r="J11" s="89">
        <v>13.172300794971344</v>
      </c>
    </row>
    <row r="12" spans="1:10">
      <c r="A12" s="2" t="s">
        <v>37</v>
      </c>
      <c r="B12" s="86">
        <v>28855</v>
      </c>
      <c r="C12" s="87" t="e">
        <v>#N/A</v>
      </c>
      <c r="D12" s="88" t="e">
        <v>#N/A</v>
      </c>
      <c r="E12" s="88" t="e">
        <v>#N/A</v>
      </c>
      <c r="F12" s="88" t="e">
        <v>#N/A</v>
      </c>
      <c r="G12" s="88">
        <v>1.4270759033897003</v>
      </c>
      <c r="H12" s="89">
        <v>4.0579999999999998</v>
      </c>
      <c r="I12" s="89">
        <v>1.556</v>
      </c>
      <c r="J12" s="89">
        <v>13.094924096610299</v>
      </c>
    </row>
    <row r="13" spans="1:10">
      <c r="A13" s="2" t="s">
        <v>38</v>
      </c>
      <c r="B13" s="86">
        <v>29220</v>
      </c>
      <c r="C13" s="87" t="e">
        <v>#N/A</v>
      </c>
      <c r="D13" s="88" t="e">
        <v>#N/A</v>
      </c>
      <c r="E13" s="88" t="e">
        <v>#N/A</v>
      </c>
      <c r="F13" s="88" t="e">
        <v>#N/A</v>
      </c>
      <c r="G13" s="88">
        <v>1.4752385677182129</v>
      </c>
      <c r="H13" s="89">
        <v>3.992</v>
      </c>
      <c r="I13" s="89">
        <v>1.659</v>
      </c>
      <c r="J13" s="89">
        <v>12.485761432281786</v>
      </c>
    </row>
    <row r="14" spans="1:10">
      <c r="A14" s="2" t="s">
        <v>39</v>
      </c>
      <c r="B14" s="86">
        <v>29586</v>
      </c>
      <c r="C14" s="87" t="e">
        <v>#N/A</v>
      </c>
      <c r="D14" s="88" t="e">
        <v>#N/A</v>
      </c>
      <c r="E14" s="88" t="e">
        <v>#N/A</v>
      </c>
      <c r="F14" s="88" t="e">
        <v>#N/A</v>
      </c>
      <c r="G14" s="88">
        <v>1.6078161453817341</v>
      </c>
      <c r="H14" s="89">
        <v>4.1849999999999996</v>
      </c>
      <c r="I14" s="89">
        <v>1.8779999999999999</v>
      </c>
      <c r="J14" s="89">
        <v>13.458183854618268</v>
      </c>
    </row>
    <row r="15" spans="1:10">
      <c r="A15" s="2" t="s">
        <v>40</v>
      </c>
      <c r="B15" s="86">
        <v>29951</v>
      </c>
      <c r="C15" s="87" t="e">
        <v>#N/A</v>
      </c>
      <c r="D15" s="88" t="e">
        <v>#N/A</v>
      </c>
      <c r="E15" s="88" t="e">
        <v>#N/A</v>
      </c>
      <c r="F15" s="88" t="e">
        <v>#N/A</v>
      </c>
      <c r="G15" s="88">
        <v>1.7448242350860701</v>
      </c>
      <c r="H15" s="89">
        <v>4.3929999999999998</v>
      </c>
      <c r="I15" s="89">
        <v>2.1909999999999998</v>
      </c>
      <c r="J15" s="89">
        <v>13.28217576491393</v>
      </c>
    </row>
    <row r="16" spans="1:10">
      <c r="A16" s="2" t="s">
        <v>41</v>
      </c>
      <c r="B16" s="86">
        <v>30316</v>
      </c>
      <c r="C16" s="87" t="e">
        <v>#N/A</v>
      </c>
      <c r="D16" s="88" t="e">
        <v>#N/A</v>
      </c>
      <c r="E16" s="88" t="e">
        <v>#N/A</v>
      </c>
      <c r="F16" s="88" t="e">
        <v>#N/A</v>
      </c>
      <c r="G16" s="88">
        <v>1.8921067917952274</v>
      </c>
      <c r="H16" s="89">
        <v>4.6449999999999996</v>
      </c>
      <c r="I16" s="89">
        <v>2.5659999999999998</v>
      </c>
      <c r="J16" s="89">
        <v>13.399893208204775</v>
      </c>
    </row>
    <row r="17" spans="1:10">
      <c r="A17" s="2" t="s">
        <v>42</v>
      </c>
      <c r="B17" s="86">
        <v>30681</v>
      </c>
      <c r="C17" s="87" t="e">
        <v>#N/A</v>
      </c>
      <c r="D17" s="88" t="e">
        <v>#N/A</v>
      </c>
      <c r="E17" s="88" t="e">
        <v>#N/A</v>
      </c>
      <c r="F17" s="88" t="e">
        <v>#N/A</v>
      </c>
      <c r="G17" s="88">
        <v>1.9833100351590627</v>
      </c>
      <c r="H17" s="89">
        <v>4.7590000000000003</v>
      </c>
      <c r="I17" s="89">
        <v>2.536</v>
      </c>
      <c r="J17" s="89">
        <v>13.549689964840935</v>
      </c>
    </row>
    <row r="18" spans="1:10">
      <c r="A18" s="2" t="s">
        <v>43</v>
      </c>
      <c r="B18" s="86">
        <v>31047</v>
      </c>
      <c r="C18" s="87" t="e">
        <v>#N/A</v>
      </c>
      <c r="D18" s="88" t="e">
        <v>#N/A</v>
      </c>
      <c r="E18" s="88" t="e">
        <v>#N/A</v>
      </c>
      <c r="F18" s="88" t="e">
        <v>#N/A</v>
      </c>
      <c r="G18" s="88">
        <v>1.9244464402041577</v>
      </c>
      <c r="H18" s="89">
        <v>4.4539999999999997</v>
      </c>
      <c r="I18" s="89">
        <v>2.8109999999999999</v>
      </c>
      <c r="J18" s="89">
        <v>12.359553559795842</v>
      </c>
    </row>
    <row r="19" spans="1:10">
      <c r="A19" s="2" t="s">
        <v>44</v>
      </c>
      <c r="B19" s="86">
        <v>31412</v>
      </c>
      <c r="C19" s="87" t="e">
        <v>#N/A</v>
      </c>
      <c r="D19" s="88" t="e">
        <v>#N/A</v>
      </c>
      <c r="E19" s="88" t="e">
        <v>#N/A</v>
      </c>
      <c r="F19" s="88" t="e">
        <v>#N/A</v>
      </c>
      <c r="G19" s="88">
        <v>2.0312501829464629</v>
      </c>
      <c r="H19" s="89">
        <v>4.3659999999999997</v>
      </c>
      <c r="I19" s="89">
        <v>3.032</v>
      </c>
      <c r="J19" s="89">
        <v>12.731749817053538</v>
      </c>
    </row>
    <row r="20" spans="1:10">
      <c r="A20" s="2" t="s">
        <v>45</v>
      </c>
      <c r="B20" s="86">
        <v>31777</v>
      </c>
      <c r="C20" s="87" t="e">
        <v>#N/A</v>
      </c>
      <c r="D20" s="88" t="e">
        <v>#N/A</v>
      </c>
      <c r="E20" s="88" t="e">
        <v>#N/A</v>
      </c>
      <c r="F20" s="88" t="e">
        <v>#N/A</v>
      </c>
      <c r="G20" s="88">
        <v>2.0599420200394616</v>
      </c>
      <c r="H20" s="89">
        <v>4.3330000000000002</v>
      </c>
      <c r="I20" s="89">
        <v>2.9990000000000001</v>
      </c>
      <c r="J20" s="89">
        <v>12.44205797996054</v>
      </c>
    </row>
    <row r="21" spans="1:10">
      <c r="A21" s="2" t="s">
        <v>46</v>
      </c>
      <c r="B21" s="86">
        <v>32142</v>
      </c>
      <c r="C21" s="87" t="e">
        <v>#N/A</v>
      </c>
      <c r="D21" s="88" t="e">
        <v>#N/A</v>
      </c>
      <c r="E21" s="88" t="e">
        <v>#N/A</v>
      </c>
      <c r="F21" s="88" t="e">
        <v>#N/A</v>
      </c>
      <c r="G21" s="88">
        <v>2.1085452881976217</v>
      </c>
      <c r="H21" s="89">
        <v>4.2889999999999997</v>
      </c>
      <c r="I21" s="89">
        <v>2.899</v>
      </c>
      <c r="J21" s="89">
        <v>11.699454711802376</v>
      </c>
    </row>
    <row r="22" spans="1:10">
      <c r="A22" s="2" t="s">
        <v>47</v>
      </c>
      <c r="B22" s="86">
        <v>32508</v>
      </c>
      <c r="C22" s="87" t="e">
        <v>#N/A</v>
      </c>
      <c r="D22" s="88" t="e">
        <v>#N/A</v>
      </c>
      <c r="E22" s="88" t="e">
        <v>#N/A</v>
      </c>
      <c r="F22" s="88" t="e">
        <v>#N/A</v>
      </c>
      <c r="G22" s="88">
        <v>2.0827429014815357</v>
      </c>
      <c r="H22" s="89">
        <v>4.2060000000000004</v>
      </c>
      <c r="I22" s="89">
        <v>2.9449999999999998</v>
      </c>
      <c r="J22" s="89">
        <v>11.414257098518464</v>
      </c>
    </row>
    <row r="23" spans="1:10">
      <c r="A23" s="2" t="s">
        <v>48</v>
      </c>
      <c r="B23" s="86">
        <v>32873</v>
      </c>
      <c r="C23" s="87" t="e">
        <v>#N/A</v>
      </c>
      <c r="D23" s="88" t="e">
        <v>#N/A</v>
      </c>
      <c r="E23" s="88" t="e">
        <v>#N/A</v>
      </c>
      <c r="F23" s="88" t="e">
        <v>#N/A</v>
      </c>
      <c r="G23" s="88">
        <v>2.1061853958051873</v>
      </c>
      <c r="H23" s="89">
        <v>4.1360000000000001</v>
      </c>
      <c r="I23" s="89">
        <v>3.0339999999999998</v>
      </c>
      <c r="J23" s="89">
        <v>11.257814604194813</v>
      </c>
    </row>
    <row r="24" spans="1:10">
      <c r="A24" s="2" t="s">
        <v>49</v>
      </c>
      <c r="B24" s="86">
        <v>33238</v>
      </c>
      <c r="C24" s="87" t="e">
        <v>#N/A</v>
      </c>
      <c r="D24" s="88" t="e">
        <v>#N/A</v>
      </c>
      <c r="E24" s="88" t="e">
        <v>#N/A</v>
      </c>
      <c r="F24" s="88" t="e">
        <v>#N/A</v>
      </c>
      <c r="G24" s="88">
        <v>2.2999999999999998</v>
      </c>
      <c r="H24" s="89">
        <v>4.1680000000000001</v>
      </c>
      <c r="I24" s="89">
        <v>3.117</v>
      </c>
      <c r="J24" s="89">
        <v>11.585277471331413</v>
      </c>
    </row>
    <row r="25" spans="1:10">
      <c r="A25" s="2" t="s">
        <v>50</v>
      </c>
      <c r="B25" s="86">
        <v>33603</v>
      </c>
      <c r="C25" s="87" t="e">
        <v>#N/A</v>
      </c>
      <c r="D25" s="88" t="e">
        <v>#N/A</v>
      </c>
      <c r="E25" s="88" t="e">
        <v>#N/A</v>
      </c>
      <c r="F25" s="88" t="e">
        <v>#N/A</v>
      </c>
      <c r="G25" s="88">
        <v>2.5299078154344707</v>
      </c>
      <c r="H25" s="89">
        <v>4.3659999999999997</v>
      </c>
      <c r="I25" s="89">
        <v>3.1819999999999999</v>
      </c>
      <c r="J25" s="89">
        <v>11.59509218456553</v>
      </c>
    </row>
    <row r="26" spans="1:10">
      <c r="A26" s="2" t="s">
        <v>51</v>
      </c>
      <c r="B26" s="86">
        <v>33969</v>
      </c>
      <c r="C26" s="87" t="e">
        <v>#N/A</v>
      </c>
      <c r="D26" s="88" t="e">
        <v>#N/A</v>
      </c>
      <c r="E26" s="88" t="e">
        <v>#N/A</v>
      </c>
      <c r="F26" s="88" t="e">
        <v>#N/A</v>
      </c>
      <c r="G26" s="88">
        <v>2.8595627629774385</v>
      </c>
      <c r="H26" s="89">
        <v>4.4320000000000004</v>
      </c>
      <c r="I26" s="89">
        <v>3.0979999999999999</v>
      </c>
      <c r="J26" s="89">
        <v>11.080437237022561</v>
      </c>
    </row>
    <row r="27" spans="1:10">
      <c r="A27" s="2" t="s">
        <v>52</v>
      </c>
      <c r="B27" s="86">
        <v>34334</v>
      </c>
      <c r="C27" s="87" t="e">
        <v>#N/A</v>
      </c>
      <c r="D27" s="88" t="e">
        <v>#N/A</v>
      </c>
      <c r="E27" s="88" t="e">
        <v>#N/A</v>
      </c>
      <c r="F27" s="88" t="e">
        <v>#N/A</v>
      </c>
      <c r="G27" s="88">
        <v>2.9974944351441342</v>
      </c>
      <c r="H27" s="89">
        <v>4.444</v>
      </c>
      <c r="I27" s="89">
        <v>2.9239999999999999</v>
      </c>
      <c r="J27" s="89">
        <v>10.376505564855869</v>
      </c>
    </row>
    <row r="28" spans="1:10">
      <c r="A28" s="2" t="s">
        <v>53</v>
      </c>
      <c r="B28" s="86">
        <v>34699</v>
      </c>
      <c r="C28" s="87" t="e">
        <v>#N/A</v>
      </c>
      <c r="D28" s="88" t="e">
        <v>#N/A</v>
      </c>
      <c r="E28" s="88" t="e">
        <v>#N/A</v>
      </c>
      <c r="F28" s="88" t="e">
        <v>#N/A</v>
      </c>
      <c r="G28" s="88">
        <v>3.1102358375881352</v>
      </c>
      <c r="H28" s="89">
        <v>4.4029999999999996</v>
      </c>
      <c r="I28" s="89">
        <v>2.819</v>
      </c>
      <c r="J28" s="89">
        <v>9.9757641624118669</v>
      </c>
    </row>
    <row r="29" spans="1:10">
      <c r="A29" s="2" t="s">
        <v>54</v>
      </c>
      <c r="B29" s="86">
        <v>35064</v>
      </c>
      <c r="C29" s="87" t="e">
        <v>#N/A</v>
      </c>
      <c r="D29" s="88" t="e">
        <v>#N/A</v>
      </c>
      <c r="E29" s="88" t="e">
        <v>#N/A</v>
      </c>
      <c r="F29" s="88" t="e">
        <v>#N/A</v>
      </c>
      <c r="G29" s="88">
        <v>3.2433530146736427</v>
      </c>
      <c r="H29" s="89">
        <v>4.3949999999999996</v>
      </c>
      <c r="I29" s="89">
        <v>3.0609999999999999</v>
      </c>
      <c r="J29" s="89">
        <v>9.2886469853263574</v>
      </c>
    </row>
    <row r="30" spans="1:10">
      <c r="A30" s="2" t="s">
        <v>55</v>
      </c>
      <c r="B30" s="86">
        <v>35430</v>
      </c>
      <c r="C30" s="87" t="e">
        <v>#N/A</v>
      </c>
      <c r="D30" s="88" t="e">
        <v>#N/A</v>
      </c>
      <c r="E30" s="88" t="e">
        <v>#N/A</v>
      </c>
      <c r="F30" s="88" t="e">
        <v>#N/A</v>
      </c>
      <c r="G30" s="88">
        <v>3.299735845154498</v>
      </c>
      <c r="H30" s="89">
        <v>4.3499999999999996</v>
      </c>
      <c r="I30" s="89">
        <v>3.0209999999999999</v>
      </c>
      <c r="J30" s="89">
        <v>8.888264154845503</v>
      </c>
    </row>
    <row r="31" spans="1:10">
      <c r="A31" s="2" t="s">
        <v>56</v>
      </c>
      <c r="B31" s="86">
        <v>35795</v>
      </c>
      <c r="C31" s="87" t="e">
        <v>#N/A</v>
      </c>
      <c r="D31" s="88" t="e">
        <v>#N/A</v>
      </c>
      <c r="E31" s="88" t="e">
        <v>#N/A</v>
      </c>
      <c r="F31" s="88" t="e">
        <v>#N/A</v>
      </c>
      <c r="G31" s="88">
        <v>3.335942427046557</v>
      </c>
      <c r="H31" s="89">
        <v>4.2709999999999999</v>
      </c>
      <c r="I31" s="89">
        <v>2.8759999999999999</v>
      </c>
      <c r="J31" s="89">
        <v>8.3910575729534429</v>
      </c>
    </row>
    <row r="32" spans="1:10">
      <c r="A32" s="2" t="s">
        <v>57</v>
      </c>
      <c r="B32" s="86">
        <v>36160</v>
      </c>
      <c r="C32" s="87" t="e">
        <v>#N/A</v>
      </c>
      <c r="D32" s="88" t="e">
        <v>#N/A</v>
      </c>
      <c r="E32" s="88" t="e">
        <v>#N/A</v>
      </c>
      <c r="F32" s="88" t="e">
        <v>#N/A</v>
      </c>
      <c r="G32" s="88">
        <v>3.2549247331040334</v>
      </c>
      <c r="H32" s="89">
        <v>4.2</v>
      </c>
      <c r="I32" s="89">
        <v>2.6930000000000001</v>
      </c>
      <c r="J32" s="89">
        <v>8.3050752668959653</v>
      </c>
    </row>
    <row r="33" spans="1:10">
      <c r="A33" s="2" t="s">
        <v>58</v>
      </c>
      <c r="B33" s="86">
        <v>36525</v>
      </c>
      <c r="C33" s="87" t="e">
        <v>#N/A</v>
      </c>
      <c r="D33" s="88" t="e">
        <v>#N/A</v>
      </c>
      <c r="E33" s="88" t="e">
        <v>#N/A</v>
      </c>
      <c r="F33" s="88" t="e">
        <v>#N/A</v>
      </c>
      <c r="G33" s="88">
        <v>3.1143601157238918</v>
      </c>
      <c r="H33" s="89">
        <v>4.0679999999999996</v>
      </c>
      <c r="I33" s="89">
        <v>2.415</v>
      </c>
      <c r="J33" s="89">
        <v>8.2906398842761106</v>
      </c>
    </row>
    <row r="34" spans="1:10">
      <c r="A34" s="2" t="s">
        <v>59</v>
      </c>
      <c r="B34" s="86">
        <v>36891</v>
      </c>
      <c r="C34" s="87" t="e">
        <v>#N/A</v>
      </c>
      <c r="D34" s="88" t="e">
        <v>#N/A</v>
      </c>
      <c r="E34" s="88" t="e">
        <v>#N/A</v>
      </c>
      <c r="F34" s="88" t="e">
        <v>#N/A</v>
      </c>
      <c r="G34" s="88">
        <v>3.0850578221829381</v>
      </c>
      <c r="H34" s="89">
        <v>3.9990000000000001</v>
      </c>
      <c r="I34" s="89">
        <v>2.1960000000000002</v>
      </c>
      <c r="J34" s="89">
        <v>8.3379421778170606</v>
      </c>
    </row>
    <row r="35" spans="1:10">
      <c r="A35" s="2" t="s">
        <v>60</v>
      </c>
      <c r="B35" s="86">
        <v>37256</v>
      </c>
      <c r="C35" s="87" t="e">
        <v>#N/A</v>
      </c>
      <c r="D35" s="88" t="e">
        <v>#N/A</v>
      </c>
      <c r="E35" s="88" t="e">
        <v>#N/A</v>
      </c>
      <c r="F35" s="88" t="e">
        <v>#N/A</v>
      </c>
      <c r="G35" s="88">
        <v>3.2846332353212522</v>
      </c>
      <c r="H35" s="89">
        <v>4.0629999999999997</v>
      </c>
      <c r="I35" s="89">
        <v>1.9510000000000001</v>
      </c>
      <c r="J35" s="89">
        <v>8.3283667646787478</v>
      </c>
    </row>
    <row r="36" spans="1:10">
      <c r="A36" s="2" t="s">
        <v>61</v>
      </c>
      <c r="B36" s="86">
        <v>37621</v>
      </c>
      <c r="C36" s="87" t="e">
        <v>#N/A</v>
      </c>
      <c r="D36" s="88" t="e">
        <v>#N/A</v>
      </c>
      <c r="E36" s="88" t="e">
        <v>#N/A</v>
      </c>
      <c r="F36" s="88" t="e">
        <v>#N/A</v>
      </c>
      <c r="G36" s="88">
        <v>3.482648479472767</v>
      </c>
      <c r="H36" s="89">
        <v>4.1550000000000002</v>
      </c>
      <c r="I36" s="89">
        <v>1.571</v>
      </c>
      <c r="J36" s="89">
        <v>9.2743515205272313</v>
      </c>
    </row>
    <row r="37" spans="1:10">
      <c r="A37" s="2" t="s">
        <v>62</v>
      </c>
      <c r="B37" s="86">
        <v>37986</v>
      </c>
      <c r="C37" s="87" t="e">
        <v>#N/A</v>
      </c>
      <c r="D37" s="88" t="e">
        <v>#N/A</v>
      </c>
      <c r="E37" s="88" t="e">
        <v>#N/A</v>
      </c>
      <c r="F37" s="88" t="e">
        <v>#N/A</v>
      </c>
      <c r="G37" s="88">
        <v>3.6240893059204211</v>
      </c>
      <c r="H37" s="89">
        <v>4.1509999999999998</v>
      </c>
      <c r="I37" s="89">
        <v>1.351</v>
      </c>
      <c r="J37" s="89">
        <v>9.9309106940795786</v>
      </c>
    </row>
    <row r="38" spans="1:10">
      <c r="A38" s="2" t="s">
        <v>63</v>
      </c>
      <c r="B38" s="86">
        <v>38352</v>
      </c>
      <c r="C38" s="87" t="e">
        <v>#N/A</v>
      </c>
      <c r="D38" s="88" t="e">
        <v>#N/A</v>
      </c>
      <c r="E38" s="88" t="e">
        <v>#N/A</v>
      </c>
      <c r="F38" s="88" t="e">
        <v>#N/A</v>
      </c>
      <c r="G38" s="88">
        <v>3.6865359325762777</v>
      </c>
      <c r="H38" s="89">
        <v>4.0650000000000004</v>
      </c>
      <c r="I38" s="89">
        <v>1.325</v>
      </c>
      <c r="J38" s="89">
        <v>9.8874640674237213</v>
      </c>
    </row>
    <row r="39" spans="1:10">
      <c r="A39" s="2" t="s">
        <v>64</v>
      </c>
      <c r="B39" s="86">
        <v>38717</v>
      </c>
      <c r="C39" s="87" t="e">
        <v>#N/A</v>
      </c>
      <c r="D39" s="88" t="e">
        <v>#N/A</v>
      </c>
      <c r="E39" s="88" t="e">
        <v>#N/A</v>
      </c>
      <c r="F39" s="88" t="e">
        <v>#N/A</v>
      </c>
      <c r="G39" s="88">
        <v>3.7328352940720144</v>
      </c>
      <c r="H39" s="89">
        <v>4.024</v>
      </c>
      <c r="I39" s="89">
        <v>1.427</v>
      </c>
      <c r="J39" s="89">
        <v>9.9931647059279847</v>
      </c>
    </row>
    <row r="40" spans="1:10">
      <c r="A40" s="2" t="s">
        <v>65</v>
      </c>
      <c r="B40" s="86">
        <v>39082</v>
      </c>
      <c r="C40" s="87" t="e">
        <v>#N/A</v>
      </c>
      <c r="D40" s="88" t="e">
        <v>#N/A</v>
      </c>
      <c r="E40" s="88" t="e">
        <v>#N/A</v>
      </c>
      <c r="F40" s="88" t="e">
        <v>#N/A</v>
      </c>
      <c r="G40" s="88">
        <v>3.7332432210278284</v>
      </c>
      <c r="H40" s="89">
        <v>3.9740000000000002</v>
      </c>
      <c r="I40" s="89">
        <v>1.6559999999999999</v>
      </c>
      <c r="J40" s="89">
        <v>10.035756778972173</v>
      </c>
    </row>
    <row r="41" spans="1:10">
      <c r="A41" s="2" t="s">
        <v>66</v>
      </c>
      <c r="B41" s="86">
        <v>39447</v>
      </c>
      <c r="C41" s="87" t="e">
        <v>#N/A</v>
      </c>
      <c r="D41" s="88" t="e">
        <v>#N/A</v>
      </c>
      <c r="E41" s="88" t="e">
        <v>#N/A</v>
      </c>
      <c r="F41" s="88" t="e">
        <v>#N/A</v>
      </c>
      <c r="G41" s="88">
        <v>3.9609143487411824</v>
      </c>
      <c r="H41" s="89">
        <v>4.0590000000000002</v>
      </c>
      <c r="I41" s="89">
        <v>1.655</v>
      </c>
      <c r="J41" s="89">
        <v>9.3730856512588137</v>
      </c>
    </row>
    <row r="42" spans="1:10">
      <c r="A42" s="2" t="s">
        <v>67</v>
      </c>
      <c r="B42" s="86">
        <v>39813</v>
      </c>
      <c r="C42" s="87" t="e">
        <v>#N/A</v>
      </c>
      <c r="D42" s="88" t="e">
        <v>#N/A</v>
      </c>
      <c r="E42" s="88" t="e">
        <v>#N/A</v>
      </c>
      <c r="F42" s="88" t="e">
        <v>#N/A</v>
      </c>
      <c r="G42" s="88">
        <v>4.0264297924753025</v>
      </c>
      <c r="H42" s="89">
        <v>4.1479999999999997</v>
      </c>
      <c r="I42" s="89">
        <v>1.7130000000000001</v>
      </c>
      <c r="J42" s="89">
        <v>10.324570207524697</v>
      </c>
    </row>
    <row r="43" spans="1:10">
      <c r="A43" s="2" t="s">
        <v>68</v>
      </c>
      <c r="B43" s="86">
        <v>40178</v>
      </c>
      <c r="C43" s="87" t="e">
        <v>#N/A</v>
      </c>
      <c r="D43" s="88" t="e">
        <v>#N/A</v>
      </c>
      <c r="E43" s="88" t="e">
        <v>#N/A</v>
      </c>
      <c r="F43" s="88" t="e">
        <v>#N/A</v>
      </c>
      <c r="G43" s="88">
        <v>4.7425070766498312</v>
      </c>
      <c r="H43" s="89">
        <v>4.702</v>
      </c>
      <c r="I43" s="89">
        <v>1.2969999999999999</v>
      </c>
      <c r="J43" s="89">
        <v>13.663492923350168</v>
      </c>
    </row>
    <row r="44" spans="1:10">
      <c r="A44" s="2" t="s">
        <v>69</v>
      </c>
      <c r="B44" s="86">
        <v>40543</v>
      </c>
      <c r="C44" s="87" t="e">
        <v>#N/A</v>
      </c>
      <c r="D44" s="88" t="e">
        <v>#N/A</v>
      </c>
      <c r="E44" s="88" t="e">
        <v>#N/A</v>
      </c>
      <c r="F44" s="88" t="e">
        <v>#N/A</v>
      </c>
      <c r="G44" s="88">
        <v>4.9159376394391332</v>
      </c>
      <c r="H44" s="89">
        <v>4.7380000000000004</v>
      </c>
      <c r="I44" s="89">
        <v>1.3260000000000001</v>
      </c>
      <c r="J44" s="89">
        <v>12.392062360560868</v>
      </c>
    </row>
    <row r="45" spans="1:10">
      <c r="A45" s="2" t="s">
        <v>70</v>
      </c>
      <c r="B45" s="86">
        <v>40908</v>
      </c>
      <c r="C45" s="87" t="e">
        <v>#N/A</v>
      </c>
      <c r="D45" s="88" t="e">
        <v>#N/A</v>
      </c>
      <c r="E45" s="88" t="e">
        <v>#N/A</v>
      </c>
      <c r="F45" s="88" t="e">
        <v>#N/A</v>
      </c>
      <c r="G45" s="88">
        <v>4.9622166656105851</v>
      </c>
      <c r="H45" s="89">
        <v>4.7110000000000003</v>
      </c>
      <c r="I45" s="89">
        <v>1.4950000000000001</v>
      </c>
      <c r="J45" s="89">
        <v>12.247783334389416</v>
      </c>
    </row>
    <row r="46" spans="1:10">
      <c r="A46" s="2" t="s">
        <v>71</v>
      </c>
      <c r="B46" s="86">
        <v>41274</v>
      </c>
      <c r="C46" s="87" t="e">
        <v>#N/A</v>
      </c>
      <c r="D46" s="88" t="e">
        <v>#N/A</v>
      </c>
      <c r="E46" s="88" t="e">
        <v>#N/A</v>
      </c>
      <c r="F46" s="88" t="e">
        <v>#N/A</v>
      </c>
      <c r="G46" s="88">
        <v>4.5096067365988004</v>
      </c>
      <c r="H46" s="89">
        <v>4.7699999999999996</v>
      </c>
      <c r="I46" s="89">
        <v>1.369</v>
      </c>
      <c r="J46" s="89">
        <v>11.329393263401201</v>
      </c>
    </row>
    <row r="47" spans="1:10">
      <c r="A47" s="2" t="s">
        <v>72</v>
      </c>
      <c r="B47" s="86">
        <v>41639</v>
      </c>
      <c r="C47" s="87" t="e">
        <v>#N/A</v>
      </c>
      <c r="D47" s="88" t="e">
        <v>#N/A</v>
      </c>
      <c r="E47" s="88" t="e">
        <v>#N/A</v>
      </c>
      <c r="F47" s="88" t="e">
        <v>#N/A</v>
      </c>
      <c r="G47" s="88">
        <v>4.6168276011391223</v>
      </c>
      <c r="H47" s="89">
        <v>4.859</v>
      </c>
      <c r="I47" s="89">
        <v>1.3280000000000001</v>
      </c>
      <c r="J47" s="89">
        <v>9.9731723988608785</v>
      </c>
    </row>
    <row r="48" spans="1:10">
      <c r="A48" s="2" t="s">
        <v>73</v>
      </c>
      <c r="B48" s="86">
        <v>42004</v>
      </c>
      <c r="C48" s="87">
        <v>4.9000000000000004</v>
      </c>
      <c r="D48" s="88">
        <v>4.9000000000000004</v>
      </c>
      <c r="E48" s="88">
        <v>1.3</v>
      </c>
      <c r="F48" s="88">
        <v>9.3000000000000007</v>
      </c>
      <c r="G48" s="87">
        <v>4.9000000000000004</v>
      </c>
      <c r="H48" s="89" t="e">
        <v>#N/A</v>
      </c>
      <c r="I48" s="89" t="e">
        <v>#N/A</v>
      </c>
      <c r="J48" s="88">
        <v>9.3000000000000007</v>
      </c>
    </row>
    <row r="49" spans="1:10">
      <c r="A49" s="2" t="s">
        <v>74</v>
      </c>
      <c r="B49" s="86">
        <v>42369</v>
      </c>
      <c r="C49" s="87">
        <v>5.0999999999999996</v>
      </c>
      <c r="D49" s="88">
        <v>4.9000000000000004</v>
      </c>
      <c r="E49" s="88">
        <v>1.5</v>
      </c>
      <c r="F49" s="88">
        <v>9.4</v>
      </c>
      <c r="G49" s="88"/>
      <c r="H49" s="89" t="e">
        <v>#N/A</v>
      </c>
      <c r="I49" s="89" t="e">
        <v>#N/A</v>
      </c>
      <c r="J49" s="94"/>
    </row>
    <row r="50" spans="1:10">
      <c r="A50" s="2" t="s">
        <v>75</v>
      </c>
      <c r="B50" s="86">
        <v>42735</v>
      </c>
      <c r="C50" s="87">
        <v>5.3</v>
      </c>
      <c r="D50" s="88">
        <v>4.9000000000000004</v>
      </c>
      <c r="E50" s="88">
        <v>1.7</v>
      </c>
      <c r="F50" s="88">
        <v>9.1</v>
      </c>
      <c r="G50" s="88"/>
      <c r="H50" s="89" t="e">
        <v>#N/A</v>
      </c>
      <c r="I50" s="89" t="e">
        <v>#N/A</v>
      </c>
      <c r="J50" s="94"/>
    </row>
    <row r="51" spans="1:10">
      <c r="A51" s="2" t="s">
        <v>76</v>
      </c>
      <c r="B51" s="86">
        <v>43100</v>
      </c>
      <c r="C51" s="87">
        <v>5.3</v>
      </c>
      <c r="D51" s="88">
        <v>4.9000000000000004</v>
      </c>
      <c r="E51" s="88">
        <v>2</v>
      </c>
      <c r="F51" s="88">
        <v>8.6999999999999993</v>
      </c>
      <c r="G51" s="88"/>
      <c r="H51" s="89" t="e">
        <v>#N/A</v>
      </c>
      <c r="I51" s="89" t="e">
        <v>#N/A</v>
      </c>
      <c r="J51" s="94"/>
    </row>
    <row r="52" spans="1:10">
      <c r="A52" s="2" t="s">
        <v>77</v>
      </c>
      <c r="B52" s="86">
        <v>43465</v>
      </c>
      <c r="C52" s="87">
        <v>5.3</v>
      </c>
      <c r="D52" s="88">
        <v>5</v>
      </c>
      <c r="E52" s="88">
        <v>2.2999999999999998</v>
      </c>
      <c r="F52" s="88">
        <v>8.3000000000000007</v>
      </c>
      <c r="G52" s="88"/>
      <c r="H52" s="89" t="e">
        <v>#N/A</v>
      </c>
      <c r="I52" s="89" t="e">
        <v>#N/A</v>
      </c>
      <c r="J52" s="94"/>
    </row>
    <row r="53" spans="1:10">
      <c r="A53" s="2" t="s">
        <v>78</v>
      </c>
      <c r="B53" s="86">
        <v>43830</v>
      </c>
      <c r="C53" s="87">
        <v>5.4</v>
      </c>
      <c r="D53" s="88">
        <v>5.0999999999999996</v>
      </c>
      <c r="E53" s="88">
        <v>2.6</v>
      </c>
      <c r="F53" s="88">
        <v>8.1</v>
      </c>
      <c r="G53" s="88"/>
      <c r="H53" s="89" t="e">
        <v>#N/A</v>
      </c>
      <c r="I53" s="89" t="e">
        <v>#N/A</v>
      </c>
      <c r="J53" s="94"/>
    </row>
    <row r="54" spans="1:10">
      <c r="A54" s="2" t="s">
        <v>79</v>
      </c>
      <c r="B54" s="86">
        <v>44196</v>
      </c>
      <c r="C54" s="87">
        <v>5.6</v>
      </c>
      <c r="D54" s="88">
        <v>5.2</v>
      </c>
      <c r="E54" s="88">
        <v>2.8</v>
      </c>
      <c r="F54" s="88">
        <v>7.9</v>
      </c>
      <c r="G54" s="88"/>
      <c r="H54" s="89" t="e">
        <v>#N/A</v>
      </c>
      <c r="I54" s="89" t="e">
        <v>#N/A</v>
      </c>
      <c r="J54" s="94"/>
    </row>
    <row r="55" spans="1:10">
      <c r="A55" s="2" t="s">
        <v>80</v>
      </c>
      <c r="B55" s="86">
        <v>44561</v>
      </c>
      <c r="C55" s="87">
        <v>5.7</v>
      </c>
      <c r="D55" s="88">
        <v>5.3</v>
      </c>
      <c r="E55" s="88">
        <v>2.9</v>
      </c>
      <c r="F55" s="88">
        <v>7.8</v>
      </c>
      <c r="G55" s="88"/>
      <c r="H55" s="89" t="e">
        <v>#N/A</v>
      </c>
      <c r="I55" s="89" t="e">
        <v>#N/A</v>
      </c>
      <c r="J55" s="94"/>
    </row>
    <row r="56" spans="1:10">
      <c r="A56" s="2" t="s">
        <v>81</v>
      </c>
      <c r="B56" s="86">
        <v>44926</v>
      </c>
      <c r="C56" s="87">
        <v>5.9</v>
      </c>
      <c r="D56" s="88">
        <v>5.4</v>
      </c>
      <c r="E56" s="88">
        <v>3.1</v>
      </c>
      <c r="F56" s="88">
        <v>7.7</v>
      </c>
      <c r="G56" s="88"/>
      <c r="H56" s="89" t="e">
        <v>#N/A</v>
      </c>
      <c r="I56" s="89" t="e">
        <v>#N/A</v>
      </c>
      <c r="J56" s="94"/>
    </row>
    <row r="57" spans="1:10">
      <c r="A57" s="2" t="s">
        <v>82</v>
      </c>
      <c r="B57" s="86">
        <v>45291</v>
      </c>
      <c r="C57" s="87">
        <v>6</v>
      </c>
      <c r="D57" s="88">
        <v>5.5</v>
      </c>
      <c r="E57" s="88">
        <v>3.2</v>
      </c>
      <c r="F57" s="88">
        <v>7.5</v>
      </c>
      <c r="G57" s="88"/>
      <c r="H57" s="89" t="e">
        <v>#N/A</v>
      </c>
      <c r="I57" s="89" t="e">
        <v>#N/A</v>
      </c>
      <c r="J57" s="94"/>
    </row>
    <row r="58" spans="1:10">
      <c r="A58" s="2" t="s">
        <v>83</v>
      </c>
      <c r="B58" s="86">
        <v>45657</v>
      </c>
      <c r="C58" s="87">
        <v>5.9</v>
      </c>
      <c r="D58" s="88">
        <v>5.6</v>
      </c>
      <c r="E58" s="88">
        <v>3.3</v>
      </c>
      <c r="F58" s="88">
        <v>7.3</v>
      </c>
      <c r="G58" s="88"/>
      <c r="H58" s="89" t="e">
        <v>#N/A</v>
      </c>
      <c r="I58" s="89" t="e">
        <v>#N/A</v>
      </c>
      <c r="J58" s="94"/>
    </row>
    <row r="59" spans="1:10">
      <c r="A59" s="2" t="s">
        <v>84</v>
      </c>
      <c r="B59" s="86">
        <v>46022</v>
      </c>
      <c r="C59" s="87">
        <v>6.1</v>
      </c>
      <c r="D59" s="88">
        <v>5.7</v>
      </c>
      <c r="E59" s="88">
        <v>3.4</v>
      </c>
      <c r="F59" s="88">
        <v>7.3</v>
      </c>
      <c r="G59" s="88"/>
      <c r="H59" s="89" t="e">
        <v>#N/A</v>
      </c>
      <c r="I59" s="89" t="e">
        <v>#N/A</v>
      </c>
      <c r="J59" s="94"/>
    </row>
    <row r="60" spans="1:10">
      <c r="A60" s="2" t="s">
        <v>85</v>
      </c>
      <c r="B60" s="86">
        <v>46387</v>
      </c>
      <c r="C60" s="87">
        <v>6.3</v>
      </c>
      <c r="D60" s="88">
        <v>5.8</v>
      </c>
      <c r="E60" s="88">
        <v>3.5</v>
      </c>
      <c r="F60" s="88">
        <v>7.3</v>
      </c>
      <c r="G60" s="88"/>
      <c r="H60" s="89" t="e">
        <v>#N/A</v>
      </c>
      <c r="I60" s="89" t="e">
        <v>#N/A</v>
      </c>
      <c r="J60" s="94"/>
    </row>
    <row r="61" spans="1:10">
      <c r="A61" s="2" t="s">
        <v>86</v>
      </c>
      <c r="B61" s="86">
        <v>46752</v>
      </c>
      <c r="C61" s="87">
        <v>6.3</v>
      </c>
      <c r="D61" s="88">
        <v>5.9</v>
      </c>
      <c r="E61" s="88">
        <v>3.6</v>
      </c>
      <c r="F61" s="88">
        <v>7.3</v>
      </c>
      <c r="G61" s="88"/>
      <c r="H61" s="89" t="e">
        <v>#N/A</v>
      </c>
      <c r="I61" s="89" t="e">
        <v>#N/A</v>
      </c>
      <c r="J61" s="94"/>
    </row>
    <row r="62" spans="1:10">
      <c r="A62" s="2" t="s">
        <v>87</v>
      </c>
      <c r="B62" s="86">
        <v>47118</v>
      </c>
      <c r="C62" s="87">
        <v>6.5</v>
      </c>
      <c r="D62" s="88">
        <v>6</v>
      </c>
      <c r="E62" s="88">
        <v>3.7</v>
      </c>
      <c r="F62" s="88">
        <v>7.2</v>
      </c>
      <c r="G62" s="88"/>
      <c r="H62" s="89" t="e">
        <v>#N/A</v>
      </c>
      <c r="I62" s="89" t="e">
        <v>#N/A</v>
      </c>
      <c r="J62" s="94"/>
    </row>
    <row r="63" spans="1:10">
      <c r="A63" s="2" t="s">
        <v>88</v>
      </c>
      <c r="B63" s="86">
        <v>47483</v>
      </c>
      <c r="C63" s="87">
        <v>6.6</v>
      </c>
      <c r="D63" s="88">
        <v>6.1</v>
      </c>
      <c r="E63" s="88">
        <v>3.8</v>
      </c>
      <c r="F63" s="88">
        <v>7.2</v>
      </c>
      <c r="G63" s="88"/>
      <c r="H63" s="89" t="e">
        <v>#N/A</v>
      </c>
      <c r="I63" s="89" t="e">
        <v>#N/A</v>
      </c>
      <c r="J63" s="94"/>
    </row>
    <row r="64" spans="1:10">
      <c r="A64" s="2" t="s">
        <v>89</v>
      </c>
      <c r="B64" s="86">
        <v>47848</v>
      </c>
      <c r="C64" s="87">
        <v>6.8</v>
      </c>
      <c r="D64" s="88">
        <v>6.2</v>
      </c>
      <c r="E64" s="88">
        <v>3.9</v>
      </c>
      <c r="F64" s="88">
        <v>7.2</v>
      </c>
      <c r="G64" s="88"/>
      <c r="H64" s="89" t="e">
        <v>#N/A</v>
      </c>
      <c r="I64" s="89" t="e">
        <v>#N/A</v>
      </c>
      <c r="J64" s="94"/>
    </row>
    <row r="65" spans="1:10">
      <c r="A65" s="2" t="s">
        <v>90</v>
      </c>
      <c r="B65" s="86">
        <v>48213</v>
      </c>
      <c r="C65" s="87">
        <v>6.9</v>
      </c>
      <c r="D65" s="88">
        <v>6.2</v>
      </c>
      <c r="E65" s="88">
        <v>4</v>
      </c>
      <c r="F65" s="88">
        <v>7.1</v>
      </c>
      <c r="G65" s="88"/>
      <c r="H65" s="89" t="e">
        <v>#N/A</v>
      </c>
      <c r="I65" s="89" t="e">
        <v>#N/A</v>
      </c>
      <c r="J65" s="94"/>
    </row>
    <row r="66" spans="1:10">
      <c r="A66" s="2" t="s">
        <v>91</v>
      </c>
      <c r="B66" s="86">
        <v>48579</v>
      </c>
      <c r="C66" s="87">
        <v>7.1</v>
      </c>
      <c r="D66" s="88">
        <v>6.3</v>
      </c>
      <c r="E66" s="88">
        <v>4.0999999999999996</v>
      </c>
      <c r="F66" s="88">
        <v>7.1</v>
      </c>
      <c r="G66" s="88"/>
      <c r="H66" s="89" t="e">
        <v>#N/A</v>
      </c>
      <c r="I66" s="89" t="e">
        <v>#N/A</v>
      </c>
      <c r="J66" s="94"/>
    </row>
    <row r="67" spans="1:10">
      <c r="A67" s="2" t="s">
        <v>92</v>
      </c>
      <c r="B67" s="86">
        <v>48944</v>
      </c>
      <c r="C67" s="87">
        <v>7.1999999999999993</v>
      </c>
      <c r="D67" s="88">
        <v>6.3</v>
      </c>
      <c r="E67" s="88">
        <v>4.0999999999999996</v>
      </c>
      <c r="F67" s="88">
        <v>7.1</v>
      </c>
      <c r="G67" s="88"/>
      <c r="H67" s="89" t="e">
        <v>#N/A</v>
      </c>
      <c r="I67" s="89" t="e">
        <v>#N/A</v>
      </c>
      <c r="J67" s="94"/>
    </row>
    <row r="68" spans="1:10">
      <c r="A68" s="2" t="s">
        <v>93</v>
      </c>
      <c r="B68" s="86">
        <v>49309</v>
      </c>
      <c r="C68" s="87">
        <v>7.3000000000000007</v>
      </c>
      <c r="D68" s="88">
        <v>6.4</v>
      </c>
      <c r="E68" s="88">
        <v>4.2</v>
      </c>
      <c r="F68" s="88">
        <v>7</v>
      </c>
      <c r="G68" s="88"/>
      <c r="H68" s="89" t="e">
        <v>#N/A</v>
      </c>
      <c r="I68" s="89" t="e">
        <v>#N/A</v>
      </c>
      <c r="J68" s="94"/>
    </row>
    <row r="69" spans="1:10">
      <c r="A69" s="2" t="s">
        <v>94</v>
      </c>
      <c r="B69" s="90">
        <v>49674</v>
      </c>
      <c r="C69" s="91">
        <v>7.5</v>
      </c>
      <c r="D69" s="92">
        <v>6.4</v>
      </c>
      <c r="E69" s="92">
        <v>4.3</v>
      </c>
      <c r="F69" s="92">
        <v>7</v>
      </c>
      <c r="G69" s="6"/>
      <c r="H69" s="7" t="e">
        <v>#N/A</v>
      </c>
      <c r="I69" s="7" t="e">
        <v>#N/A</v>
      </c>
    </row>
    <row r="70" spans="1:10">
      <c r="A70" s="2" t="s">
        <v>95</v>
      </c>
      <c r="B70" s="90">
        <v>50040</v>
      </c>
      <c r="C70" s="91">
        <v>7.6000000000000005</v>
      </c>
      <c r="D70" s="92">
        <v>6.4</v>
      </c>
      <c r="E70" s="92">
        <v>4.4000000000000004</v>
      </c>
      <c r="F70" s="92">
        <v>7</v>
      </c>
      <c r="G70" s="6"/>
      <c r="H70" s="7" t="e">
        <v>#N/A</v>
      </c>
      <c r="I70" s="7" t="e">
        <v>#N/A</v>
      </c>
    </row>
    <row r="71" spans="1:10">
      <c r="A71" s="2" t="s">
        <v>96</v>
      </c>
      <c r="B71" s="90">
        <v>50405</v>
      </c>
      <c r="C71" s="91">
        <v>7.8</v>
      </c>
      <c r="D71" s="92">
        <v>6.4</v>
      </c>
      <c r="E71" s="92">
        <v>4.5</v>
      </c>
      <c r="F71" s="92">
        <v>6.9</v>
      </c>
      <c r="G71" s="6"/>
      <c r="H71" s="7" t="e">
        <v>#N/A</v>
      </c>
      <c r="I71" s="7" t="e">
        <v>#N/A</v>
      </c>
    </row>
    <row r="72" spans="1:10">
      <c r="A72" s="2" t="s">
        <v>97</v>
      </c>
      <c r="B72" s="90">
        <v>50770</v>
      </c>
      <c r="C72" s="91">
        <v>7.8999999999999995</v>
      </c>
      <c r="D72" s="92">
        <v>6.4</v>
      </c>
      <c r="E72" s="92">
        <v>4.5999999999999996</v>
      </c>
      <c r="F72" s="92">
        <v>6.9</v>
      </c>
      <c r="G72" s="6"/>
      <c r="H72" s="7" t="e">
        <v>#N/A</v>
      </c>
      <c r="I72" s="7" t="e">
        <v>#N/A</v>
      </c>
    </row>
    <row r="73" spans="1:10">
      <c r="A73" s="2" t="s">
        <v>98</v>
      </c>
      <c r="B73" s="90">
        <v>51135</v>
      </c>
      <c r="C73" s="91">
        <v>8</v>
      </c>
      <c r="D73" s="92">
        <v>6.3</v>
      </c>
      <c r="E73" s="92">
        <v>4.7</v>
      </c>
      <c r="F73" s="92">
        <v>6.8</v>
      </c>
      <c r="G73" s="6"/>
      <c r="H73" s="7" t="e">
        <v>#N/A</v>
      </c>
      <c r="I73" s="7" t="e">
        <v>#N/A</v>
      </c>
    </row>
    <row r="74" spans="1:10">
      <c r="A74" s="2" t="s">
        <v>99</v>
      </c>
      <c r="B74" s="90">
        <v>51501</v>
      </c>
      <c r="C74" s="91">
        <v>8.1</v>
      </c>
      <c r="D74" s="92">
        <v>6.3</v>
      </c>
      <c r="E74" s="92">
        <v>4.8</v>
      </c>
      <c r="F74" s="92">
        <v>6.8</v>
      </c>
      <c r="G74" s="6"/>
      <c r="H74" s="7" t="e">
        <v>#N/A</v>
      </c>
      <c r="I74" s="7" t="e">
        <v>#N/A</v>
      </c>
    </row>
    <row r="75" spans="1:10">
      <c r="A75" s="2" t="s">
        <v>100</v>
      </c>
      <c r="B75" s="90">
        <v>51866</v>
      </c>
      <c r="C75" s="91">
        <v>8.1999999999999993</v>
      </c>
      <c r="D75" s="92">
        <v>6.3</v>
      </c>
      <c r="E75" s="92">
        <v>4.8</v>
      </c>
      <c r="F75" s="92">
        <v>6.8</v>
      </c>
      <c r="G75" s="6"/>
      <c r="H75" s="7" t="e">
        <v>#N/A</v>
      </c>
      <c r="I75" s="7" t="e">
        <v>#N/A</v>
      </c>
    </row>
    <row r="76" spans="1:10">
      <c r="A76" s="2" t="s">
        <v>101</v>
      </c>
      <c r="B76" s="90">
        <v>52231</v>
      </c>
      <c r="C76" s="91">
        <v>8.4</v>
      </c>
      <c r="D76" s="92">
        <v>6.2</v>
      </c>
      <c r="E76" s="92">
        <v>4.9000000000000004</v>
      </c>
      <c r="F76" s="92">
        <v>6.8</v>
      </c>
      <c r="G76" s="6"/>
      <c r="H76" s="7" t="e">
        <v>#N/A</v>
      </c>
      <c r="I76" s="7" t="e">
        <v>#N/A</v>
      </c>
    </row>
    <row r="77" spans="1:10">
      <c r="A77" s="2" t="s">
        <v>102</v>
      </c>
      <c r="B77" s="90">
        <v>52596</v>
      </c>
      <c r="C77" s="91">
        <v>8.5</v>
      </c>
      <c r="D77" s="92">
        <v>6.2</v>
      </c>
      <c r="E77" s="92">
        <v>5</v>
      </c>
      <c r="F77" s="92">
        <v>6.7</v>
      </c>
      <c r="G77" s="6"/>
      <c r="H77" s="7" t="e">
        <v>#N/A</v>
      </c>
      <c r="I77" s="7" t="e">
        <v>#N/A</v>
      </c>
    </row>
    <row r="78" spans="1:10">
      <c r="A78" s="2" t="s">
        <v>103</v>
      </c>
      <c r="B78" s="90">
        <v>52962</v>
      </c>
      <c r="C78" s="91">
        <v>8.6</v>
      </c>
      <c r="D78" s="92">
        <v>6.2</v>
      </c>
      <c r="E78" s="92">
        <v>5.0999999999999996</v>
      </c>
      <c r="F78" s="92">
        <v>6.7</v>
      </c>
      <c r="G78" s="6"/>
      <c r="H78" s="7" t="e">
        <v>#N/A</v>
      </c>
      <c r="I78" s="7" t="e">
        <v>#N/A</v>
      </c>
    </row>
    <row r="79" spans="1:10">
      <c r="A79" s="2" t="s">
        <v>104</v>
      </c>
      <c r="B79" s="90">
        <v>53327</v>
      </c>
      <c r="C79" s="91">
        <v>8.6999999999999993</v>
      </c>
      <c r="D79" s="92">
        <v>6.2</v>
      </c>
      <c r="E79" s="92">
        <v>5.2</v>
      </c>
      <c r="F79" s="92">
        <v>6.7</v>
      </c>
      <c r="G79" s="6"/>
      <c r="H79" s="7" t="e">
        <v>#N/A</v>
      </c>
      <c r="I79" s="7" t="e">
        <v>#N/A</v>
      </c>
    </row>
    <row r="80" spans="1:10">
      <c r="A80" s="2" t="s">
        <v>105</v>
      </c>
      <c r="B80" s="90">
        <v>53692</v>
      </c>
      <c r="C80" s="91">
        <v>8.8000000000000007</v>
      </c>
      <c r="D80" s="92">
        <v>6.2</v>
      </c>
      <c r="E80" s="92">
        <v>5.3</v>
      </c>
      <c r="F80" s="92">
        <v>6.6</v>
      </c>
      <c r="G80" s="6"/>
      <c r="H80" s="7" t="e">
        <v>#N/A</v>
      </c>
      <c r="I80" s="7" t="e">
        <v>#N/A</v>
      </c>
    </row>
    <row r="81" spans="1:9">
      <c r="A81" s="2" t="s">
        <v>106</v>
      </c>
      <c r="B81" s="90">
        <v>54057</v>
      </c>
      <c r="C81" s="91">
        <v>9</v>
      </c>
      <c r="D81" s="92">
        <v>6.2</v>
      </c>
      <c r="E81" s="92">
        <v>5.3</v>
      </c>
      <c r="F81" s="92">
        <v>6.6</v>
      </c>
      <c r="G81" s="6"/>
      <c r="H81" s="7" t="e">
        <v>#N/A</v>
      </c>
      <c r="I81" s="7" t="e">
        <v>#N/A</v>
      </c>
    </row>
    <row r="82" spans="1:9">
      <c r="A82" s="2" t="s">
        <v>107</v>
      </c>
      <c r="B82" s="90">
        <v>54423</v>
      </c>
      <c r="C82" s="91">
        <v>9</v>
      </c>
      <c r="D82" s="92">
        <v>6.2</v>
      </c>
      <c r="E82" s="92">
        <v>5.4</v>
      </c>
      <c r="F82" s="92">
        <v>6.6</v>
      </c>
      <c r="G82" s="6"/>
      <c r="H82" s="7" t="e">
        <v>#N/A</v>
      </c>
      <c r="I82" s="7" t="e">
        <v>#N/A</v>
      </c>
    </row>
    <row r="83" spans="1:9">
      <c r="A83" s="2" t="s">
        <v>108</v>
      </c>
      <c r="B83" s="90">
        <v>54788</v>
      </c>
      <c r="C83" s="91">
        <v>9.1000000000000014</v>
      </c>
      <c r="D83" s="92">
        <v>6.2</v>
      </c>
      <c r="E83" s="92">
        <v>5.5</v>
      </c>
      <c r="F83" s="92">
        <v>6.5</v>
      </c>
      <c r="G83" s="6"/>
      <c r="H83" s="7" t="e">
        <v>#N/A</v>
      </c>
      <c r="I83" s="7" t="e">
        <v>#N/A</v>
      </c>
    </row>
    <row r="84" spans="1:9">
      <c r="A84" s="2" t="s">
        <v>109</v>
      </c>
      <c r="B84" s="90">
        <v>55153</v>
      </c>
      <c r="C84" s="91">
        <v>9.3000000000000007</v>
      </c>
      <c r="D84" s="92">
        <v>6.2</v>
      </c>
      <c r="E84" s="92">
        <v>5.6</v>
      </c>
      <c r="F84" s="92">
        <v>6.5</v>
      </c>
      <c r="G84" s="6"/>
      <c r="H84" s="7" t="e">
        <v>#N/A</v>
      </c>
      <c r="I84" s="7" t="e">
        <v>#N/A</v>
      </c>
    </row>
    <row r="85" spans="1:9">
      <c r="A85" s="2" t="s">
        <v>110</v>
      </c>
      <c r="B85" s="90">
        <v>55518</v>
      </c>
      <c r="C85" s="91">
        <v>9.3999999999999986</v>
      </c>
      <c r="D85" s="92">
        <v>6.2</v>
      </c>
      <c r="E85" s="92">
        <v>5.7</v>
      </c>
      <c r="F85" s="92">
        <v>6.5</v>
      </c>
      <c r="G85" s="6"/>
      <c r="H85" s="7" t="e">
        <v>#N/A</v>
      </c>
      <c r="I85" s="7" t="e">
        <v>#N/A</v>
      </c>
    </row>
    <row r="86" spans="1:9">
      <c r="A86" s="2" t="s">
        <v>111</v>
      </c>
      <c r="B86" s="90">
        <v>55884</v>
      </c>
      <c r="C86" s="91">
        <v>9.3999999999999986</v>
      </c>
      <c r="D86" s="92">
        <v>6.2</v>
      </c>
      <c r="E86" s="92">
        <v>5.8</v>
      </c>
      <c r="F86" s="92">
        <v>6.5</v>
      </c>
      <c r="G86" s="6"/>
      <c r="H86" s="7" t="e">
        <v>#N/A</v>
      </c>
      <c r="I86" s="7" t="e">
        <v>#N/A</v>
      </c>
    </row>
    <row r="87" spans="1:9">
      <c r="A87" s="2" t="s">
        <v>112</v>
      </c>
      <c r="B87" s="90">
        <v>56249</v>
      </c>
      <c r="C87" s="91">
        <v>9.6</v>
      </c>
      <c r="D87" s="92">
        <v>6.2</v>
      </c>
      <c r="E87" s="92">
        <v>5.9</v>
      </c>
      <c r="F87" s="92">
        <v>6.4</v>
      </c>
      <c r="G87" s="6"/>
      <c r="H87" s="7" t="e">
        <v>#N/A</v>
      </c>
      <c r="I87" s="7" t="e">
        <v>#N/A</v>
      </c>
    </row>
    <row r="88" spans="1:9">
      <c r="A88" s="2" t="s">
        <v>113</v>
      </c>
      <c r="B88" s="90">
        <v>56614</v>
      </c>
      <c r="C88" s="91">
        <v>9.6999999999999993</v>
      </c>
      <c r="D88" s="92">
        <v>6.2</v>
      </c>
      <c r="E88" s="92">
        <v>5.9</v>
      </c>
      <c r="F88" s="92">
        <v>6.4</v>
      </c>
      <c r="G88" s="6"/>
      <c r="H88" s="7" t="e">
        <v>#N/A</v>
      </c>
      <c r="I88" s="7" t="e">
        <v>#N/A</v>
      </c>
    </row>
    <row r="89" spans="1:9">
      <c r="A89" s="2" t="s">
        <v>114</v>
      </c>
      <c r="B89" s="90">
        <v>56979</v>
      </c>
      <c r="C89" s="91">
        <v>9.8000000000000007</v>
      </c>
      <c r="D89" s="92">
        <v>6.3</v>
      </c>
      <c r="E89" s="92">
        <v>6</v>
      </c>
      <c r="F89" s="92">
        <v>6.4</v>
      </c>
      <c r="G89" s="6"/>
      <c r="H89" s="7" t="e">
        <v>#N/A</v>
      </c>
      <c r="I89" s="7" t="e">
        <v>#N/A</v>
      </c>
    </row>
    <row r="90" spans="1:9">
      <c r="A90" s="2" t="s">
        <v>115</v>
      </c>
      <c r="B90" s="90">
        <v>57345</v>
      </c>
      <c r="C90" s="91">
        <v>9.8000000000000007</v>
      </c>
      <c r="D90" s="92">
        <v>6.3</v>
      </c>
      <c r="E90" s="92">
        <v>6.1</v>
      </c>
      <c r="F90" s="92">
        <v>6.4</v>
      </c>
      <c r="G90" s="6"/>
      <c r="H90" s="7" t="e">
        <v>#N/A</v>
      </c>
      <c r="I90" s="7" t="e">
        <v>#N/A</v>
      </c>
    </row>
    <row r="91" spans="1:9">
      <c r="A91" s="2" t="s">
        <v>116</v>
      </c>
      <c r="B91" s="90">
        <v>57710</v>
      </c>
      <c r="C91" s="91">
        <v>10</v>
      </c>
      <c r="D91" s="92">
        <v>6.3</v>
      </c>
      <c r="E91" s="92">
        <v>6.2</v>
      </c>
      <c r="F91" s="92">
        <v>6.3</v>
      </c>
      <c r="G91" s="6"/>
      <c r="H91" s="7" t="e">
        <v>#N/A</v>
      </c>
      <c r="I91" s="7" t="e">
        <v>#N/A</v>
      </c>
    </row>
    <row r="92" spans="1:9">
      <c r="A92" s="2" t="s">
        <v>117</v>
      </c>
      <c r="B92" s="90">
        <v>58075</v>
      </c>
      <c r="C92" s="91">
        <v>10.1</v>
      </c>
      <c r="D92" s="92">
        <v>6.4</v>
      </c>
      <c r="E92" s="92">
        <v>6.3</v>
      </c>
      <c r="F92" s="92">
        <v>6.3</v>
      </c>
      <c r="G92" s="6"/>
      <c r="H92" s="7" t="e">
        <v>#N/A</v>
      </c>
      <c r="I92" s="7" t="e">
        <v>#N/A</v>
      </c>
    </row>
    <row r="93" spans="1:9">
      <c r="A93" s="2" t="s">
        <v>118</v>
      </c>
      <c r="B93" s="90">
        <v>58440</v>
      </c>
      <c r="C93" s="91">
        <v>10.199999999999999</v>
      </c>
      <c r="D93" s="92">
        <v>6.4</v>
      </c>
      <c r="E93" s="92">
        <v>6.4</v>
      </c>
      <c r="F93" s="92">
        <v>6.3</v>
      </c>
      <c r="G93" s="6"/>
      <c r="H93" s="7" t="e">
        <v>#N/A</v>
      </c>
      <c r="I93" s="7" t="e">
        <v>#N/A</v>
      </c>
    </row>
    <row r="94" spans="1:9">
      <c r="A94" s="2" t="s">
        <v>119</v>
      </c>
      <c r="B94" s="90">
        <v>58806</v>
      </c>
      <c r="C94" s="91">
        <v>10.3</v>
      </c>
      <c r="D94" s="92">
        <v>6.4</v>
      </c>
      <c r="E94" s="92">
        <v>6.5</v>
      </c>
      <c r="F94" s="92">
        <v>6.3</v>
      </c>
      <c r="G94" s="6"/>
      <c r="H94" s="7" t="e">
        <v>#N/A</v>
      </c>
      <c r="I94" s="7" t="e">
        <v>#N/A</v>
      </c>
    </row>
    <row r="95" spans="1:9">
      <c r="A95" s="2" t="s">
        <v>120</v>
      </c>
      <c r="B95" s="90">
        <v>59171</v>
      </c>
      <c r="C95" s="91">
        <v>10.5</v>
      </c>
      <c r="D95" s="92">
        <v>6.5</v>
      </c>
      <c r="E95" s="92">
        <v>6.6</v>
      </c>
      <c r="F95" s="92">
        <v>6.3</v>
      </c>
      <c r="G95" s="6"/>
      <c r="H95" s="7" t="e">
        <v>#N/A</v>
      </c>
      <c r="I95" s="7" t="e">
        <v>#N/A</v>
      </c>
    </row>
    <row r="96" spans="1:9">
      <c r="A96" s="2" t="s">
        <v>121</v>
      </c>
      <c r="B96" s="90">
        <v>59536</v>
      </c>
      <c r="C96" s="91">
        <v>10.6</v>
      </c>
      <c r="D96" s="92">
        <v>6.5</v>
      </c>
      <c r="E96" s="92">
        <v>6.7</v>
      </c>
      <c r="F96" s="92">
        <v>6.2</v>
      </c>
      <c r="G96" s="6"/>
      <c r="H96" s="7" t="e">
        <v>#N/A</v>
      </c>
      <c r="I96" s="7" t="e">
        <v>#N/A</v>
      </c>
    </row>
    <row r="97" spans="1:9">
      <c r="A97" s="2" t="s">
        <v>122</v>
      </c>
      <c r="B97" s="90">
        <v>59901</v>
      </c>
      <c r="C97" s="91">
        <v>10.7</v>
      </c>
      <c r="D97" s="92">
        <v>6.5</v>
      </c>
      <c r="E97" s="92">
        <v>6.8</v>
      </c>
      <c r="F97" s="92">
        <v>6.2</v>
      </c>
      <c r="G97" s="6"/>
      <c r="H97" s="7" t="e">
        <v>#N/A</v>
      </c>
      <c r="I97" s="7" t="e">
        <v>#N/A</v>
      </c>
    </row>
    <row r="98" spans="1:9">
      <c r="A98" s="2" t="s">
        <v>123</v>
      </c>
      <c r="B98" s="90">
        <v>60267</v>
      </c>
      <c r="C98" s="91">
        <v>10.8</v>
      </c>
      <c r="D98" s="92">
        <v>6.6</v>
      </c>
      <c r="E98" s="92">
        <v>6.9</v>
      </c>
      <c r="F98" s="92">
        <v>6.2</v>
      </c>
      <c r="G98" s="6"/>
      <c r="H98" s="7" t="e">
        <v>#N/A</v>
      </c>
      <c r="I98" s="7" t="e">
        <v>#N/A</v>
      </c>
    </row>
    <row r="99" spans="1:9">
      <c r="A99" s="2" t="s">
        <v>124</v>
      </c>
      <c r="B99" s="90">
        <v>60632</v>
      </c>
      <c r="C99" s="91">
        <v>11</v>
      </c>
      <c r="D99" s="92">
        <v>6.5</v>
      </c>
      <c r="E99" s="92">
        <v>7</v>
      </c>
      <c r="F99" s="92">
        <v>6.2</v>
      </c>
      <c r="G99" s="6"/>
      <c r="H99" s="7" t="e">
        <v>#N/A</v>
      </c>
      <c r="I99" s="7" t="e">
        <v>#N/A</v>
      </c>
    </row>
    <row r="100" spans="1:9">
      <c r="A100" s="2" t="s">
        <v>125</v>
      </c>
      <c r="B100" s="90">
        <v>60997</v>
      </c>
      <c r="C100" s="91">
        <v>11.100000000000001</v>
      </c>
      <c r="D100" s="92">
        <v>6.6</v>
      </c>
      <c r="E100" s="92">
        <v>7.1</v>
      </c>
      <c r="F100" s="92">
        <v>6.2</v>
      </c>
      <c r="G100" s="6"/>
      <c r="H100" s="7" t="e">
        <v>#N/A</v>
      </c>
      <c r="I100" s="7" t="e">
        <v>#N/A</v>
      </c>
    </row>
    <row r="101" spans="1:9">
      <c r="A101" s="2" t="s">
        <v>126</v>
      </c>
      <c r="B101" s="90">
        <v>61362</v>
      </c>
      <c r="C101" s="91">
        <v>11.2</v>
      </c>
      <c r="D101" s="92">
        <v>6.6</v>
      </c>
      <c r="E101" s="92">
        <v>7.3</v>
      </c>
      <c r="F101" s="92">
        <v>6.1</v>
      </c>
      <c r="G101" s="6"/>
      <c r="H101" s="7" t="e">
        <v>#N/A</v>
      </c>
      <c r="I101" s="7" t="e">
        <v>#N/A</v>
      </c>
    </row>
    <row r="102" spans="1:9">
      <c r="A102" s="2" t="s">
        <v>127</v>
      </c>
      <c r="B102" s="90">
        <v>61728</v>
      </c>
      <c r="C102" s="91">
        <v>11.3</v>
      </c>
      <c r="D102" s="92">
        <v>6.6</v>
      </c>
      <c r="E102" s="92">
        <v>7.4</v>
      </c>
      <c r="F102" s="92">
        <v>6.1</v>
      </c>
      <c r="G102" s="6"/>
      <c r="H102" s="7" t="e">
        <v>#N/A</v>
      </c>
      <c r="I102" s="7" t="e">
        <v>#N/A</v>
      </c>
    </row>
    <row r="103" spans="1:9">
      <c r="A103" s="2" t="s">
        <v>128</v>
      </c>
      <c r="B103" s="90">
        <v>62093</v>
      </c>
      <c r="C103" s="91">
        <v>11.5</v>
      </c>
      <c r="D103" s="92">
        <v>6.6</v>
      </c>
      <c r="E103" s="92">
        <v>7.5</v>
      </c>
      <c r="F103" s="92">
        <v>6.1</v>
      </c>
      <c r="G103" s="6"/>
      <c r="H103" s="7" t="e">
        <v>#N/A</v>
      </c>
      <c r="I103" s="7" t="e">
        <v>#N/A</v>
      </c>
    </row>
    <row r="104" spans="1:9">
      <c r="A104" s="2" t="s">
        <v>129</v>
      </c>
      <c r="B104" s="90">
        <v>62458</v>
      </c>
      <c r="C104" s="91">
        <v>11.6</v>
      </c>
      <c r="D104" s="92">
        <v>6.6</v>
      </c>
      <c r="E104" s="92">
        <v>7.6</v>
      </c>
      <c r="F104" s="92">
        <v>6.1</v>
      </c>
      <c r="G104" s="6"/>
      <c r="H104" s="7" t="e">
        <v>#N/A</v>
      </c>
      <c r="I104" s="7" t="e">
        <v>#N/A</v>
      </c>
    </row>
    <row r="105" spans="1:9">
      <c r="A105" s="2" t="s">
        <v>130</v>
      </c>
      <c r="B105" s="90">
        <v>62823</v>
      </c>
      <c r="C105" s="91">
        <v>11.7</v>
      </c>
      <c r="D105" s="92">
        <v>6.6</v>
      </c>
      <c r="E105" s="92">
        <v>7.7</v>
      </c>
      <c r="F105" s="92">
        <v>6.1</v>
      </c>
      <c r="G105" s="6"/>
      <c r="H105" s="7" t="e">
        <v>#N/A</v>
      </c>
      <c r="I105" s="7" t="e">
        <v>#N/A</v>
      </c>
    </row>
    <row r="106" spans="1:9">
      <c r="A106" s="2" t="s">
        <v>131</v>
      </c>
      <c r="B106" s="90">
        <v>63189</v>
      </c>
      <c r="C106" s="91">
        <v>11.8</v>
      </c>
      <c r="D106" s="92">
        <v>6.6</v>
      </c>
      <c r="E106" s="92">
        <v>7.8</v>
      </c>
      <c r="F106" s="92">
        <v>6.1</v>
      </c>
      <c r="G106" s="6"/>
      <c r="H106" s="7" t="e">
        <v>#N/A</v>
      </c>
      <c r="I106" s="7" t="e">
        <v>#N/A</v>
      </c>
    </row>
    <row r="107" spans="1:9">
      <c r="A107" s="2" t="s">
        <v>132</v>
      </c>
      <c r="B107" s="90">
        <v>63554</v>
      </c>
      <c r="C107" s="91">
        <v>12</v>
      </c>
      <c r="D107" s="92">
        <v>6.6</v>
      </c>
      <c r="E107" s="92">
        <v>7.9</v>
      </c>
      <c r="F107" s="92">
        <v>6</v>
      </c>
      <c r="G107" s="6"/>
      <c r="H107" s="7" t="e">
        <v>#N/A</v>
      </c>
      <c r="I107" s="7" t="e">
        <v>#N/A</v>
      </c>
    </row>
    <row r="108" spans="1:9">
      <c r="A108" s="2" t="s">
        <v>133</v>
      </c>
      <c r="B108" s="90">
        <v>63919</v>
      </c>
      <c r="C108" s="91">
        <v>12.100000000000001</v>
      </c>
      <c r="D108" s="92">
        <v>6.6</v>
      </c>
      <c r="E108" s="92">
        <v>8</v>
      </c>
      <c r="F108" s="92">
        <v>6</v>
      </c>
      <c r="G108" s="6"/>
      <c r="H108" s="7" t="e">
        <v>#N/A</v>
      </c>
      <c r="I108" s="7" t="e">
        <v>#N/A</v>
      </c>
    </row>
    <row r="109" spans="1:9">
      <c r="A109" s="2" t="s">
        <v>134</v>
      </c>
      <c r="B109" s="90">
        <v>64284</v>
      </c>
      <c r="C109" s="91">
        <v>12.2</v>
      </c>
      <c r="D109" s="92">
        <v>6.7</v>
      </c>
      <c r="E109" s="92">
        <v>8.1</v>
      </c>
      <c r="F109" s="92">
        <v>6</v>
      </c>
      <c r="G109" s="6"/>
      <c r="H109" s="7" t="e">
        <v>#N/A</v>
      </c>
      <c r="I109" s="7" t="e">
        <v>#N/A</v>
      </c>
    </row>
    <row r="110" spans="1:9">
      <c r="A110" s="2" t="s">
        <v>135</v>
      </c>
      <c r="B110" s="90">
        <v>64650</v>
      </c>
      <c r="C110" s="91">
        <v>12.3</v>
      </c>
      <c r="D110" s="92">
        <v>6.6</v>
      </c>
      <c r="E110" s="92">
        <v>8.3000000000000007</v>
      </c>
      <c r="F110" s="92">
        <v>6</v>
      </c>
      <c r="G110" s="6"/>
      <c r="H110" s="7" t="e">
        <v>#N/A</v>
      </c>
      <c r="I110" s="7" t="e">
        <v>#N/A</v>
      </c>
    </row>
    <row r="111" spans="1:9">
      <c r="A111" s="2" t="s">
        <v>136</v>
      </c>
      <c r="B111" s="90">
        <v>65015</v>
      </c>
      <c r="C111" s="91">
        <v>12.4</v>
      </c>
      <c r="D111" s="92">
        <v>6.7</v>
      </c>
      <c r="E111" s="92">
        <v>8.3000000000000007</v>
      </c>
      <c r="F111" s="92">
        <v>6</v>
      </c>
      <c r="G111" s="6"/>
      <c r="H111" s="7" t="e">
        <v>#N/A</v>
      </c>
      <c r="I111" s="7" t="e">
        <v>#N/A</v>
      </c>
    </row>
    <row r="112" spans="1:9">
      <c r="A112" s="2" t="s">
        <v>137</v>
      </c>
      <c r="B112" s="90">
        <v>65380</v>
      </c>
      <c r="C112" s="91">
        <v>12.6</v>
      </c>
      <c r="D112" s="92">
        <v>6.7</v>
      </c>
      <c r="E112" s="92">
        <v>8.5</v>
      </c>
      <c r="F112" s="92">
        <v>6</v>
      </c>
      <c r="G112" s="6"/>
      <c r="H112" s="7" t="e">
        <v>#N/A</v>
      </c>
      <c r="I112" s="7" t="e">
        <v>#N/A</v>
      </c>
    </row>
    <row r="113" spans="1:9">
      <c r="A113" s="2" t="s">
        <v>138</v>
      </c>
      <c r="B113" s="90">
        <v>65745</v>
      </c>
      <c r="C113" s="91">
        <v>12.7</v>
      </c>
      <c r="D113" s="92">
        <v>6.7</v>
      </c>
      <c r="E113" s="92">
        <v>8.6</v>
      </c>
      <c r="F113" s="92">
        <v>5.9</v>
      </c>
      <c r="G113" s="6"/>
      <c r="H113" s="7" t="e">
        <v>#N/A</v>
      </c>
      <c r="I113" s="7" t="e">
        <v>#N/A</v>
      </c>
    </row>
    <row r="114" spans="1:9">
      <c r="A114" s="2" t="s">
        <v>139</v>
      </c>
      <c r="B114" s="90">
        <v>66111</v>
      </c>
      <c r="C114" s="91">
        <v>12.8</v>
      </c>
      <c r="D114" s="92">
        <v>6.7</v>
      </c>
      <c r="E114" s="92">
        <v>8.8000000000000007</v>
      </c>
      <c r="F114" s="92">
        <v>5.9</v>
      </c>
      <c r="G114" s="6"/>
      <c r="H114" s="7" t="e">
        <v>#N/A</v>
      </c>
      <c r="I114" s="7" t="e">
        <v>#N/A</v>
      </c>
    </row>
    <row r="115" spans="1:9">
      <c r="A115" s="2" t="s">
        <v>140</v>
      </c>
      <c r="B115" s="90">
        <v>66476</v>
      </c>
      <c r="C115" s="91">
        <v>12.9</v>
      </c>
      <c r="D115" s="92">
        <v>6.7</v>
      </c>
      <c r="E115" s="92">
        <v>8.9</v>
      </c>
      <c r="F115" s="92">
        <v>5.9</v>
      </c>
      <c r="G115" s="6"/>
      <c r="H115" s="7" t="e">
        <v>#N/A</v>
      </c>
      <c r="I115" s="7" t="e">
        <v>#N/A</v>
      </c>
    </row>
    <row r="116" spans="1:9">
      <c r="A116" s="2" t="s">
        <v>141</v>
      </c>
      <c r="B116" s="90">
        <v>66841</v>
      </c>
      <c r="C116" s="91">
        <v>13.1</v>
      </c>
      <c r="D116" s="92">
        <v>6.7</v>
      </c>
      <c r="E116" s="92">
        <v>9</v>
      </c>
      <c r="F116" s="92">
        <v>5.9</v>
      </c>
      <c r="G116" s="6"/>
      <c r="H116" s="7" t="e">
        <v>#N/A</v>
      </c>
      <c r="I116" s="7" t="e">
        <v>#N/A</v>
      </c>
    </row>
    <row r="117" spans="1:9">
      <c r="A117" s="2" t="s">
        <v>142</v>
      </c>
      <c r="B117" s="90">
        <v>67206</v>
      </c>
      <c r="C117" s="91">
        <v>13.2</v>
      </c>
      <c r="D117" s="92">
        <v>6.7</v>
      </c>
      <c r="E117" s="92">
        <v>9.1999999999999993</v>
      </c>
      <c r="F117" s="92">
        <v>5.9</v>
      </c>
      <c r="G117" s="6"/>
      <c r="H117" s="7" t="e">
        <v>#N/A</v>
      </c>
      <c r="I117" s="7" t="e">
        <v>#N/A</v>
      </c>
    </row>
    <row r="118" spans="1:9">
      <c r="A118" s="2" t="s">
        <v>143</v>
      </c>
      <c r="B118" s="90">
        <v>67572</v>
      </c>
      <c r="C118" s="91">
        <v>13.299999999999999</v>
      </c>
      <c r="D118" s="92">
        <v>6.8</v>
      </c>
      <c r="E118" s="92">
        <v>9.3000000000000007</v>
      </c>
      <c r="F118" s="92">
        <v>5.9</v>
      </c>
      <c r="G118" s="6"/>
      <c r="H118" s="7" t="e">
        <v>#N/A</v>
      </c>
      <c r="I118" s="7" t="e">
        <v>#N/A</v>
      </c>
    </row>
    <row r="119" spans="1:9">
      <c r="A119" s="2" t="s">
        <v>144</v>
      </c>
      <c r="B119" s="90">
        <v>67937</v>
      </c>
      <c r="C119" s="91">
        <v>13.4</v>
      </c>
      <c r="D119" s="92">
        <v>6.8</v>
      </c>
      <c r="E119" s="92">
        <v>9.4</v>
      </c>
      <c r="F119" s="92">
        <v>5.9</v>
      </c>
      <c r="G119" s="6"/>
      <c r="H119" s="7" t="e">
        <v>#N/A</v>
      </c>
      <c r="I119" s="7" t="e">
        <v>#N/A</v>
      </c>
    </row>
    <row r="120" spans="1:9">
      <c r="A120" s="2" t="s">
        <v>145</v>
      </c>
      <c r="B120" s="90">
        <v>68302</v>
      </c>
      <c r="C120" s="91">
        <v>13.6</v>
      </c>
      <c r="D120" s="92">
        <v>6.8</v>
      </c>
      <c r="E120" s="92">
        <v>9.6</v>
      </c>
      <c r="F120" s="92">
        <v>5.9</v>
      </c>
      <c r="G120" s="6"/>
      <c r="H120" s="7" t="e">
        <v>#N/A</v>
      </c>
      <c r="I120" s="7" t="e">
        <v>#N/A</v>
      </c>
    </row>
    <row r="121" spans="1:9">
      <c r="A121" s="2" t="s">
        <v>146</v>
      </c>
      <c r="B121" s="90">
        <v>68667</v>
      </c>
      <c r="C121" s="91">
        <v>13.6</v>
      </c>
      <c r="D121" s="92">
        <v>6.8</v>
      </c>
      <c r="E121" s="92">
        <v>9.6999999999999993</v>
      </c>
      <c r="F121" s="92">
        <v>5.8</v>
      </c>
      <c r="H121" s="7" t="e">
        <v>#N/A</v>
      </c>
      <c r="I121" s="7" t="e">
        <v>#N/A</v>
      </c>
    </row>
    <row r="122" spans="1:9">
      <c r="A122" s="2" t="s">
        <v>147</v>
      </c>
      <c r="B122" s="90">
        <v>69033</v>
      </c>
      <c r="C122" s="91">
        <v>13.799999999999999</v>
      </c>
      <c r="D122" s="92">
        <v>6.8</v>
      </c>
      <c r="E122" s="92">
        <v>9.9</v>
      </c>
      <c r="F122" s="92">
        <v>5.8</v>
      </c>
      <c r="H122" s="7" t="e">
        <v>#N/A</v>
      </c>
      <c r="I122" s="7" t="e">
        <v>#N/A</v>
      </c>
    </row>
    <row r="123" spans="1:9">
      <c r="A123" s="2" t="s">
        <v>148</v>
      </c>
      <c r="B123" s="90">
        <v>69398</v>
      </c>
      <c r="C123" s="91">
        <v>14</v>
      </c>
      <c r="D123" s="92">
        <v>6.9</v>
      </c>
      <c r="E123" s="92">
        <v>10</v>
      </c>
      <c r="F123" s="92">
        <v>5.8</v>
      </c>
      <c r="H123" s="7" t="e">
        <v>#N/A</v>
      </c>
      <c r="I123" s="7" t="e">
        <v>#N/A</v>
      </c>
    </row>
    <row r="124" spans="1:9">
      <c r="A124" s="2" t="s">
        <v>300</v>
      </c>
      <c r="B124" s="90" t="s">
        <v>300</v>
      </c>
      <c r="C124" s="93" t="s">
        <v>300</v>
      </c>
      <c r="D124" s="93" t="s">
        <v>300</v>
      </c>
      <c r="E124" s="93" t="s">
        <v>300</v>
      </c>
      <c r="F124" s="93" t="s">
        <v>300</v>
      </c>
      <c r="H124" s="2" t="s">
        <v>300</v>
      </c>
      <c r="I124" s="2" t="s">
        <v>300</v>
      </c>
    </row>
    <row r="125" spans="1:9">
      <c r="A125" s="2" t="s">
        <v>300</v>
      </c>
      <c r="B125" s="90" t="s">
        <v>300</v>
      </c>
      <c r="C125" s="93" t="s">
        <v>300</v>
      </c>
      <c r="D125" s="93" t="s">
        <v>300</v>
      </c>
      <c r="E125" s="93" t="s">
        <v>300</v>
      </c>
      <c r="F125" s="93" t="s">
        <v>300</v>
      </c>
      <c r="H125" s="2" t="s">
        <v>300</v>
      </c>
      <c r="I125" s="2" t="s">
        <v>300</v>
      </c>
    </row>
    <row r="126" spans="1:9">
      <c r="A126" s="2" t="s">
        <v>300</v>
      </c>
      <c r="B126" s="8" t="s">
        <v>300</v>
      </c>
      <c r="C126" s="2" t="s">
        <v>300</v>
      </c>
      <c r="D126" s="2" t="s">
        <v>300</v>
      </c>
      <c r="E126" s="2" t="s">
        <v>300</v>
      </c>
      <c r="F126" s="2" t="s">
        <v>300</v>
      </c>
      <c r="H126" s="2" t="s">
        <v>300</v>
      </c>
      <c r="I126" s="2" t="s">
        <v>300</v>
      </c>
    </row>
    <row r="127" spans="1:9">
      <c r="A127" s="2" t="s">
        <v>300</v>
      </c>
      <c r="B127" s="8" t="s">
        <v>300</v>
      </c>
      <c r="C127" s="2" t="s">
        <v>300</v>
      </c>
      <c r="D127" s="2" t="s">
        <v>300</v>
      </c>
      <c r="E127" s="2" t="s">
        <v>300</v>
      </c>
      <c r="F127" s="2" t="s">
        <v>300</v>
      </c>
      <c r="H127" s="2" t="s">
        <v>300</v>
      </c>
      <c r="I127" s="2" t="s">
        <v>300</v>
      </c>
    </row>
    <row r="128" spans="1:9">
      <c r="A128" s="2" t="s">
        <v>300</v>
      </c>
      <c r="B128" s="8" t="s">
        <v>300</v>
      </c>
      <c r="C128" s="2" t="s">
        <v>300</v>
      </c>
      <c r="D128" s="2" t="s">
        <v>300</v>
      </c>
      <c r="E128" s="2" t="s">
        <v>300</v>
      </c>
      <c r="F128" s="2" t="s">
        <v>300</v>
      </c>
      <c r="H128" s="2" t="s">
        <v>300</v>
      </c>
      <c r="I128" s="2" t="s">
        <v>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2"/>
    </sheetView>
  </sheetViews>
  <sheetFormatPr defaultRowHeight="15"/>
  <sheetData>
    <row r="1" spans="1:3">
      <c r="A1" s="39" t="s">
        <v>253</v>
      </c>
      <c r="B1" s="39" t="s">
        <v>254</v>
      </c>
      <c r="C1" s="39" t="s">
        <v>255</v>
      </c>
    </row>
    <row r="2" spans="1:3">
      <c r="A2" s="39">
        <v>2004</v>
      </c>
      <c r="B2" s="39">
        <v>0.75</v>
      </c>
      <c r="C2" s="39">
        <v>-0.1</v>
      </c>
    </row>
    <row r="3" spans="1:3">
      <c r="A3" s="39">
        <v>2005</v>
      </c>
      <c r="B3" s="39">
        <v>0.25</v>
      </c>
      <c r="C3" s="39">
        <v>-0.05</v>
      </c>
    </row>
    <row r="4" spans="1:3">
      <c r="A4" s="39">
        <v>2006</v>
      </c>
      <c r="B4" s="39">
        <v>0.3</v>
      </c>
      <c r="C4" s="39">
        <v>0.05</v>
      </c>
    </row>
    <row r="5" spans="1:3">
      <c r="A5" s="39">
        <v>2007</v>
      </c>
      <c r="B5" s="39">
        <v>0.2</v>
      </c>
      <c r="C5" s="39">
        <v>0.25</v>
      </c>
    </row>
    <row r="6" spans="1:3">
      <c r="A6" s="39">
        <v>2008</v>
      </c>
      <c r="B6" s="39">
        <v>0.85</v>
      </c>
      <c r="C6" s="39">
        <v>0.05</v>
      </c>
    </row>
    <row r="7" spans="1:3">
      <c r="A7" s="39">
        <v>2009</v>
      </c>
      <c r="B7" s="39">
        <v>1</v>
      </c>
      <c r="C7" s="39">
        <v>-0.35</v>
      </c>
    </row>
    <row r="8" spans="1:3">
      <c r="A8" s="39">
        <v>2010</v>
      </c>
      <c r="B8" s="39">
        <v>0.6</v>
      </c>
      <c r="C8" s="39">
        <v>-0.25</v>
      </c>
    </row>
    <row r="9" spans="1:3">
      <c r="A9" s="39">
        <v>2011</v>
      </c>
      <c r="B9" s="39">
        <v>0.4</v>
      </c>
      <c r="C9" s="39">
        <v>-0.05</v>
      </c>
    </row>
    <row r="10" spans="1:3">
      <c r="A10" s="39">
        <v>2012</v>
      </c>
      <c r="B10" s="39">
        <v>0.75</v>
      </c>
      <c r="C10" s="39">
        <v>0.1</v>
      </c>
    </row>
    <row r="11" spans="1:3">
      <c r="A11" s="39">
        <v>2013</v>
      </c>
      <c r="B11" s="39">
        <v>0.8</v>
      </c>
      <c r="C11" s="39">
        <v>0.05</v>
      </c>
    </row>
    <row r="12" spans="1:3">
      <c r="A12" s="39">
        <v>2014</v>
      </c>
      <c r="B12" s="39">
        <v>1.1000000000000001</v>
      </c>
      <c r="C12" s="39">
        <v>0.2</v>
      </c>
    </row>
    <row r="14" spans="1:3">
      <c r="A14" t="s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54"/>
  <sheetViews>
    <sheetView topLeftCell="A58" zoomScale="85" zoomScaleNormal="85" workbookViewId="0">
      <selection activeCell="L15" sqref="L15"/>
    </sheetView>
  </sheetViews>
  <sheetFormatPr defaultRowHeight="15"/>
  <cols>
    <col min="1" max="1" width="9.140625" style="10"/>
    <col min="2" max="2" width="9.42578125" style="10" bestFit="1" customWidth="1"/>
    <col min="7" max="8" width="9.140625" style="24"/>
    <col min="9" max="10" width="11.85546875" style="39" bestFit="1" customWidth="1"/>
    <col min="11" max="11" width="11.42578125" style="23" customWidth="1"/>
    <col min="12" max="13" width="19.42578125" style="75" bestFit="1" customWidth="1"/>
    <col min="14" max="14" width="9.140625" style="13"/>
  </cols>
  <sheetData>
    <row r="1" spans="1:21">
      <c r="C1" s="10" t="s">
        <v>150</v>
      </c>
      <c r="D1" s="10"/>
      <c r="E1" s="10"/>
      <c r="F1" s="10"/>
      <c r="O1" s="10"/>
    </row>
    <row r="2" spans="1:21" ht="26.25">
      <c r="C2" s="10" t="s">
        <v>151</v>
      </c>
      <c r="D2" s="10" t="s">
        <v>152</v>
      </c>
      <c r="E2" s="10" t="s">
        <v>153</v>
      </c>
      <c r="F2" s="10"/>
      <c r="I2" s="78" t="s">
        <v>322</v>
      </c>
      <c r="L2" s="108" t="s">
        <v>254</v>
      </c>
      <c r="O2" s="10"/>
    </row>
    <row r="3" spans="1:21">
      <c r="A3" s="26" t="s">
        <v>326</v>
      </c>
      <c r="B3" s="12" t="s">
        <v>0</v>
      </c>
      <c r="C3" s="11" t="s">
        <v>154</v>
      </c>
      <c r="D3" s="11" t="s">
        <v>155</v>
      </c>
      <c r="E3" s="11" t="s">
        <v>156</v>
      </c>
      <c r="F3" s="11" t="s">
        <v>158</v>
      </c>
      <c r="G3" s="25"/>
      <c r="H3" s="25"/>
      <c r="O3" s="11" t="s">
        <v>157</v>
      </c>
    </row>
    <row r="4" spans="1:21">
      <c r="A4" s="10" t="s">
        <v>7</v>
      </c>
      <c r="C4" t="s">
        <v>160</v>
      </c>
      <c r="D4" t="s">
        <v>161</v>
      </c>
      <c r="E4" t="s">
        <v>162</v>
      </c>
      <c r="F4" t="s">
        <v>164</v>
      </c>
      <c r="I4" s="39" t="s">
        <v>239</v>
      </c>
      <c r="J4" s="39" t="s">
        <v>239</v>
      </c>
      <c r="L4" s="75" t="s">
        <v>238</v>
      </c>
      <c r="M4" s="75" t="s">
        <v>238</v>
      </c>
      <c r="O4" t="s">
        <v>165</v>
      </c>
    </row>
    <row r="5" spans="1:21" ht="45">
      <c r="A5" s="10" t="s">
        <v>23</v>
      </c>
      <c r="C5" t="s">
        <v>159</v>
      </c>
      <c r="D5" t="s">
        <v>159</v>
      </c>
      <c r="E5" t="s">
        <v>159</v>
      </c>
      <c r="F5" t="s">
        <v>163</v>
      </c>
      <c r="I5" s="40" t="s">
        <v>237</v>
      </c>
      <c r="J5" s="40" t="s">
        <v>236</v>
      </c>
      <c r="K5" s="73"/>
      <c r="L5" s="76" t="s">
        <v>237</v>
      </c>
      <c r="M5" s="76" t="s">
        <v>236</v>
      </c>
      <c r="O5" t="s">
        <v>149</v>
      </c>
    </row>
    <row r="6" spans="1:21">
      <c r="A6" s="10" t="s">
        <v>27</v>
      </c>
      <c r="C6" t="s">
        <v>323</v>
      </c>
      <c r="D6" t="s">
        <v>323</v>
      </c>
      <c r="E6" t="s">
        <v>323</v>
      </c>
      <c r="F6" t="s">
        <v>324</v>
      </c>
      <c r="O6" t="s">
        <v>325</v>
      </c>
    </row>
    <row r="7" spans="1:21">
      <c r="A7" s="10" t="s">
        <v>327</v>
      </c>
      <c r="B7" s="15">
        <v>38017</v>
      </c>
      <c r="C7" s="16">
        <v>4965</v>
      </c>
      <c r="D7" s="16">
        <v>13841</v>
      </c>
      <c r="E7" s="27">
        <v>1938</v>
      </c>
      <c r="F7" s="16">
        <v>0</v>
      </c>
      <c r="G7" s="16"/>
      <c r="H7" s="16"/>
      <c r="L7" s="77" t="e">
        <v>#N/A</v>
      </c>
      <c r="M7" s="77" t="e">
        <v>#N/A</v>
      </c>
      <c r="O7" s="16">
        <v>-1</v>
      </c>
      <c r="S7" s="16"/>
      <c r="T7" s="16"/>
      <c r="U7" s="16"/>
    </row>
    <row r="8" spans="1:21">
      <c r="A8" s="10" t="s">
        <v>328</v>
      </c>
      <c r="B8" s="15">
        <v>38046</v>
      </c>
      <c r="C8" s="16">
        <v>4967</v>
      </c>
      <c r="D8" s="16">
        <v>13852</v>
      </c>
      <c r="E8" s="27">
        <v>1938.3</v>
      </c>
      <c r="F8" s="16">
        <v>0</v>
      </c>
      <c r="G8" s="16"/>
      <c r="H8" s="16"/>
      <c r="I8" s="41">
        <f t="shared" ref="I8:I39" si="0">(C8+D8)-(C7+D7)</f>
        <v>13</v>
      </c>
      <c r="L8" s="77">
        <f t="shared" ref="L8:L39" si="1">(E8-F8)-(E7-F7)</f>
        <v>0.29999999999995453</v>
      </c>
      <c r="M8" s="77" t="e">
        <v>#N/A</v>
      </c>
      <c r="O8" s="16">
        <v>-1</v>
      </c>
      <c r="S8" s="27"/>
      <c r="U8" s="17"/>
    </row>
    <row r="9" spans="1:21">
      <c r="A9" s="10" t="s">
        <v>329</v>
      </c>
      <c r="B9" s="15">
        <v>38077</v>
      </c>
      <c r="C9" s="16">
        <v>4973</v>
      </c>
      <c r="D9" s="16">
        <v>13884</v>
      </c>
      <c r="E9" s="27">
        <v>1941.2</v>
      </c>
      <c r="F9" s="16">
        <v>0</v>
      </c>
      <c r="G9" s="16"/>
      <c r="H9" s="16"/>
      <c r="I9" s="41">
        <f t="shared" si="0"/>
        <v>38</v>
      </c>
      <c r="K9" s="74"/>
      <c r="L9" s="77">
        <f t="shared" si="1"/>
        <v>2.9000000000000909</v>
      </c>
      <c r="M9" s="77" t="e">
        <v>#N/A</v>
      </c>
      <c r="O9" s="16">
        <v>-1</v>
      </c>
      <c r="S9" s="16"/>
      <c r="U9" s="17"/>
    </row>
    <row r="10" spans="1:21">
      <c r="A10" s="10" t="s">
        <v>330</v>
      </c>
      <c r="B10" s="15">
        <v>38107</v>
      </c>
      <c r="C10" s="16">
        <v>4973</v>
      </c>
      <c r="D10" s="16">
        <v>13888</v>
      </c>
      <c r="E10" s="27">
        <v>1964.5</v>
      </c>
      <c r="F10" s="16">
        <v>0</v>
      </c>
      <c r="G10" s="16"/>
      <c r="H10" s="16"/>
      <c r="I10" s="41">
        <f t="shared" si="0"/>
        <v>4</v>
      </c>
      <c r="J10" s="42">
        <f>AVERAGE(I8:I10)</f>
        <v>18.333333333333332</v>
      </c>
      <c r="K10" s="74"/>
      <c r="L10" s="77">
        <f t="shared" si="1"/>
        <v>23.299999999999955</v>
      </c>
      <c r="M10" s="77">
        <f>AVERAGE(L8:L10)</f>
        <v>8.8333333333333339</v>
      </c>
      <c r="N10" s="17"/>
      <c r="O10" s="16">
        <v>-1</v>
      </c>
      <c r="S10" s="27"/>
    </row>
    <row r="11" spans="1:21">
      <c r="A11" s="10" t="s">
        <v>331</v>
      </c>
      <c r="B11" s="15">
        <v>38138</v>
      </c>
      <c r="C11" s="16">
        <v>4971</v>
      </c>
      <c r="D11" s="16">
        <v>13913</v>
      </c>
      <c r="E11" s="27">
        <v>1946.5</v>
      </c>
      <c r="F11" s="16">
        <v>0</v>
      </c>
      <c r="G11" s="16"/>
      <c r="H11" s="16"/>
      <c r="I11" s="41">
        <f t="shared" si="0"/>
        <v>23</v>
      </c>
      <c r="J11" s="42">
        <f t="shared" ref="J11:J74" si="2">AVERAGE(I9:I11)</f>
        <v>21.666666666666668</v>
      </c>
      <c r="K11" s="74"/>
      <c r="L11" s="77">
        <f t="shared" si="1"/>
        <v>-18</v>
      </c>
      <c r="M11" s="77">
        <f t="shared" ref="M11:M74" si="3">AVERAGE(L9:L11)</f>
        <v>2.7333333333333485</v>
      </c>
      <c r="N11" s="17"/>
      <c r="O11" s="16">
        <v>-1</v>
      </c>
      <c r="S11" s="16"/>
    </row>
    <row r="12" spans="1:21">
      <c r="A12" s="10" t="s">
        <v>332</v>
      </c>
      <c r="B12" s="15">
        <v>38168</v>
      </c>
      <c r="C12" s="16">
        <v>4978</v>
      </c>
      <c r="D12" s="16">
        <v>13893</v>
      </c>
      <c r="E12" s="27">
        <v>1947.5</v>
      </c>
      <c r="F12" s="16">
        <v>0</v>
      </c>
      <c r="G12" s="16"/>
      <c r="H12" s="16"/>
      <c r="I12" s="41">
        <f>(C12+D12)-(C11+D11)</f>
        <v>-13</v>
      </c>
      <c r="J12" s="42">
        <f t="shared" si="2"/>
        <v>4.666666666666667</v>
      </c>
      <c r="L12" s="77">
        <f t="shared" si="1"/>
        <v>1</v>
      </c>
      <c r="M12" s="77">
        <f t="shared" si="3"/>
        <v>2.099999999999985</v>
      </c>
      <c r="N12" s="17"/>
      <c r="O12" s="16">
        <v>-1</v>
      </c>
      <c r="S12" s="27"/>
    </row>
    <row r="13" spans="1:21">
      <c r="A13" s="10" t="s">
        <v>333</v>
      </c>
      <c r="B13" s="15">
        <v>38199</v>
      </c>
      <c r="C13" s="16">
        <v>4982</v>
      </c>
      <c r="D13" s="16">
        <v>13895</v>
      </c>
      <c r="E13" s="27">
        <v>1948.4</v>
      </c>
      <c r="F13" s="16">
        <v>0</v>
      </c>
      <c r="G13" s="16"/>
      <c r="H13" s="16"/>
      <c r="I13" s="41">
        <f t="shared" si="0"/>
        <v>6</v>
      </c>
      <c r="J13" s="42">
        <f>AVERAGE(I11:I13)</f>
        <v>5.333333333333333</v>
      </c>
      <c r="K13" s="74"/>
      <c r="L13" s="77">
        <f t="shared" si="1"/>
        <v>0.90000000000009095</v>
      </c>
      <c r="M13" s="77">
        <f t="shared" si="3"/>
        <v>-5.3666666666666361</v>
      </c>
      <c r="N13" s="17"/>
      <c r="O13" s="16">
        <v>-1</v>
      </c>
      <c r="S13" s="16"/>
    </row>
    <row r="14" spans="1:21">
      <c r="A14" s="10" t="s">
        <v>334</v>
      </c>
      <c r="B14" s="15">
        <v>38230</v>
      </c>
      <c r="C14" s="16">
        <v>4985</v>
      </c>
      <c r="D14" s="16">
        <v>13912</v>
      </c>
      <c r="E14" s="27">
        <v>1949.2</v>
      </c>
      <c r="F14" s="16">
        <v>0</v>
      </c>
      <c r="G14" s="16"/>
      <c r="H14" s="16"/>
      <c r="I14" s="41">
        <f t="shared" si="0"/>
        <v>20</v>
      </c>
      <c r="J14" s="42">
        <f t="shared" si="2"/>
        <v>4.333333333333333</v>
      </c>
      <c r="K14" s="74"/>
      <c r="L14" s="77">
        <f>(E14-F14)-(E13-F13)</f>
        <v>0.79999999999995453</v>
      </c>
      <c r="M14" s="77">
        <f t="shared" si="3"/>
        <v>0.90000000000001512</v>
      </c>
      <c r="N14" s="17"/>
      <c r="O14" s="16">
        <v>-1</v>
      </c>
      <c r="S14" s="27"/>
    </row>
    <row r="15" spans="1:21">
      <c r="A15" s="10" t="s">
        <v>335</v>
      </c>
      <c r="B15" s="15">
        <v>38260</v>
      </c>
      <c r="C15" s="16">
        <v>4985</v>
      </c>
      <c r="D15" s="16">
        <v>13921</v>
      </c>
      <c r="E15" s="27">
        <v>1950.6</v>
      </c>
      <c r="F15" s="16">
        <v>0</v>
      </c>
      <c r="G15" s="16"/>
      <c r="H15" s="16"/>
      <c r="I15" s="41">
        <f t="shared" si="0"/>
        <v>9</v>
      </c>
      <c r="J15" s="42">
        <f t="shared" si="2"/>
        <v>11.666666666666666</v>
      </c>
      <c r="K15" s="74"/>
      <c r="L15" s="77">
        <f t="shared" si="1"/>
        <v>1.3999999999998636</v>
      </c>
      <c r="M15" s="77">
        <f t="shared" si="3"/>
        <v>1.033333333333303</v>
      </c>
      <c r="N15" s="17"/>
      <c r="O15" s="16">
        <v>-1</v>
      </c>
      <c r="S15" s="16"/>
    </row>
    <row r="16" spans="1:21">
      <c r="A16" s="10" t="s">
        <v>336</v>
      </c>
      <c r="B16" s="15">
        <v>38291</v>
      </c>
      <c r="C16" s="16">
        <v>4993</v>
      </c>
      <c r="D16" s="16">
        <v>13939</v>
      </c>
      <c r="E16" s="27">
        <v>1947.4</v>
      </c>
      <c r="F16" s="16">
        <v>0</v>
      </c>
      <c r="G16" s="16"/>
      <c r="H16" s="16"/>
      <c r="I16" s="41">
        <f t="shared" si="0"/>
        <v>26</v>
      </c>
      <c r="J16" s="42">
        <f t="shared" si="2"/>
        <v>18.333333333333332</v>
      </c>
      <c r="K16" s="74"/>
      <c r="L16" s="77">
        <f t="shared" si="1"/>
        <v>-3.1999999999998181</v>
      </c>
      <c r="M16" s="77">
        <f t="shared" si="3"/>
        <v>-0.33333333333333331</v>
      </c>
      <c r="N16" s="17"/>
      <c r="O16" s="16">
        <v>-1</v>
      </c>
      <c r="S16" s="27"/>
    </row>
    <row r="17" spans="1:19">
      <c r="A17" s="10" t="s">
        <v>337</v>
      </c>
      <c r="B17" s="15">
        <v>38321</v>
      </c>
      <c r="C17" s="16">
        <v>4998</v>
      </c>
      <c r="D17" s="16">
        <v>13967</v>
      </c>
      <c r="E17" s="27">
        <v>1951.5</v>
      </c>
      <c r="F17" s="16">
        <v>0</v>
      </c>
      <c r="G17" s="16"/>
      <c r="H17" s="16"/>
      <c r="I17" s="41">
        <f t="shared" si="0"/>
        <v>33</v>
      </c>
      <c r="J17" s="42">
        <f t="shared" si="2"/>
        <v>22.666666666666668</v>
      </c>
      <c r="K17" s="74"/>
      <c r="L17" s="77">
        <f t="shared" si="1"/>
        <v>4.0999999999999091</v>
      </c>
      <c r="M17" s="77">
        <f t="shared" si="3"/>
        <v>0.76666666666665151</v>
      </c>
      <c r="N17" s="17"/>
      <c r="O17" s="16">
        <v>-1</v>
      </c>
      <c r="S17" s="16"/>
    </row>
    <row r="18" spans="1:19">
      <c r="A18" s="10" t="s">
        <v>338</v>
      </c>
      <c r="B18" s="15">
        <v>38352</v>
      </c>
      <c r="C18" s="16">
        <v>4995</v>
      </c>
      <c r="D18" s="16">
        <v>13970</v>
      </c>
      <c r="E18" s="27">
        <v>1951.6</v>
      </c>
      <c r="F18" s="16">
        <v>0</v>
      </c>
      <c r="G18" s="16"/>
      <c r="H18" s="16"/>
      <c r="I18" s="41">
        <f t="shared" si="0"/>
        <v>0</v>
      </c>
      <c r="J18" s="42">
        <f t="shared" si="2"/>
        <v>19.666666666666668</v>
      </c>
      <c r="K18" s="74"/>
      <c r="L18" s="77">
        <f t="shared" si="1"/>
        <v>9.9999999999909051E-2</v>
      </c>
      <c r="M18" s="77">
        <f t="shared" si="3"/>
        <v>0.33333333333333331</v>
      </c>
      <c r="N18" s="17"/>
      <c r="O18" s="16">
        <v>-1</v>
      </c>
      <c r="S18" s="27"/>
    </row>
    <row r="19" spans="1:19">
      <c r="A19" s="10" t="s">
        <v>339</v>
      </c>
      <c r="B19" s="15">
        <v>38383</v>
      </c>
      <c r="C19" s="16">
        <v>5019</v>
      </c>
      <c r="D19" s="16">
        <v>13989</v>
      </c>
      <c r="E19" s="27">
        <v>1950.3</v>
      </c>
      <c r="F19" s="16">
        <v>0</v>
      </c>
      <c r="G19" s="16"/>
      <c r="H19" s="16"/>
      <c r="I19" s="41">
        <f t="shared" si="0"/>
        <v>43</v>
      </c>
      <c r="J19" s="42">
        <f t="shared" si="2"/>
        <v>25.333333333333332</v>
      </c>
      <c r="K19" s="74"/>
      <c r="L19" s="77">
        <f t="shared" si="1"/>
        <v>-1.2999999999999545</v>
      </c>
      <c r="M19" s="77">
        <f t="shared" si="3"/>
        <v>0.96666666666662115</v>
      </c>
      <c r="N19" s="17"/>
      <c r="O19" s="16">
        <v>-1</v>
      </c>
      <c r="S19" s="16"/>
    </row>
    <row r="20" spans="1:19">
      <c r="A20" s="10" t="s">
        <v>340</v>
      </c>
      <c r="B20" s="15">
        <v>38411</v>
      </c>
      <c r="C20" s="16">
        <v>5015</v>
      </c>
      <c r="D20" s="16">
        <v>14001</v>
      </c>
      <c r="E20" s="27">
        <v>1953.1</v>
      </c>
      <c r="F20" s="16">
        <v>0</v>
      </c>
      <c r="G20" s="16"/>
      <c r="H20" s="16"/>
      <c r="I20" s="41">
        <f t="shared" si="0"/>
        <v>8</v>
      </c>
      <c r="J20" s="42">
        <f t="shared" si="2"/>
        <v>17</v>
      </c>
      <c r="K20" s="74"/>
      <c r="L20" s="77">
        <f t="shared" si="1"/>
        <v>2.7999999999999545</v>
      </c>
      <c r="M20" s="77">
        <f t="shared" si="3"/>
        <v>0.53333333333330302</v>
      </c>
      <c r="N20" s="17"/>
      <c r="O20" s="16">
        <v>-1</v>
      </c>
      <c r="S20" s="27"/>
    </row>
    <row r="21" spans="1:19">
      <c r="A21" s="10" t="s">
        <v>341</v>
      </c>
      <c r="B21" s="15">
        <v>38442</v>
      </c>
      <c r="C21" s="16">
        <v>5013</v>
      </c>
      <c r="D21" s="16">
        <v>13994</v>
      </c>
      <c r="E21" s="27">
        <v>1957.9</v>
      </c>
      <c r="F21" s="16">
        <v>0</v>
      </c>
      <c r="G21" s="16"/>
      <c r="H21" s="16"/>
      <c r="I21" s="41">
        <f t="shared" si="0"/>
        <v>-9</v>
      </c>
      <c r="J21" s="42">
        <f t="shared" si="2"/>
        <v>14</v>
      </c>
      <c r="K21" s="74"/>
      <c r="L21" s="77">
        <f t="shared" si="1"/>
        <v>4.8000000000001819</v>
      </c>
      <c r="M21" s="77">
        <f t="shared" si="3"/>
        <v>2.1000000000000605</v>
      </c>
      <c r="N21" s="17"/>
      <c r="O21" s="16">
        <v>-1</v>
      </c>
      <c r="S21" s="16"/>
    </row>
    <row r="22" spans="1:19">
      <c r="A22" s="10" t="s">
        <v>342</v>
      </c>
      <c r="B22" s="15">
        <v>38472</v>
      </c>
      <c r="C22" s="16">
        <v>5019</v>
      </c>
      <c r="D22" s="16">
        <v>14010</v>
      </c>
      <c r="E22" s="27">
        <v>1955.4</v>
      </c>
      <c r="F22" s="16">
        <v>0</v>
      </c>
      <c r="G22" s="16"/>
      <c r="H22" s="16"/>
      <c r="I22" s="41">
        <f t="shared" si="0"/>
        <v>22</v>
      </c>
      <c r="J22" s="42">
        <f t="shared" si="2"/>
        <v>7</v>
      </c>
      <c r="K22" s="74"/>
      <c r="L22" s="77">
        <f t="shared" si="1"/>
        <v>-2.5</v>
      </c>
      <c r="M22" s="77">
        <f t="shared" si="3"/>
        <v>1.7000000000000455</v>
      </c>
      <c r="N22" s="17"/>
      <c r="O22" s="16">
        <v>-1</v>
      </c>
      <c r="S22" s="27"/>
    </row>
    <row r="23" spans="1:19">
      <c r="A23" s="10" t="s">
        <v>343</v>
      </c>
      <c r="B23" s="15">
        <v>38503</v>
      </c>
      <c r="C23" s="16">
        <v>5022</v>
      </c>
      <c r="D23" s="16">
        <v>14025</v>
      </c>
      <c r="E23" s="27">
        <v>1957.3</v>
      </c>
      <c r="F23" s="16">
        <v>0</v>
      </c>
      <c r="G23" s="16"/>
      <c r="H23" s="16"/>
      <c r="I23" s="41">
        <f t="shared" si="0"/>
        <v>18</v>
      </c>
      <c r="J23" s="42">
        <f t="shared" si="2"/>
        <v>10.333333333333334</v>
      </c>
      <c r="K23" s="74"/>
      <c r="L23" s="77">
        <f t="shared" si="1"/>
        <v>1.8999999999998636</v>
      </c>
      <c r="M23" s="77">
        <f t="shared" si="3"/>
        <v>1.4000000000000152</v>
      </c>
      <c r="N23" s="17"/>
      <c r="O23" s="16">
        <v>-1</v>
      </c>
      <c r="S23" s="16"/>
    </row>
    <row r="24" spans="1:19">
      <c r="A24" s="10" t="s">
        <v>344</v>
      </c>
      <c r="B24" s="15">
        <v>38533</v>
      </c>
      <c r="C24" s="16">
        <v>5029</v>
      </c>
      <c r="D24" s="16">
        <v>14001</v>
      </c>
      <c r="E24" s="27">
        <v>1956.3</v>
      </c>
      <c r="F24" s="16">
        <v>0</v>
      </c>
      <c r="G24" s="16"/>
      <c r="H24" s="16"/>
      <c r="I24" s="41">
        <f t="shared" si="0"/>
        <v>-17</v>
      </c>
      <c r="J24" s="42">
        <f t="shared" si="2"/>
        <v>7.666666666666667</v>
      </c>
      <c r="K24" s="74"/>
      <c r="L24" s="77">
        <f t="shared" si="1"/>
        <v>-1</v>
      </c>
      <c r="M24" s="77">
        <f t="shared" si="3"/>
        <v>-0.53333333333337885</v>
      </c>
      <c r="N24" s="17"/>
      <c r="O24" s="16">
        <v>-1</v>
      </c>
      <c r="S24" s="27"/>
    </row>
    <row r="25" spans="1:19">
      <c r="A25" s="10" t="s">
        <v>345</v>
      </c>
      <c r="B25" s="15">
        <v>38564</v>
      </c>
      <c r="C25" s="16">
        <v>5040</v>
      </c>
      <c r="D25" s="16">
        <v>14089</v>
      </c>
      <c r="E25" s="27">
        <v>1954</v>
      </c>
      <c r="F25" s="16">
        <v>0</v>
      </c>
      <c r="G25" s="16"/>
      <c r="H25" s="16"/>
      <c r="I25" s="41">
        <f t="shared" si="0"/>
        <v>99</v>
      </c>
      <c r="J25" s="42">
        <f t="shared" si="2"/>
        <v>33.333333333333336</v>
      </c>
      <c r="K25" s="74"/>
      <c r="L25" s="77">
        <f t="shared" si="1"/>
        <v>-2.2999999999999545</v>
      </c>
      <c r="M25" s="77">
        <f t="shared" si="3"/>
        <v>-0.46666666666669698</v>
      </c>
      <c r="N25" s="17"/>
      <c r="O25" s="16">
        <v>-1</v>
      </c>
      <c r="S25" s="16"/>
    </row>
    <row r="26" spans="1:19">
      <c r="A26" s="10" t="s">
        <v>346</v>
      </c>
      <c r="B26" s="15">
        <v>38595</v>
      </c>
      <c r="C26" s="16">
        <v>5038</v>
      </c>
      <c r="D26" s="16">
        <v>14094</v>
      </c>
      <c r="E26" s="27">
        <v>1955.6</v>
      </c>
      <c r="F26" s="16">
        <v>0</v>
      </c>
      <c r="G26" s="16"/>
      <c r="H26" s="16"/>
      <c r="I26" s="41">
        <f t="shared" si="0"/>
        <v>3</v>
      </c>
      <c r="J26" s="42">
        <f t="shared" si="2"/>
        <v>28.333333333333332</v>
      </c>
      <c r="K26" s="74"/>
      <c r="L26" s="77">
        <f t="shared" si="1"/>
        <v>1.5999999999999091</v>
      </c>
      <c r="M26" s="77">
        <f t="shared" si="3"/>
        <v>-0.56666666666668186</v>
      </c>
      <c r="N26" s="17"/>
      <c r="O26" s="16">
        <v>-1</v>
      </c>
      <c r="S26" s="27"/>
    </row>
    <row r="27" spans="1:19">
      <c r="A27" s="10" t="s">
        <v>347</v>
      </c>
      <c r="B27" s="15">
        <v>38625</v>
      </c>
      <c r="C27" s="16">
        <v>5040</v>
      </c>
      <c r="D27" s="16">
        <v>14073</v>
      </c>
      <c r="E27" s="27">
        <v>1956.8</v>
      </c>
      <c r="F27" s="16">
        <v>0</v>
      </c>
      <c r="G27" s="16"/>
      <c r="H27" s="16"/>
      <c r="I27" s="41">
        <f t="shared" si="0"/>
        <v>-19</v>
      </c>
      <c r="J27" s="42">
        <f t="shared" si="2"/>
        <v>27.666666666666668</v>
      </c>
      <c r="K27" s="74"/>
      <c r="L27" s="77">
        <f t="shared" si="1"/>
        <v>1.2000000000000455</v>
      </c>
      <c r="M27" s="77">
        <f t="shared" si="3"/>
        <v>0.16666666666666666</v>
      </c>
      <c r="N27" s="17"/>
      <c r="O27" s="16">
        <v>-1</v>
      </c>
      <c r="S27" s="16"/>
    </row>
    <row r="28" spans="1:19">
      <c r="A28" s="10" t="s">
        <v>348</v>
      </c>
      <c r="B28" s="15">
        <v>38656</v>
      </c>
      <c r="C28" s="16">
        <v>5037</v>
      </c>
      <c r="D28" s="16">
        <v>14057</v>
      </c>
      <c r="E28" s="27">
        <v>1960.6</v>
      </c>
      <c r="F28" s="16">
        <v>0</v>
      </c>
      <c r="G28" s="16"/>
      <c r="H28" s="16"/>
      <c r="I28" s="41">
        <f t="shared" si="0"/>
        <v>-19</v>
      </c>
      <c r="J28" s="42">
        <f t="shared" si="2"/>
        <v>-11.666666666666666</v>
      </c>
      <c r="K28" s="74"/>
      <c r="L28" s="77">
        <f t="shared" si="1"/>
        <v>3.7999999999999545</v>
      </c>
      <c r="M28" s="77">
        <f t="shared" si="3"/>
        <v>2.1999999999999695</v>
      </c>
      <c r="N28" s="17"/>
      <c r="O28" s="16">
        <v>-1</v>
      </c>
      <c r="S28" s="27"/>
    </row>
    <row r="29" spans="1:19">
      <c r="A29" s="10" t="s">
        <v>349</v>
      </c>
      <c r="B29" s="15">
        <v>38686</v>
      </c>
      <c r="C29" s="16">
        <v>5045</v>
      </c>
      <c r="D29" s="16">
        <v>14075</v>
      </c>
      <c r="E29" s="27">
        <v>1963.8</v>
      </c>
      <c r="F29" s="16">
        <v>0</v>
      </c>
      <c r="G29" s="16"/>
      <c r="H29" s="16"/>
      <c r="I29" s="41">
        <f t="shared" si="0"/>
        <v>26</v>
      </c>
      <c r="J29" s="42">
        <f t="shared" si="2"/>
        <v>-4</v>
      </c>
      <c r="K29" s="74"/>
      <c r="L29" s="77">
        <f t="shared" si="1"/>
        <v>3.2000000000000455</v>
      </c>
      <c r="M29" s="77">
        <f t="shared" si="3"/>
        <v>2.7333333333333485</v>
      </c>
      <c r="N29" s="17"/>
      <c r="O29" s="16">
        <v>-1</v>
      </c>
      <c r="S29" s="16"/>
    </row>
    <row r="30" spans="1:19">
      <c r="A30" s="10" t="s">
        <v>350</v>
      </c>
      <c r="B30" s="15">
        <v>38717</v>
      </c>
      <c r="C30" s="16">
        <v>5061</v>
      </c>
      <c r="D30" s="16">
        <v>14085</v>
      </c>
      <c r="E30" s="27">
        <v>1957.9</v>
      </c>
      <c r="F30" s="16">
        <v>0</v>
      </c>
      <c r="G30" s="16"/>
      <c r="H30" s="16"/>
      <c r="I30" s="41">
        <f t="shared" si="0"/>
        <v>26</v>
      </c>
      <c r="J30" s="42">
        <f t="shared" si="2"/>
        <v>11</v>
      </c>
      <c r="K30" s="74"/>
      <c r="L30" s="77">
        <f t="shared" si="1"/>
        <v>-5.8999999999998636</v>
      </c>
      <c r="M30" s="77">
        <f t="shared" si="3"/>
        <v>0.36666666666671216</v>
      </c>
      <c r="N30" s="17"/>
      <c r="O30" s="16">
        <v>-1</v>
      </c>
      <c r="S30" s="27"/>
    </row>
    <row r="31" spans="1:19">
      <c r="A31" s="10" t="s">
        <v>351</v>
      </c>
      <c r="B31" s="15">
        <v>38748</v>
      </c>
      <c r="C31" s="16">
        <v>5033</v>
      </c>
      <c r="D31" s="16">
        <v>14087</v>
      </c>
      <c r="E31" s="27">
        <v>1953.8</v>
      </c>
      <c r="F31" s="16">
        <v>0</v>
      </c>
      <c r="G31" s="16"/>
      <c r="H31" s="16"/>
      <c r="I31" s="41">
        <f t="shared" si="0"/>
        <v>-26</v>
      </c>
      <c r="J31" s="42">
        <f t="shared" si="2"/>
        <v>8.6666666666666661</v>
      </c>
      <c r="K31" s="74"/>
      <c r="L31" s="77">
        <f t="shared" si="1"/>
        <v>-4.1000000000001364</v>
      </c>
      <c r="M31" s="77">
        <f t="shared" si="3"/>
        <v>-2.2666666666666515</v>
      </c>
      <c r="N31" s="17"/>
      <c r="O31" s="16">
        <v>-1</v>
      </c>
      <c r="S31" s="16"/>
    </row>
    <row r="32" spans="1:19">
      <c r="A32" s="10" t="s">
        <v>352</v>
      </c>
      <c r="B32" s="15">
        <v>38776</v>
      </c>
      <c r="C32" s="16">
        <v>5049</v>
      </c>
      <c r="D32" s="16">
        <v>14096</v>
      </c>
      <c r="E32" s="27">
        <v>1958.9</v>
      </c>
      <c r="F32" s="16">
        <v>0</v>
      </c>
      <c r="G32" s="16"/>
      <c r="H32" s="16"/>
      <c r="I32" s="41">
        <f>(C32+D32)-(C31+D31)</f>
        <v>25</v>
      </c>
      <c r="J32" s="42">
        <f t="shared" si="2"/>
        <v>8.3333333333333339</v>
      </c>
      <c r="K32" s="74"/>
      <c r="L32" s="77">
        <f t="shared" si="1"/>
        <v>5.1000000000001364</v>
      </c>
      <c r="M32" s="77">
        <f t="shared" si="3"/>
        <v>-1.6333333333332878</v>
      </c>
      <c r="N32" s="17"/>
      <c r="O32" s="16">
        <v>-1</v>
      </c>
      <c r="S32" s="27"/>
    </row>
    <row r="33" spans="1:19">
      <c r="A33" s="10" t="s">
        <v>353</v>
      </c>
      <c r="B33" s="15">
        <v>38807</v>
      </c>
      <c r="C33" s="16">
        <v>5059</v>
      </c>
      <c r="D33" s="16">
        <v>14111</v>
      </c>
      <c r="E33" s="27">
        <v>1960.4</v>
      </c>
      <c r="F33" s="16">
        <v>0</v>
      </c>
      <c r="G33" s="16"/>
      <c r="H33" s="16"/>
      <c r="I33" s="41">
        <f t="shared" si="0"/>
        <v>25</v>
      </c>
      <c r="J33" s="42">
        <f t="shared" si="2"/>
        <v>8</v>
      </c>
      <c r="K33" s="74"/>
      <c r="L33" s="77">
        <f t="shared" si="1"/>
        <v>1.5</v>
      </c>
      <c r="M33" s="77">
        <f t="shared" si="3"/>
        <v>0.83333333333333337</v>
      </c>
      <c r="N33" s="17"/>
      <c r="O33" s="16">
        <v>-1</v>
      </c>
      <c r="S33" s="16"/>
    </row>
    <row r="34" spans="1:19">
      <c r="A34" s="10" t="s">
        <v>354</v>
      </c>
      <c r="B34" s="15">
        <v>38837</v>
      </c>
      <c r="C34" s="16">
        <v>5064</v>
      </c>
      <c r="D34" s="16">
        <v>14122</v>
      </c>
      <c r="E34" s="27">
        <v>1962.1</v>
      </c>
      <c r="F34" s="16">
        <v>0</v>
      </c>
      <c r="G34" s="16"/>
      <c r="H34" s="16"/>
      <c r="I34" s="41">
        <f t="shared" si="0"/>
        <v>16</v>
      </c>
      <c r="J34" s="42">
        <f>AVERAGE(I32:I34)</f>
        <v>22</v>
      </c>
      <c r="K34" s="74"/>
      <c r="L34" s="77">
        <f t="shared" si="1"/>
        <v>1.6999999999998181</v>
      </c>
      <c r="M34" s="77">
        <f t="shared" si="3"/>
        <v>2.7666666666666515</v>
      </c>
      <c r="N34" s="17"/>
      <c r="O34" s="16">
        <v>-1</v>
      </c>
      <c r="S34" s="27"/>
    </row>
    <row r="35" spans="1:19">
      <c r="A35" s="10" t="s">
        <v>355</v>
      </c>
      <c r="B35" s="15">
        <v>38868</v>
      </c>
      <c r="C35" s="16">
        <v>5072</v>
      </c>
      <c r="D35" s="16">
        <v>14120</v>
      </c>
      <c r="E35" s="27">
        <v>1963.3</v>
      </c>
      <c r="F35" s="16">
        <v>0</v>
      </c>
      <c r="G35" s="16"/>
      <c r="H35" s="16"/>
      <c r="I35" s="41">
        <f t="shared" si="0"/>
        <v>6</v>
      </c>
      <c r="J35" s="42">
        <f t="shared" si="2"/>
        <v>15.666666666666666</v>
      </c>
      <c r="K35" s="74"/>
      <c r="L35" s="77">
        <f t="shared" si="1"/>
        <v>1.2000000000000455</v>
      </c>
      <c r="M35" s="77">
        <f t="shared" si="3"/>
        <v>1.4666666666666213</v>
      </c>
      <c r="N35" s="17"/>
      <c r="O35" s="16">
        <v>-1</v>
      </c>
      <c r="S35" s="16"/>
    </row>
    <row r="36" spans="1:19">
      <c r="A36" s="10" t="s">
        <v>356</v>
      </c>
      <c r="B36" s="15">
        <v>38898</v>
      </c>
      <c r="C36" s="16">
        <v>5069</v>
      </c>
      <c r="D36" s="16">
        <v>14117</v>
      </c>
      <c r="E36" s="27">
        <v>1964.3</v>
      </c>
      <c r="F36" s="16">
        <v>0</v>
      </c>
      <c r="G36" s="16"/>
      <c r="H36" s="16"/>
      <c r="I36" s="41">
        <f t="shared" si="0"/>
        <v>-6</v>
      </c>
      <c r="J36" s="42">
        <f t="shared" si="2"/>
        <v>5.333333333333333</v>
      </c>
      <c r="K36" s="74"/>
      <c r="L36" s="77">
        <f t="shared" si="1"/>
        <v>1</v>
      </c>
      <c r="M36" s="77">
        <f t="shared" si="3"/>
        <v>1.2999999999999545</v>
      </c>
      <c r="N36" s="17"/>
      <c r="O36" s="16">
        <v>-1</v>
      </c>
      <c r="S36" s="27"/>
    </row>
    <row r="37" spans="1:19">
      <c r="A37" s="10" t="s">
        <v>357</v>
      </c>
      <c r="B37" s="15">
        <v>38929</v>
      </c>
      <c r="C37" s="16">
        <v>5075</v>
      </c>
      <c r="D37" s="16">
        <v>14158</v>
      </c>
      <c r="E37" s="27">
        <v>1965.9</v>
      </c>
      <c r="F37" s="16">
        <v>0</v>
      </c>
      <c r="G37" s="16"/>
      <c r="H37" s="16"/>
      <c r="I37" s="41">
        <f t="shared" si="0"/>
        <v>47</v>
      </c>
      <c r="J37" s="42">
        <f t="shared" si="2"/>
        <v>15.666666666666666</v>
      </c>
      <c r="K37" s="74"/>
      <c r="L37" s="77">
        <f t="shared" si="1"/>
        <v>1.6000000000001364</v>
      </c>
      <c r="M37" s="77">
        <f t="shared" si="3"/>
        <v>1.2666666666667272</v>
      </c>
      <c r="N37" s="17"/>
      <c r="O37" s="16">
        <v>-1</v>
      </c>
      <c r="S37" s="16"/>
    </row>
    <row r="38" spans="1:19">
      <c r="A38" s="10" t="s">
        <v>358</v>
      </c>
      <c r="B38" s="15">
        <v>38960</v>
      </c>
      <c r="C38" s="16">
        <v>5084</v>
      </c>
      <c r="D38" s="16">
        <v>14194</v>
      </c>
      <c r="E38" s="27">
        <v>1963.8</v>
      </c>
      <c r="F38" s="16">
        <v>0</v>
      </c>
      <c r="G38" s="16"/>
      <c r="H38" s="16"/>
      <c r="I38" s="41">
        <f t="shared" si="0"/>
        <v>45</v>
      </c>
      <c r="J38" s="42">
        <f t="shared" si="2"/>
        <v>28.666666666666668</v>
      </c>
      <c r="K38" s="74"/>
      <c r="L38" s="77">
        <f t="shared" si="1"/>
        <v>-2.1000000000001364</v>
      </c>
      <c r="M38" s="77">
        <f t="shared" si="3"/>
        <v>0.16666666666666666</v>
      </c>
      <c r="N38" s="17"/>
      <c r="O38" s="16">
        <v>-1</v>
      </c>
      <c r="S38" s="27"/>
    </row>
    <row r="39" spans="1:19">
      <c r="A39" s="10" t="s">
        <v>359</v>
      </c>
      <c r="B39" s="15">
        <v>38990</v>
      </c>
      <c r="C39" s="16">
        <v>5099</v>
      </c>
      <c r="D39" s="16">
        <v>14251</v>
      </c>
      <c r="E39" s="27">
        <v>1963.3</v>
      </c>
      <c r="F39" s="16">
        <v>0</v>
      </c>
      <c r="G39" s="16"/>
      <c r="H39" s="16"/>
      <c r="I39" s="41">
        <f t="shared" si="0"/>
        <v>72</v>
      </c>
      <c r="J39" s="42">
        <f t="shared" si="2"/>
        <v>54.666666666666664</v>
      </c>
      <c r="K39" s="74"/>
      <c r="L39" s="77">
        <f t="shared" si="1"/>
        <v>-0.5</v>
      </c>
      <c r="M39" s="77">
        <f t="shared" si="3"/>
        <v>-0.33333333333333331</v>
      </c>
      <c r="N39" s="17"/>
      <c r="O39" s="16">
        <v>-1</v>
      </c>
      <c r="S39" s="16"/>
    </row>
    <row r="40" spans="1:19">
      <c r="A40" s="10" t="s">
        <v>360</v>
      </c>
      <c r="B40" s="15">
        <v>39021</v>
      </c>
      <c r="C40" s="16">
        <v>5097</v>
      </c>
      <c r="D40" s="16">
        <v>14240</v>
      </c>
      <c r="E40" s="27">
        <v>1963.1</v>
      </c>
      <c r="F40" s="16">
        <v>0</v>
      </c>
      <c r="G40" s="16"/>
      <c r="H40" s="16"/>
      <c r="I40" s="41">
        <f t="shared" ref="I40:I71" si="4">(C40+D40)-(C39+D39)</f>
        <v>-13</v>
      </c>
      <c r="J40" s="42">
        <f t="shared" si="2"/>
        <v>34.666666666666664</v>
      </c>
      <c r="K40" s="74"/>
      <c r="L40" s="77">
        <f t="shared" ref="L40:L71" si="5">(E40-F40)-(E39-F39)</f>
        <v>-0.20000000000004547</v>
      </c>
      <c r="M40" s="77">
        <f t="shared" si="3"/>
        <v>-0.93333333333339397</v>
      </c>
      <c r="N40" s="17"/>
      <c r="O40" s="16">
        <v>-1</v>
      </c>
      <c r="S40" s="27"/>
    </row>
    <row r="41" spans="1:19">
      <c r="A41" s="10" t="s">
        <v>361</v>
      </c>
      <c r="B41" s="15">
        <v>39051</v>
      </c>
      <c r="C41" s="16">
        <v>5100</v>
      </c>
      <c r="D41" s="16">
        <v>14254</v>
      </c>
      <c r="E41" s="27">
        <v>1961.8</v>
      </c>
      <c r="F41" s="16">
        <v>0</v>
      </c>
      <c r="G41" s="16"/>
      <c r="H41" s="16"/>
      <c r="I41" s="41">
        <f t="shared" si="4"/>
        <v>17</v>
      </c>
      <c r="J41" s="42">
        <f t="shared" si="2"/>
        <v>25.333333333333332</v>
      </c>
      <c r="K41" s="74"/>
      <c r="L41" s="77">
        <f t="shared" si="5"/>
        <v>-1.2999999999999545</v>
      </c>
      <c r="M41" s="77">
        <f t="shared" si="3"/>
        <v>-0.66666666666666663</v>
      </c>
      <c r="N41" s="17"/>
      <c r="O41" s="16">
        <v>-1</v>
      </c>
      <c r="S41" s="16"/>
    </row>
    <row r="42" spans="1:19">
      <c r="A42" s="10" t="s">
        <v>362</v>
      </c>
      <c r="B42" s="15">
        <v>39082</v>
      </c>
      <c r="C42" s="16">
        <v>5098</v>
      </c>
      <c r="D42" s="16">
        <v>14260</v>
      </c>
      <c r="E42" s="27">
        <v>1962.2</v>
      </c>
      <c r="F42" s="16">
        <v>0</v>
      </c>
      <c r="G42" s="16"/>
      <c r="H42" s="16"/>
      <c r="I42" s="41">
        <f t="shared" si="4"/>
        <v>4</v>
      </c>
      <c r="J42" s="42">
        <f t="shared" si="2"/>
        <v>2.6666666666666665</v>
      </c>
      <c r="K42" s="74"/>
      <c r="L42" s="77">
        <f t="shared" si="5"/>
        <v>0.40000000000009095</v>
      </c>
      <c r="M42" s="77">
        <f t="shared" si="3"/>
        <v>-0.36666666666663633</v>
      </c>
      <c r="N42" s="17"/>
      <c r="O42" s="16">
        <v>-1</v>
      </c>
      <c r="S42" s="27"/>
    </row>
    <row r="43" spans="1:19">
      <c r="A43" s="10" t="s">
        <v>363</v>
      </c>
      <c r="B43" s="15">
        <v>39113</v>
      </c>
      <c r="C43" s="16">
        <v>5087</v>
      </c>
      <c r="D43" s="16">
        <v>14277</v>
      </c>
      <c r="E43" s="27">
        <v>1964</v>
      </c>
      <c r="F43" s="16">
        <v>0</v>
      </c>
      <c r="G43" s="16"/>
      <c r="H43" s="16"/>
      <c r="I43" s="41">
        <f t="shared" si="4"/>
        <v>6</v>
      </c>
      <c r="J43" s="42">
        <f t="shared" si="2"/>
        <v>9</v>
      </c>
      <c r="K43" s="74"/>
      <c r="L43" s="77">
        <f t="shared" si="5"/>
        <v>1.7999999999999545</v>
      </c>
      <c r="M43" s="77">
        <f t="shared" si="3"/>
        <v>0.3000000000000303</v>
      </c>
      <c r="N43" s="17"/>
      <c r="O43" s="16">
        <v>-1</v>
      </c>
      <c r="S43" s="16"/>
    </row>
    <row r="44" spans="1:19">
      <c r="A44" s="10" t="s">
        <v>364</v>
      </c>
      <c r="B44" s="15">
        <v>39141</v>
      </c>
      <c r="C44" s="16">
        <v>5114</v>
      </c>
      <c r="D44" s="16">
        <v>14285</v>
      </c>
      <c r="E44" s="27">
        <v>1964.4</v>
      </c>
      <c r="F44" s="16">
        <v>0</v>
      </c>
      <c r="G44" s="16"/>
      <c r="H44" s="16"/>
      <c r="I44" s="41">
        <f t="shared" si="4"/>
        <v>35</v>
      </c>
      <c r="J44" s="42">
        <f t="shared" si="2"/>
        <v>15</v>
      </c>
      <c r="K44" s="74"/>
      <c r="L44" s="77">
        <f t="shared" si="5"/>
        <v>0.40000000000009095</v>
      </c>
      <c r="M44" s="77">
        <f t="shared" si="3"/>
        <v>0.8666666666667121</v>
      </c>
      <c r="N44" s="17"/>
      <c r="O44" s="16">
        <v>-1</v>
      </c>
      <c r="S44" s="27"/>
    </row>
    <row r="45" spans="1:19">
      <c r="A45" s="10" t="s">
        <v>365</v>
      </c>
      <c r="B45" s="15">
        <v>39172</v>
      </c>
      <c r="C45" s="16">
        <v>5118</v>
      </c>
      <c r="D45" s="16">
        <v>14300</v>
      </c>
      <c r="E45" s="27">
        <v>1965.1</v>
      </c>
      <c r="F45" s="16">
        <v>0</v>
      </c>
      <c r="G45" s="16"/>
      <c r="H45" s="16"/>
      <c r="I45" s="41">
        <f t="shared" si="4"/>
        <v>19</v>
      </c>
      <c r="J45" s="42">
        <f t="shared" si="2"/>
        <v>20</v>
      </c>
      <c r="K45" s="74"/>
      <c r="L45" s="77">
        <f t="shared" si="5"/>
        <v>0.6999999999998181</v>
      </c>
      <c r="M45" s="77">
        <f t="shared" si="3"/>
        <v>0.96666666666662115</v>
      </c>
      <c r="N45" s="17"/>
      <c r="O45" s="16">
        <v>-1</v>
      </c>
      <c r="S45" s="16"/>
    </row>
    <row r="46" spans="1:19">
      <c r="A46" s="10" t="s">
        <v>366</v>
      </c>
      <c r="B46" s="15">
        <v>39202</v>
      </c>
      <c r="C46" s="16">
        <v>5121</v>
      </c>
      <c r="D46" s="16">
        <v>14322</v>
      </c>
      <c r="E46" s="27">
        <v>1965.3</v>
      </c>
      <c r="F46" s="16">
        <v>0</v>
      </c>
      <c r="G46" s="16"/>
      <c r="H46" s="16"/>
      <c r="I46" s="41">
        <f t="shared" si="4"/>
        <v>25</v>
      </c>
      <c r="J46" s="42">
        <f t="shared" si="2"/>
        <v>26.333333333333332</v>
      </c>
      <c r="K46" s="74"/>
      <c r="L46" s="77">
        <f t="shared" si="5"/>
        <v>0.20000000000004547</v>
      </c>
      <c r="M46" s="77">
        <f t="shared" si="3"/>
        <v>0.43333333333331819</v>
      </c>
      <c r="N46" s="17"/>
      <c r="O46" s="16">
        <v>-1</v>
      </c>
      <c r="S46" s="27"/>
    </row>
    <row r="47" spans="1:19">
      <c r="A47" s="10" t="s">
        <v>367</v>
      </c>
      <c r="B47" s="15">
        <v>39233</v>
      </c>
      <c r="C47" s="16">
        <v>5121</v>
      </c>
      <c r="D47" s="16">
        <v>14339</v>
      </c>
      <c r="E47" s="27">
        <v>1962.9</v>
      </c>
      <c r="F47" s="16">
        <v>0</v>
      </c>
      <c r="G47" s="16"/>
      <c r="H47" s="16"/>
      <c r="I47" s="41">
        <f t="shared" si="4"/>
        <v>17</v>
      </c>
      <c r="J47" s="42">
        <f t="shared" si="2"/>
        <v>20.333333333333332</v>
      </c>
      <c r="K47" s="74"/>
      <c r="L47" s="77">
        <f t="shared" si="5"/>
        <v>-2.3999999999998636</v>
      </c>
      <c r="M47" s="77">
        <f t="shared" si="3"/>
        <v>-0.5</v>
      </c>
      <c r="N47" s="17"/>
      <c r="O47" s="16">
        <v>-1</v>
      </c>
      <c r="S47" s="16"/>
    </row>
    <row r="48" spans="1:19">
      <c r="A48" s="10" t="s">
        <v>368</v>
      </c>
      <c r="B48" s="15">
        <v>39263</v>
      </c>
      <c r="C48" s="16">
        <v>5131</v>
      </c>
      <c r="D48" s="16">
        <v>14347</v>
      </c>
      <c r="E48" s="27">
        <v>1960</v>
      </c>
      <c r="F48" s="16">
        <v>0</v>
      </c>
      <c r="G48" s="16"/>
      <c r="H48" s="16"/>
      <c r="I48" s="41">
        <f t="shared" si="4"/>
        <v>18</v>
      </c>
      <c r="J48" s="42">
        <f t="shared" si="2"/>
        <v>20</v>
      </c>
      <c r="K48" s="74"/>
      <c r="L48" s="77">
        <f t="shared" si="5"/>
        <v>-2.9000000000000909</v>
      </c>
      <c r="M48" s="77">
        <f t="shared" si="3"/>
        <v>-1.6999999999999698</v>
      </c>
      <c r="N48" s="17"/>
      <c r="O48" s="16">
        <v>-1</v>
      </c>
      <c r="S48" s="27"/>
    </row>
    <row r="49" spans="1:19">
      <c r="A49" s="10" t="s">
        <v>369</v>
      </c>
      <c r="B49" s="15">
        <v>39294</v>
      </c>
      <c r="C49" s="16">
        <v>5119</v>
      </c>
      <c r="D49" s="16">
        <v>14325</v>
      </c>
      <c r="E49" s="27">
        <v>1964.5</v>
      </c>
      <c r="F49" s="16">
        <v>0</v>
      </c>
      <c r="G49" s="16"/>
      <c r="H49" s="16"/>
      <c r="I49" s="41">
        <f t="shared" si="4"/>
        <v>-34</v>
      </c>
      <c r="J49" s="42">
        <f t="shared" si="2"/>
        <v>0.33333333333333331</v>
      </c>
      <c r="K49" s="74"/>
      <c r="L49" s="77">
        <f t="shared" si="5"/>
        <v>4.5</v>
      </c>
      <c r="M49" s="77">
        <f t="shared" si="3"/>
        <v>-0.26666666666665151</v>
      </c>
      <c r="N49" s="17"/>
      <c r="O49" s="16">
        <v>-1</v>
      </c>
      <c r="S49" s="16"/>
    </row>
    <row r="50" spans="1:19">
      <c r="A50" s="10" t="s">
        <v>370</v>
      </c>
      <c r="B50" s="15">
        <v>39325</v>
      </c>
      <c r="C50" s="16">
        <v>5110</v>
      </c>
      <c r="D50" s="16">
        <v>14378</v>
      </c>
      <c r="E50" s="27">
        <v>1966.8</v>
      </c>
      <c r="F50" s="16">
        <v>0</v>
      </c>
      <c r="G50" s="16"/>
      <c r="H50" s="16"/>
      <c r="I50" s="41">
        <f t="shared" si="4"/>
        <v>44</v>
      </c>
      <c r="J50" s="42">
        <f t="shared" si="2"/>
        <v>9.3333333333333339</v>
      </c>
      <c r="K50" s="74"/>
      <c r="L50" s="77">
        <f t="shared" si="5"/>
        <v>2.2999999999999545</v>
      </c>
      <c r="M50" s="77">
        <f t="shared" si="3"/>
        <v>1.2999999999999545</v>
      </c>
      <c r="N50" s="17"/>
      <c r="O50" s="16">
        <v>-1</v>
      </c>
      <c r="S50" s="27"/>
    </row>
    <row r="51" spans="1:19">
      <c r="A51" s="10" t="s">
        <v>371</v>
      </c>
      <c r="B51" s="15">
        <v>39355</v>
      </c>
      <c r="C51" s="16">
        <v>5137</v>
      </c>
      <c r="D51" s="16">
        <v>14405</v>
      </c>
      <c r="E51" s="27">
        <v>1966</v>
      </c>
      <c r="F51" s="16">
        <v>0</v>
      </c>
      <c r="G51" s="16"/>
      <c r="H51" s="16"/>
      <c r="I51" s="41">
        <f t="shared" si="4"/>
        <v>54</v>
      </c>
      <c r="J51" s="42">
        <f t="shared" si="2"/>
        <v>21.333333333333332</v>
      </c>
      <c r="K51" s="74"/>
      <c r="L51" s="77">
        <f t="shared" si="5"/>
        <v>-0.79999999999995453</v>
      </c>
      <c r="M51" s="77">
        <f t="shared" si="3"/>
        <v>2</v>
      </c>
      <c r="N51" s="17"/>
      <c r="O51" s="16">
        <v>-1</v>
      </c>
      <c r="S51" s="16"/>
    </row>
    <row r="52" spans="1:19">
      <c r="A52" s="10" t="s">
        <v>372</v>
      </c>
      <c r="B52" s="15">
        <v>39386</v>
      </c>
      <c r="C52" s="16">
        <v>5132</v>
      </c>
      <c r="D52" s="16">
        <v>14431</v>
      </c>
      <c r="E52" s="27">
        <v>1965.7</v>
      </c>
      <c r="F52" s="16">
        <v>0</v>
      </c>
      <c r="G52" s="16"/>
      <c r="H52" s="16"/>
      <c r="I52" s="41">
        <f t="shared" si="4"/>
        <v>21</v>
      </c>
      <c r="J52" s="42">
        <f t="shared" si="2"/>
        <v>39.666666666666664</v>
      </c>
      <c r="K52" s="74"/>
      <c r="L52" s="77">
        <f t="shared" si="5"/>
        <v>-0.29999999999995453</v>
      </c>
      <c r="M52" s="77">
        <f t="shared" si="3"/>
        <v>0.40000000000001518</v>
      </c>
      <c r="N52" s="17"/>
      <c r="O52" s="16">
        <v>-1</v>
      </c>
      <c r="S52" s="27"/>
    </row>
    <row r="53" spans="1:19">
      <c r="A53" s="10" t="s">
        <v>373</v>
      </c>
      <c r="B53" s="15">
        <v>39416</v>
      </c>
      <c r="C53" s="16">
        <v>5137</v>
      </c>
      <c r="D53" s="16">
        <v>14453</v>
      </c>
      <c r="E53" s="27">
        <v>1969.8</v>
      </c>
      <c r="F53" s="16">
        <v>0</v>
      </c>
      <c r="G53" s="16"/>
      <c r="H53" s="16"/>
      <c r="I53" s="41">
        <f t="shared" si="4"/>
        <v>27</v>
      </c>
      <c r="J53" s="42">
        <f t="shared" si="2"/>
        <v>34</v>
      </c>
      <c r="K53" s="74"/>
      <c r="L53" s="77">
        <f t="shared" si="5"/>
        <v>4.0999999999999091</v>
      </c>
      <c r="M53" s="77">
        <f t="shared" si="3"/>
        <v>1</v>
      </c>
      <c r="N53" s="17"/>
      <c r="O53" s="16">
        <v>-1</v>
      </c>
      <c r="S53" s="16"/>
    </row>
    <row r="54" spans="1:19">
      <c r="A54" s="10" t="s">
        <v>374</v>
      </c>
      <c r="B54" s="15">
        <v>39447</v>
      </c>
      <c r="C54" s="16">
        <v>5139</v>
      </c>
      <c r="D54" s="16">
        <v>14481</v>
      </c>
      <c r="E54" s="27">
        <v>1974.4</v>
      </c>
      <c r="F54" s="16">
        <v>0</v>
      </c>
      <c r="G54" s="16"/>
      <c r="H54" s="16"/>
      <c r="I54" s="41">
        <f t="shared" si="4"/>
        <v>30</v>
      </c>
      <c r="J54" s="42">
        <f t="shared" si="2"/>
        <v>26</v>
      </c>
      <c r="K54" s="74"/>
      <c r="L54" s="77">
        <f t="shared" si="5"/>
        <v>4.6000000000001364</v>
      </c>
      <c r="M54" s="77">
        <f t="shared" si="3"/>
        <v>2.8000000000000305</v>
      </c>
      <c r="N54" s="17"/>
      <c r="O54" s="16">
        <v>1</v>
      </c>
      <c r="S54" s="27"/>
    </row>
    <row r="55" spans="1:19">
      <c r="A55" s="10" t="s">
        <v>375</v>
      </c>
      <c r="B55" s="15">
        <v>39478</v>
      </c>
      <c r="C55" s="16">
        <v>5148</v>
      </c>
      <c r="D55" s="16">
        <v>14502</v>
      </c>
      <c r="E55" s="27">
        <v>1981</v>
      </c>
      <c r="F55" s="16">
        <v>0</v>
      </c>
      <c r="G55" s="16"/>
      <c r="H55" s="16"/>
      <c r="I55" s="41">
        <f t="shared" si="4"/>
        <v>30</v>
      </c>
      <c r="J55" s="42">
        <f t="shared" si="2"/>
        <v>29</v>
      </c>
      <c r="K55" s="74"/>
      <c r="L55" s="77">
        <f t="shared" si="5"/>
        <v>6.5999999999999091</v>
      </c>
      <c r="M55" s="77">
        <f t="shared" si="3"/>
        <v>5.0999999999999845</v>
      </c>
      <c r="N55" s="17"/>
      <c r="O55" s="16">
        <v>1</v>
      </c>
      <c r="S55" s="16"/>
    </row>
    <row r="56" spans="1:19">
      <c r="A56" s="10" t="s">
        <v>376</v>
      </c>
      <c r="B56" s="15">
        <v>39507</v>
      </c>
      <c r="C56" s="16">
        <v>5145</v>
      </c>
      <c r="D56" s="16">
        <v>14525</v>
      </c>
      <c r="E56" s="27">
        <v>1986.9</v>
      </c>
      <c r="F56" s="16">
        <v>0</v>
      </c>
      <c r="G56" s="16"/>
      <c r="H56" s="16"/>
      <c r="I56" s="41">
        <f t="shared" si="4"/>
        <v>20</v>
      </c>
      <c r="J56" s="42">
        <f t="shared" si="2"/>
        <v>26.666666666666668</v>
      </c>
      <c r="K56" s="74"/>
      <c r="L56" s="77">
        <f t="shared" si="5"/>
        <v>5.9000000000000909</v>
      </c>
      <c r="M56" s="77">
        <f t="shared" si="3"/>
        <v>5.7000000000000455</v>
      </c>
      <c r="N56" s="17"/>
      <c r="O56" s="16">
        <v>1</v>
      </c>
      <c r="S56" s="27"/>
    </row>
    <row r="57" spans="1:19">
      <c r="A57" s="10" t="s">
        <v>377</v>
      </c>
      <c r="B57" s="15">
        <v>39538</v>
      </c>
      <c r="C57" s="16">
        <v>5153</v>
      </c>
      <c r="D57" s="16">
        <v>14538</v>
      </c>
      <c r="E57" s="27">
        <v>1991.4</v>
      </c>
      <c r="F57" s="16">
        <v>0</v>
      </c>
      <c r="G57" s="16"/>
      <c r="H57" s="16"/>
      <c r="I57" s="41">
        <f t="shared" si="4"/>
        <v>21</v>
      </c>
      <c r="J57" s="42">
        <f t="shared" si="2"/>
        <v>23.666666666666668</v>
      </c>
      <c r="K57" s="74"/>
      <c r="L57" s="77">
        <f t="shared" si="5"/>
        <v>4.5</v>
      </c>
      <c r="M57" s="77">
        <f t="shared" si="3"/>
        <v>5.666666666666667</v>
      </c>
      <c r="N57" s="17"/>
      <c r="O57" s="16">
        <v>1</v>
      </c>
      <c r="S57" s="16"/>
    </row>
    <row r="58" spans="1:19">
      <c r="A58" s="10" t="s">
        <v>378</v>
      </c>
      <c r="B58" s="15">
        <v>39568</v>
      </c>
      <c r="C58" s="16">
        <v>5157</v>
      </c>
      <c r="D58" s="16">
        <v>14538</v>
      </c>
      <c r="E58" s="27">
        <v>1997.1</v>
      </c>
      <c r="F58" s="16">
        <v>0</v>
      </c>
      <c r="G58" s="16"/>
      <c r="H58" s="16"/>
      <c r="I58" s="41">
        <f t="shared" si="4"/>
        <v>4</v>
      </c>
      <c r="J58" s="42">
        <f t="shared" si="2"/>
        <v>15</v>
      </c>
      <c r="K58" s="74"/>
      <c r="L58" s="77">
        <f t="shared" si="5"/>
        <v>5.6999999999998181</v>
      </c>
      <c r="M58" s="77">
        <f t="shared" si="3"/>
        <v>5.3666666666666361</v>
      </c>
      <c r="N58" s="17"/>
      <c r="O58" s="16">
        <v>1</v>
      </c>
      <c r="S58" s="27"/>
    </row>
    <row r="59" spans="1:19">
      <c r="A59" s="10" t="s">
        <v>379</v>
      </c>
      <c r="B59" s="15">
        <v>39599</v>
      </c>
      <c r="C59" s="16">
        <v>5162</v>
      </c>
      <c r="D59" s="16">
        <v>14564</v>
      </c>
      <c r="E59" s="27">
        <v>2002.8</v>
      </c>
      <c r="F59" s="16">
        <v>0</v>
      </c>
      <c r="G59" s="16"/>
      <c r="H59" s="16"/>
      <c r="I59" s="41">
        <f t="shared" si="4"/>
        <v>31</v>
      </c>
      <c r="J59" s="42">
        <f t="shared" si="2"/>
        <v>18.666666666666668</v>
      </c>
      <c r="K59" s="74"/>
      <c r="L59" s="77">
        <f t="shared" si="5"/>
        <v>5.7000000000000455</v>
      </c>
      <c r="M59" s="77">
        <f t="shared" si="3"/>
        <v>5.2999999999999545</v>
      </c>
      <c r="N59" s="17"/>
      <c r="O59" s="16">
        <v>1</v>
      </c>
      <c r="S59" s="16"/>
    </row>
    <row r="60" spans="1:19">
      <c r="A60" s="10" t="s">
        <v>380</v>
      </c>
      <c r="B60" s="15">
        <v>39629</v>
      </c>
      <c r="C60" s="16">
        <v>5179</v>
      </c>
      <c r="D60" s="16">
        <v>14579</v>
      </c>
      <c r="E60" s="27">
        <v>2007.7</v>
      </c>
      <c r="F60" s="16">
        <v>0</v>
      </c>
      <c r="G60" s="16"/>
      <c r="H60" s="16"/>
      <c r="I60" s="41">
        <f t="shared" si="4"/>
        <v>32</v>
      </c>
      <c r="J60" s="42">
        <f t="shared" si="2"/>
        <v>22.333333333333332</v>
      </c>
      <c r="K60" s="74"/>
      <c r="L60" s="77">
        <f t="shared" si="5"/>
        <v>4.9000000000000909</v>
      </c>
      <c r="M60" s="77">
        <f t="shared" si="3"/>
        <v>5.4333333333333185</v>
      </c>
      <c r="N60" s="17"/>
      <c r="O60" s="16">
        <v>1</v>
      </c>
      <c r="S60" s="27"/>
    </row>
    <row r="61" spans="1:19">
      <c r="A61" s="10" t="s">
        <v>381</v>
      </c>
      <c r="B61" s="15">
        <v>39660</v>
      </c>
      <c r="C61" s="16">
        <v>5191</v>
      </c>
      <c r="D61" s="16">
        <v>14610</v>
      </c>
      <c r="E61" s="27">
        <v>2016.7</v>
      </c>
      <c r="F61" s="16">
        <v>0</v>
      </c>
      <c r="G61" s="16"/>
      <c r="H61" s="16"/>
      <c r="I61" s="41">
        <f t="shared" si="4"/>
        <v>43</v>
      </c>
      <c r="J61" s="42">
        <f t="shared" si="2"/>
        <v>35.333333333333336</v>
      </c>
      <c r="K61" s="74"/>
      <c r="L61" s="77">
        <f t="shared" si="5"/>
        <v>9</v>
      </c>
      <c r="M61" s="77">
        <f t="shared" si="3"/>
        <v>6.5333333333333785</v>
      </c>
      <c r="N61" s="17"/>
      <c r="O61" s="16">
        <v>1</v>
      </c>
      <c r="S61" s="16"/>
    </row>
    <row r="62" spans="1:19">
      <c r="A62" s="10" t="s">
        <v>382</v>
      </c>
      <c r="B62" s="15">
        <v>39691</v>
      </c>
      <c r="C62" s="16">
        <v>5214</v>
      </c>
      <c r="D62" s="16">
        <v>14587</v>
      </c>
      <c r="E62" s="27">
        <v>2023.3</v>
      </c>
      <c r="F62" s="16">
        <v>0</v>
      </c>
      <c r="G62" s="16"/>
      <c r="H62" s="16"/>
      <c r="I62" s="41">
        <f t="shared" si="4"/>
        <v>0</v>
      </c>
      <c r="J62" s="42">
        <f t="shared" si="2"/>
        <v>25</v>
      </c>
      <c r="K62" s="74"/>
      <c r="L62" s="77">
        <f t="shared" si="5"/>
        <v>6.5999999999999091</v>
      </c>
      <c r="M62" s="77">
        <f t="shared" si="3"/>
        <v>6.833333333333333</v>
      </c>
      <c r="N62" s="17"/>
      <c r="O62" s="16">
        <v>1</v>
      </c>
      <c r="S62" s="27"/>
    </row>
    <row r="63" spans="1:19">
      <c r="A63" s="10" t="s">
        <v>383</v>
      </c>
      <c r="B63" s="15">
        <v>39721</v>
      </c>
      <c r="C63" s="16">
        <v>5184</v>
      </c>
      <c r="D63" s="16">
        <v>14585</v>
      </c>
      <c r="E63" s="27">
        <v>2028.4</v>
      </c>
      <c r="F63" s="16">
        <v>0</v>
      </c>
      <c r="G63" s="16"/>
      <c r="H63" s="16"/>
      <c r="I63" s="41">
        <f t="shared" si="4"/>
        <v>-32</v>
      </c>
      <c r="J63" s="42">
        <f t="shared" si="2"/>
        <v>3.6666666666666665</v>
      </c>
      <c r="K63" s="74"/>
      <c r="L63" s="77">
        <f t="shared" si="5"/>
        <v>5.1000000000001364</v>
      </c>
      <c r="M63" s="77">
        <f t="shared" si="3"/>
        <v>6.9000000000000155</v>
      </c>
      <c r="N63" s="17"/>
      <c r="O63" s="16">
        <v>1</v>
      </c>
      <c r="S63" s="16"/>
    </row>
    <row r="64" spans="1:19">
      <c r="A64" s="10" t="s">
        <v>384</v>
      </c>
      <c r="B64" s="15">
        <v>39752</v>
      </c>
      <c r="C64" s="16">
        <v>5182</v>
      </c>
      <c r="D64" s="16">
        <v>14595</v>
      </c>
      <c r="E64" s="27">
        <v>2035</v>
      </c>
      <c r="F64" s="16">
        <v>0</v>
      </c>
      <c r="G64" s="16"/>
      <c r="H64" s="16"/>
      <c r="I64" s="41">
        <f t="shared" si="4"/>
        <v>8</v>
      </c>
      <c r="J64" s="42">
        <f t="shared" si="2"/>
        <v>-8</v>
      </c>
      <c r="K64" s="74"/>
      <c r="L64" s="77">
        <f t="shared" si="5"/>
        <v>6.5999999999999091</v>
      </c>
      <c r="M64" s="77">
        <f t="shared" si="3"/>
        <v>6.0999999999999845</v>
      </c>
      <c r="N64" s="17"/>
      <c r="O64" s="16">
        <v>1</v>
      </c>
      <c r="S64" s="27"/>
    </row>
    <row r="65" spans="1:19">
      <c r="A65" s="10" t="s">
        <v>385</v>
      </c>
      <c r="B65" s="15">
        <v>39782</v>
      </c>
      <c r="C65" s="16">
        <v>5194</v>
      </c>
      <c r="D65" s="16">
        <v>14588</v>
      </c>
      <c r="E65" s="27">
        <v>2044.7</v>
      </c>
      <c r="F65" s="16">
        <v>1</v>
      </c>
      <c r="G65" s="16"/>
      <c r="H65" s="16"/>
      <c r="I65" s="41">
        <f t="shared" si="4"/>
        <v>5</v>
      </c>
      <c r="J65" s="42">
        <f t="shared" si="2"/>
        <v>-6.333333333333333</v>
      </c>
      <c r="K65" s="74"/>
      <c r="L65" s="77">
        <f t="shared" si="5"/>
        <v>8.7000000000000455</v>
      </c>
      <c r="M65" s="77">
        <f t="shared" si="3"/>
        <v>6.80000000000003</v>
      </c>
      <c r="N65" s="17"/>
      <c r="O65" s="16">
        <v>1</v>
      </c>
      <c r="S65" s="16"/>
    </row>
    <row r="66" spans="1:19">
      <c r="A66" s="10" t="s">
        <v>386</v>
      </c>
      <c r="B66" s="15">
        <v>39813</v>
      </c>
      <c r="C66" s="16">
        <v>5191</v>
      </c>
      <c r="D66" s="16">
        <v>14590</v>
      </c>
      <c r="E66" s="27">
        <v>2049.6</v>
      </c>
      <c r="F66" s="16">
        <v>3</v>
      </c>
      <c r="G66" s="16"/>
      <c r="H66" s="16"/>
      <c r="I66" s="41">
        <f t="shared" si="4"/>
        <v>-1</v>
      </c>
      <c r="J66" s="42">
        <f t="shared" si="2"/>
        <v>4</v>
      </c>
      <c r="K66" s="74"/>
      <c r="L66" s="77">
        <f t="shared" si="5"/>
        <v>2.8999999999998636</v>
      </c>
      <c r="M66" s="77">
        <f t="shared" si="3"/>
        <v>6.066666666666606</v>
      </c>
      <c r="N66" s="17"/>
      <c r="O66" s="16">
        <v>1</v>
      </c>
      <c r="S66" s="27"/>
    </row>
    <row r="67" spans="1:19">
      <c r="A67" s="10" t="s">
        <v>387</v>
      </c>
      <c r="B67" s="15">
        <v>39844</v>
      </c>
      <c r="C67" s="16">
        <v>5206</v>
      </c>
      <c r="D67" s="16">
        <v>14587</v>
      </c>
      <c r="E67" s="27">
        <v>2059.5</v>
      </c>
      <c r="F67" s="16">
        <v>5</v>
      </c>
      <c r="G67" s="16"/>
      <c r="H67" s="16"/>
      <c r="I67" s="41">
        <f t="shared" si="4"/>
        <v>12</v>
      </c>
      <c r="J67" s="42">
        <f t="shared" si="2"/>
        <v>5.333333333333333</v>
      </c>
      <c r="K67" s="74"/>
      <c r="L67" s="77">
        <f t="shared" si="5"/>
        <v>7.9000000000000909</v>
      </c>
      <c r="M67" s="77">
        <f t="shared" si="3"/>
        <v>6.5</v>
      </c>
      <c r="N67" s="17"/>
      <c r="O67" s="16">
        <v>1</v>
      </c>
      <c r="S67" s="16"/>
    </row>
    <row r="68" spans="1:19">
      <c r="A68" s="10" t="s">
        <v>388</v>
      </c>
      <c r="B68" s="15">
        <v>39872</v>
      </c>
      <c r="C68" s="16">
        <v>5190</v>
      </c>
      <c r="D68" s="16">
        <v>14591</v>
      </c>
      <c r="E68" s="27">
        <v>2068.1999999999998</v>
      </c>
      <c r="F68" s="16">
        <v>6</v>
      </c>
      <c r="G68" s="16"/>
      <c r="H68" s="16"/>
      <c r="I68" s="41">
        <f t="shared" si="4"/>
        <v>-12</v>
      </c>
      <c r="J68" s="42">
        <f t="shared" si="2"/>
        <v>-0.33333333333333331</v>
      </c>
      <c r="K68" s="74"/>
      <c r="L68" s="77">
        <f t="shared" si="5"/>
        <v>7.6999999999998181</v>
      </c>
      <c r="M68" s="77">
        <f t="shared" si="3"/>
        <v>6.1666666666665906</v>
      </c>
      <c r="N68" s="17"/>
      <c r="O68" s="16">
        <v>1</v>
      </c>
      <c r="S68" s="27"/>
    </row>
    <row r="69" spans="1:19">
      <c r="A69" s="10" t="s">
        <v>389</v>
      </c>
      <c r="B69" s="15">
        <v>39903</v>
      </c>
      <c r="C69" s="16">
        <v>5180</v>
      </c>
      <c r="D69" s="16">
        <v>14583</v>
      </c>
      <c r="E69" s="27">
        <v>2075</v>
      </c>
      <c r="F69" s="16">
        <v>12</v>
      </c>
      <c r="G69" s="16"/>
      <c r="H69" s="16"/>
      <c r="I69" s="41">
        <f t="shared" si="4"/>
        <v>-18</v>
      </c>
      <c r="J69" s="42">
        <f t="shared" si="2"/>
        <v>-6</v>
      </c>
      <c r="K69" s="74"/>
      <c r="L69" s="77">
        <f t="shared" si="5"/>
        <v>0.8000000000001819</v>
      </c>
      <c r="M69" s="77">
        <f t="shared" si="3"/>
        <v>5.466666666666697</v>
      </c>
      <c r="N69" s="17"/>
      <c r="O69" s="16">
        <v>1</v>
      </c>
      <c r="S69" s="16"/>
    </row>
    <row r="70" spans="1:19">
      <c r="A70" s="10" t="s">
        <v>390</v>
      </c>
      <c r="B70" s="15">
        <v>39933</v>
      </c>
      <c r="C70" s="16">
        <v>5182</v>
      </c>
      <c r="D70" s="16">
        <v>14573</v>
      </c>
      <c r="E70" s="27">
        <v>2200.8000000000002</v>
      </c>
      <c r="F70" s="16">
        <v>126</v>
      </c>
      <c r="G70" s="16"/>
      <c r="H70" s="16"/>
      <c r="I70" s="41">
        <f t="shared" si="4"/>
        <v>-8</v>
      </c>
      <c r="J70" s="42">
        <f t="shared" si="2"/>
        <v>-12.666666666666666</v>
      </c>
      <c r="K70" s="74"/>
      <c r="L70" s="77">
        <f t="shared" si="5"/>
        <v>11.800000000000182</v>
      </c>
      <c r="M70" s="77">
        <f t="shared" si="3"/>
        <v>6.766666666666727</v>
      </c>
      <c r="N70" s="17"/>
      <c r="O70" s="16">
        <v>1</v>
      </c>
      <c r="S70" s="27"/>
    </row>
    <row r="71" spans="1:19">
      <c r="A71" s="10" t="s">
        <v>391</v>
      </c>
      <c r="B71" s="15">
        <v>39964</v>
      </c>
      <c r="C71" s="16">
        <v>5187</v>
      </c>
      <c r="D71" s="16">
        <v>14570</v>
      </c>
      <c r="E71" s="27">
        <v>2151.6</v>
      </c>
      <c r="F71" s="16">
        <v>69</v>
      </c>
      <c r="G71" s="16"/>
      <c r="H71" s="16"/>
      <c r="I71" s="41">
        <f t="shared" si="4"/>
        <v>2</v>
      </c>
      <c r="J71" s="42">
        <f t="shared" si="2"/>
        <v>-8</v>
      </c>
      <c r="K71" s="74"/>
      <c r="L71" s="77">
        <f t="shared" si="5"/>
        <v>7.7999999999997272</v>
      </c>
      <c r="M71" s="77">
        <f t="shared" si="3"/>
        <v>6.80000000000003</v>
      </c>
      <c r="N71" s="17"/>
      <c r="O71" s="16">
        <v>1</v>
      </c>
      <c r="S71" s="16"/>
    </row>
    <row r="72" spans="1:19">
      <c r="A72" s="10" t="s">
        <v>392</v>
      </c>
      <c r="B72" s="15">
        <v>39994</v>
      </c>
      <c r="C72" s="16">
        <v>5176</v>
      </c>
      <c r="D72" s="16">
        <v>14586</v>
      </c>
      <c r="E72" s="27">
        <v>2109</v>
      </c>
      <c r="F72" s="16">
        <v>9</v>
      </c>
      <c r="G72" s="16"/>
      <c r="H72" s="16"/>
      <c r="I72" s="41">
        <f t="shared" ref="I72:I103" si="6">(C72+D72)-(C71+D71)</f>
        <v>5</v>
      </c>
      <c r="J72" s="42">
        <f t="shared" si="2"/>
        <v>-0.33333333333333331</v>
      </c>
      <c r="K72" s="74"/>
      <c r="L72" s="77">
        <f t="shared" ref="L72:L103" si="7">(E72-F72)-(E71-F71)</f>
        <v>17.400000000000091</v>
      </c>
      <c r="M72" s="77">
        <f t="shared" si="3"/>
        <v>12.333333333333334</v>
      </c>
      <c r="N72" s="17"/>
      <c r="O72" s="16">
        <v>1</v>
      </c>
      <c r="S72" s="27"/>
    </row>
    <row r="73" spans="1:19">
      <c r="A73" s="10" t="s">
        <v>393</v>
      </c>
      <c r="B73" s="15">
        <v>40025</v>
      </c>
      <c r="C73" s="16">
        <v>5122</v>
      </c>
      <c r="D73" s="16">
        <v>14573</v>
      </c>
      <c r="E73" s="27">
        <v>2119.8000000000002</v>
      </c>
      <c r="F73" s="16">
        <v>4</v>
      </c>
      <c r="G73" s="16"/>
      <c r="H73" s="16"/>
      <c r="I73" s="41">
        <f t="shared" si="6"/>
        <v>-67</v>
      </c>
      <c r="J73" s="42">
        <f t="shared" si="2"/>
        <v>-20</v>
      </c>
      <c r="K73" s="74"/>
      <c r="L73" s="77">
        <f t="shared" si="7"/>
        <v>15.800000000000182</v>
      </c>
      <c r="M73" s="77">
        <f t="shared" si="3"/>
        <v>13.666666666666666</v>
      </c>
      <c r="N73" s="17"/>
      <c r="O73" s="16">
        <v>-1</v>
      </c>
      <c r="S73" s="16"/>
    </row>
    <row r="74" spans="1:19">
      <c r="A74" s="10" t="s">
        <v>394</v>
      </c>
      <c r="B74" s="15">
        <v>40056</v>
      </c>
      <c r="C74" s="16">
        <v>5170</v>
      </c>
      <c r="D74" s="16">
        <v>14542</v>
      </c>
      <c r="E74" s="27">
        <v>2129.6999999999998</v>
      </c>
      <c r="F74" s="16">
        <v>5</v>
      </c>
      <c r="G74" s="16"/>
      <c r="H74" s="16"/>
      <c r="I74" s="41">
        <f t="shared" si="6"/>
        <v>17</v>
      </c>
      <c r="J74" s="42">
        <f t="shared" si="2"/>
        <v>-15</v>
      </c>
      <c r="K74" s="74"/>
      <c r="L74" s="77">
        <f t="shared" si="7"/>
        <v>8.8999999999996362</v>
      </c>
      <c r="M74" s="77">
        <f t="shared" si="3"/>
        <v>14.033333333333303</v>
      </c>
      <c r="N74" s="17"/>
      <c r="O74" s="16">
        <v>-1</v>
      </c>
      <c r="S74" s="27"/>
    </row>
    <row r="75" spans="1:19">
      <c r="A75" s="10" t="s">
        <v>395</v>
      </c>
      <c r="B75" s="15">
        <v>40086</v>
      </c>
      <c r="C75" s="16">
        <v>5144</v>
      </c>
      <c r="D75" s="16">
        <v>14481</v>
      </c>
      <c r="E75" s="27">
        <v>2136.6</v>
      </c>
      <c r="F75" s="16">
        <v>8</v>
      </c>
      <c r="G75" s="16"/>
      <c r="H75" s="16"/>
      <c r="I75" s="41">
        <f t="shared" si="6"/>
        <v>-87</v>
      </c>
      <c r="J75" s="42">
        <f t="shared" ref="J75:J133" si="8">AVERAGE(I73:I75)</f>
        <v>-45.666666666666664</v>
      </c>
      <c r="K75" s="74"/>
      <c r="L75" s="77">
        <f t="shared" si="7"/>
        <v>3.9000000000000909</v>
      </c>
      <c r="M75" s="77">
        <f t="shared" ref="M75:M132" si="9">AVERAGE(L73:L75)</f>
        <v>9.533333333333303</v>
      </c>
      <c r="N75" s="17"/>
      <c r="O75" s="16">
        <v>-1</v>
      </c>
      <c r="S75" s="16"/>
    </row>
    <row r="76" spans="1:19">
      <c r="A76" s="10" t="s">
        <v>396</v>
      </c>
      <c r="B76" s="15">
        <v>40117</v>
      </c>
      <c r="C76" s="16">
        <v>5158</v>
      </c>
      <c r="D76" s="16">
        <v>14523</v>
      </c>
      <c r="E76" s="27">
        <v>2156.6</v>
      </c>
      <c r="F76" s="16">
        <v>17</v>
      </c>
      <c r="G76" s="16"/>
      <c r="H76" s="16"/>
      <c r="I76" s="41">
        <f t="shared" si="6"/>
        <v>56</v>
      </c>
      <c r="J76" s="42">
        <f t="shared" si="8"/>
        <v>-4.666666666666667</v>
      </c>
      <c r="K76" s="74"/>
      <c r="L76" s="77">
        <f t="shared" si="7"/>
        <v>11</v>
      </c>
      <c r="M76" s="77">
        <f t="shared" si="9"/>
        <v>7.9333333333332421</v>
      </c>
      <c r="N76" s="17"/>
      <c r="O76" s="16">
        <v>-1</v>
      </c>
      <c r="S76" s="27"/>
    </row>
    <row r="77" spans="1:19">
      <c r="A77" s="10" t="s">
        <v>397</v>
      </c>
      <c r="B77" s="15">
        <v>40147</v>
      </c>
      <c r="C77" s="16">
        <v>5152</v>
      </c>
      <c r="D77" s="16">
        <v>14539</v>
      </c>
      <c r="E77" s="27">
        <v>2159</v>
      </c>
      <c r="F77" s="16">
        <v>13</v>
      </c>
      <c r="G77" s="16"/>
      <c r="H77" s="16"/>
      <c r="I77" s="41">
        <f t="shared" si="6"/>
        <v>10</v>
      </c>
      <c r="J77" s="42">
        <f t="shared" si="8"/>
        <v>-7</v>
      </c>
      <c r="K77" s="74"/>
      <c r="L77" s="77">
        <f t="shared" si="7"/>
        <v>6.4000000000000909</v>
      </c>
      <c r="M77" s="77">
        <f t="shared" si="9"/>
        <v>7.1000000000000609</v>
      </c>
      <c r="N77" s="17"/>
      <c r="O77" s="16">
        <v>-1</v>
      </c>
      <c r="S77" s="16"/>
    </row>
    <row r="78" spans="1:19">
      <c r="A78" s="10" t="s">
        <v>398</v>
      </c>
      <c r="B78" s="15">
        <v>40178</v>
      </c>
      <c r="C78" s="16">
        <v>5150</v>
      </c>
      <c r="D78" s="16">
        <v>14501</v>
      </c>
      <c r="E78" s="27">
        <v>2170.1999999999998</v>
      </c>
      <c r="F78" s="16">
        <v>15</v>
      </c>
      <c r="G78" s="16"/>
      <c r="H78" s="16"/>
      <c r="I78" s="41">
        <f t="shared" si="6"/>
        <v>-40</v>
      </c>
      <c r="J78" s="42">
        <f t="shared" si="8"/>
        <v>8.6666666666666661</v>
      </c>
      <c r="K78" s="74"/>
      <c r="L78" s="77">
        <f t="shared" si="7"/>
        <v>9.1999999999998181</v>
      </c>
      <c r="M78" s="77">
        <f t="shared" si="9"/>
        <v>8.8666666666666369</v>
      </c>
      <c r="N78" s="17"/>
      <c r="O78" s="16">
        <v>-1</v>
      </c>
      <c r="S78" s="27"/>
    </row>
    <row r="79" spans="1:19">
      <c r="A79" s="10" t="s">
        <v>399</v>
      </c>
      <c r="B79" s="15">
        <v>40209</v>
      </c>
      <c r="C79" s="16">
        <v>5141</v>
      </c>
      <c r="D79" s="16">
        <v>14479</v>
      </c>
      <c r="E79" s="27">
        <v>2184.6</v>
      </c>
      <c r="F79" s="16">
        <v>24</v>
      </c>
      <c r="G79" s="16"/>
      <c r="H79" s="16"/>
      <c r="I79" s="41">
        <f t="shared" si="6"/>
        <v>-31</v>
      </c>
      <c r="J79" s="42">
        <f t="shared" si="8"/>
        <v>-20.333333333333332</v>
      </c>
      <c r="K79" s="74"/>
      <c r="L79" s="77">
        <f t="shared" si="7"/>
        <v>5.4000000000000909</v>
      </c>
      <c r="M79" s="77">
        <f t="shared" si="9"/>
        <v>7</v>
      </c>
      <c r="N79" s="17"/>
      <c r="O79" s="16">
        <v>-1</v>
      </c>
      <c r="S79" s="16"/>
    </row>
    <row r="80" spans="1:19">
      <c r="A80" s="10" t="s">
        <v>400</v>
      </c>
      <c r="B80" s="15">
        <v>40237</v>
      </c>
      <c r="C80" s="16">
        <v>5147</v>
      </c>
      <c r="D80" s="16">
        <v>14450</v>
      </c>
      <c r="E80" s="27">
        <v>2203.3000000000002</v>
      </c>
      <c r="F80" s="16">
        <v>39</v>
      </c>
      <c r="G80" s="16"/>
      <c r="H80" s="16"/>
      <c r="I80" s="41">
        <f t="shared" si="6"/>
        <v>-23</v>
      </c>
      <c r="J80" s="42">
        <f t="shared" si="8"/>
        <v>-31.333333333333332</v>
      </c>
      <c r="K80" s="74"/>
      <c r="L80" s="77">
        <f t="shared" si="7"/>
        <v>3.7000000000002728</v>
      </c>
      <c r="M80" s="77">
        <f t="shared" si="9"/>
        <v>6.1000000000000609</v>
      </c>
      <c r="N80" s="17"/>
      <c r="O80" s="16">
        <v>-1</v>
      </c>
      <c r="S80" s="27"/>
    </row>
    <row r="81" spans="1:19">
      <c r="A81" s="10" t="s">
        <v>401</v>
      </c>
      <c r="B81" s="15">
        <v>40268</v>
      </c>
      <c r="C81" s="16">
        <v>5140</v>
      </c>
      <c r="D81" s="16">
        <v>14449</v>
      </c>
      <c r="E81" s="27">
        <v>2257.4</v>
      </c>
      <c r="F81" s="16">
        <v>87</v>
      </c>
      <c r="G81" s="16"/>
      <c r="H81" s="16"/>
      <c r="I81" s="41">
        <f t="shared" si="6"/>
        <v>-8</v>
      </c>
      <c r="J81" s="42">
        <f t="shared" si="8"/>
        <v>-20.666666666666668</v>
      </c>
      <c r="K81" s="74"/>
      <c r="L81" s="77">
        <f t="shared" si="7"/>
        <v>6.0999999999999091</v>
      </c>
      <c r="M81" s="77">
        <f t="shared" si="9"/>
        <v>5.0666666666667579</v>
      </c>
      <c r="N81" s="17"/>
      <c r="O81" s="16">
        <v>-1</v>
      </c>
      <c r="S81" s="16"/>
    </row>
    <row r="82" spans="1:19">
      <c r="A82" s="10" t="s">
        <v>402</v>
      </c>
      <c r="B82" s="15">
        <v>40298</v>
      </c>
      <c r="C82" s="16">
        <v>5136</v>
      </c>
      <c r="D82" s="16">
        <v>14448</v>
      </c>
      <c r="E82" s="27">
        <v>2324.8000000000002</v>
      </c>
      <c r="F82" s="16">
        <v>154</v>
      </c>
      <c r="G82" s="16"/>
      <c r="H82" s="16"/>
      <c r="I82" s="41">
        <f t="shared" si="6"/>
        <v>-5</v>
      </c>
      <c r="J82" s="42">
        <f t="shared" si="8"/>
        <v>-12</v>
      </c>
      <c r="K82" s="74"/>
      <c r="L82" s="77">
        <f t="shared" si="7"/>
        <v>0.40000000000009095</v>
      </c>
      <c r="M82" s="77">
        <f t="shared" si="9"/>
        <v>3.4000000000000909</v>
      </c>
      <c r="N82" s="17"/>
      <c r="O82" s="16">
        <v>-1</v>
      </c>
      <c r="S82" s="27"/>
    </row>
    <row r="83" spans="1:19">
      <c r="A83" s="10" t="s">
        <v>403</v>
      </c>
      <c r="B83" s="15">
        <v>40329</v>
      </c>
      <c r="C83" s="16">
        <v>5135</v>
      </c>
      <c r="D83" s="16">
        <v>14442</v>
      </c>
      <c r="E83" s="27">
        <v>2756.1</v>
      </c>
      <c r="F83" s="16">
        <v>564</v>
      </c>
      <c r="G83" s="16"/>
      <c r="H83" s="16"/>
      <c r="I83" s="41">
        <f t="shared" si="6"/>
        <v>-7</v>
      </c>
      <c r="J83" s="42">
        <f t="shared" si="8"/>
        <v>-6.666666666666667</v>
      </c>
      <c r="K83" s="74"/>
      <c r="L83" s="77">
        <f t="shared" si="7"/>
        <v>21.299999999999727</v>
      </c>
      <c r="M83" s="77">
        <f t="shared" si="9"/>
        <v>9.2666666666665751</v>
      </c>
      <c r="N83" s="17"/>
      <c r="O83" s="16">
        <v>-1</v>
      </c>
      <c r="S83" s="16"/>
    </row>
    <row r="84" spans="1:19">
      <c r="A84" s="10" t="s">
        <v>404</v>
      </c>
      <c r="B84" s="15">
        <v>40359</v>
      </c>
      <c r="C84" s="16">
        <v>5139</v>
      </c>
      <c r="D84" s="16">
        <v>14428</v>
      </c>
      <c r="E84" s="27">
        <v>2534.1999999999998</v>
      </c>
      <c r="F84" s="16">
        <v>339</v>
      </c>
      <c r="G84" s="16"/>
      <c r="H84" s="16"/>
      <c r="I84" s="41">
        <f t="shared" si="6"/>
        <v>-10</v>
      </c>
      <c r="J84" s="42">
        <f t="shared" si="8"/>
        <v>-7.333333333333333</v>
      </c>
      <c r="K84" s="74"/>
      <c r="L84" s="77">
        <f t="shared" si="7"/>
        <v>3.0999999999999091</v>
      </c>
      <c r="M84" s="77">
        <f t="shared" si="9"/>
        <v>8.2666666666665751</v>
      </c>
      <c r="N84" s="17"/>
      <c r="O84" s="16">
        <v>-1</v>
      </c>
      <c r="S84" s="27"/>
    </row>
    <row r="85" spans="1:19">
      <c r="A85" s="10" t="s">
        <v>405</v>
      </c>
      <c r="B85" s="15">
        <v>40390</v>
      </c>
      <c r="C85" s="16">
        <v>5138</v>
      </c>
      <c r="D85" s="16">
        <v>14387</v>
      </c>
      <c r="E85" s="27">
        <v>2397.1999999999998</v>
      </c>
      <c r="F85" s="16">
        <v>196</v>
      </c>
      <c r="G85" s="16"/>
      <c r="H85" s="16"/>
      <c r="I85" s="41">
        <f t="shared" si="6"/>
        <v>-42</v>
      </c>
      <c r="J85" s="42">
        <f t="shared" si="8"/>
        <v>-19.666666666666668</v>
      </c>
      <c r="K85" s="74"/>
      <c r="L85" s="77">
        <f t="shared" si="7"/>
        <v>6</v>
      </c>
      <c r="M85" s="77">
        <f t="shared" si="9"/>
        <v>10.133333333333212</v>
      </c>
      <c r="N85" s="17"/>
      <c r="O85" s="16">
        <v>-1</v>
      </c>
      <c r="S85" s="16"/>
    </row>
    <row r="86" spans="1:19">
      <c r="A86" s="10" t="s">
        <v>406</v>
      </c>
      <c r="B86" s="15">
        <v>40421</v>
      </c>
      <c r="C86" s="16">
        <v>5130</v>
      </c>
      <c r="D86" s="16">
        <v>14345</v>
      </c>
      <c r="E86" s="27">
        <v>2288.9</v>
      </c>
      <c r="F86" s="16">
        <v>82</v>
      </c>
      <c r="G86" s="16"/>
      <c r="H86" s="16"/>
      <c r="I86" s="41">
        <f t="shared" si="6"/>
        <v>-50</v>
      </c>
      <c r="J86" s="42">
        <f t="shared" si="8"/>
        <v>-34</v>
      </c>
      <c r="K86" s="74"/>
      <c r="L86" s="77">
        <f t="shared" si="7"/>
        <v>5.7000000000002728</v>
      </c>
      <c r="M86" s="77">
        <f t="shared" si="9"/>
        <v>4.933333333333394</v>
      </c>
      <c r="N86" s="17"/>
      <c r="O86" s="16">
        <v>-1</v>
      </c>
      <c r="S86" s="27"/>
    </row>
    <row r="87" spans="1:19">
      <c r="A87" s="10" t="s">
        <v>407</v>
      </c>
      <c r="B87" s="15">
        <v>40451</v>
      </c>
      <c r="C87" s="16">
        <v>5126</v>
      </c>
      <c r="D87" s="16">
        <v>14261</v>
      </c>
      <c r="E87" s="27">
        <v>2214</v>
      </c>
      <c r="F87" s="16">
        <v>6</v>
      </c>
      <c r="G87" s="16"/>
      <c r="H87" s="16"/>
      <c r="I87" s="41">
        <f t="shared" si="6"/>
        <v>-88</v>
      </c>
      <c r="J87" s="42">
        <f t="shared" si="8"/>
        <v>-60</v>
      </c>
      <c r="K87" s="74"/>
      <c r="L87" s="77">
        <f t="shared" si="7"/>
        <v>1.0999999999999091</v>
      </c>
      <c r="M87" s="77">
        <f t="shared" si="9"/>
        <v>4.266666666666727</v>
      </c>
      <c r="N87" s="17"/>
      <c r="O87" s="16">
        <v>-1</v>
      </c>
      <c r="S87" s="16"/>
    </row>
    <row r="88" spans="1:19">
      <c r="A88" s="10" t="s">
        <v>408</v>
      </c>
      <c r="B88" s="15">
        <v>40482</v>
      </c>
      <c r="C88" s="16">
        <v>5139</v>
      </c>
      <c r="D88" s="16">
        <v>14293</v>
      </c>
      <c r="E88" s="27">
        <v>2213.6</v>
      </c>
      <c r="F88" s="16">
        <v>1</v>
      </c>
      <c r="G88" s="16"/>
      <c r="H88" s="16"/>
      <c r="I88" s="41">
        <f t="shared" si="6"/>
        <v>45</v>
      </c>
      <c r="J88" s="42">
        <f t="shared" si="8"/>
        <v>-31</v>
      </c>
      <c r="K88" s="74"/>
      <c r="L88" s="77">
        <f t="shared" si="7"/>
        <v>4.5999999999999091</v>
      </c>
      <c r="M88" s="77">
        <f t="shared" si="9"/>
        <v>3.8000000000000305</v>
      </c>
      <c r="N88" s="17"/>
      <c r="O88" s="16">
        <v>-1</v>
      </c>
      <c r="S88" s="27"/>
    </row>
    <row r="89" spans="1:19">
      <c r="A89" s="10" t="s">
        <v>409</v>
      </c>
      <c r="B89" s="15">
        <v>40512</v>
      </c>
      <c r="C89" s="16">
        <v>5139</v>
      </c>
      <c r="D89" s="16">
        <v>14281</v>
      </c>
      <c r="E89" s="27">
        <v>2215.1999999999998</v>
      </c>
      <c r="F89" s="16">
        <v>0</v>
      </c>
      <c r="G89" s="16"/>
      <c r="H89" s="16"/>
      <c r="I89" s="41">
        <f t="shared" si="6"/>
        <v>-12</v>
      </c>
      <c r="J89" s="42">
        <f t="shared" si="8"/>
        <v>-18.333333333333332</v>
      </c>
      <c r="K89" s="74"/>
      <c r="L89" s="77">
        <f t="shared" si="7"/>
        <v>2.5999999999999091</v>
      </c>
      <c r="M89" s="77">
        <f t="shared" si="9"/>
        <v>2.7666666666665756</v>
      </c>
      <c r="N89" s="17"/>
      <c r="O89" s="16">
        <v>-1</v>
      </c>
      <c r="S89" s="16"/>
    </row>
    <row r="90" spans="1:19">
      <c r="A90" s="10" t="s">
        <v>410</v>
      </c>
      <c r="B90" s="15">
        <v>40543</v>
      </c>
      <c r="C90" s="16">
        <v>5135</v>
      </c>
      <c r="D90" s="16">
        <v>14258</v>
      </c>
      <c r="E90" s="27">
        <v>2221.3000000000002</v>
      </c>
      <c r="F90" s="16">
        <v>0</v>
      </c>
      <c r="G90" s="16"/>
      <c r="H90" s="16"/>
      <c r="I90" s="41">
        <f t="shared" si="6"/>
        <v>-27</v>
      </c>
      <c r="J90" s="42">
        <f t="shared" si="8"/>
        <v>2</v>
      </c>
      <c r="K90" s="74"/>
      <c r="L90" s="77">
        <f t="shared" si="7"/>
        <v>6.1000000000003638</v>
      </c>
      <c r="M90" s="77">
        <f t="shared" si="9"/>
        <v>4.433333333333394</v>
      </c>
      <c r="N90" s="17"/>
      <c r="O90" s="16">
        <v>-1</v>
      </c>
      <c r="S90" s="27"/>
    </row>
    <row r="91" spans="1:19">
      <c r="A91" s="10" t="s">
        <v>411</v>
      </c>
      <c r="B91" s="15">
        <v>40574</v>
      </c>
      <c r="C91" s="16">
        <v>5141</v>
      </c>
      <c r="D91" s="16">
        <v>14246</v>
      </c>
      <c r="E91" s="27">
        <v>2228.1999999999998</v>
      </c>
      <c r="F91" s="16">
        <v>1</v>
      </c>
      <c r="G91" s="16"/>
      <c r="H91" s="16"/>
      <c r="I91" s="41">
        <f t="shared" si="6"/>
        <v>-6</v>
      </c>
      <c r="J91" s="42">
        <f t="shared" si="8"/>
        <v>-15</v>
      </c>
      <c r="K91" s="74"/>
      <c r="L91" s="77">
        <f t="shared" si="7"/>
        <v>5.8999999999996362</v>
      </c>
      <c r="M91" s="77">
        <f t="shared" si="9"/>
        <v>4.8666666666666361</v>
      </c>
      <c r="N91" s="17"/>
      <c r="O91" s="16">
        <v>-1</v>
      </c>
      <c r="S91" s="16"/>
    </row>
    <row r="92" spans="1:19">
      <c r="A92" s="10" t="s">
        <v>412</v>
      </c>
      <c r="B92" s="15">
        <v>40602</v>
      </c>
      <c r="C92" s="16">
        <v>5107</v>
      </c>
      <c r="D92" s="16">
        <v>14224</v>
      </c>
      <c r="E92" s="27">
        <v>2232.8000000000002</v>
      </c>
      <c r="F92" s="16">
        <v>3</v>
      </c>
      <c r="G92" s="16"/>
      <c r="H92" s="16"/>
      <c r="I92" s="41">
        <f t="shared" si="6"/>
        <v>-56</v>
      </c>
      <c r="J92" s="42">
        <f t="shared" si="8"/>
        <v>-29.666666666666668</v>
      </c>
      <c r="K92" s="74"/>
      <c r="L92" s="77">
        <f t="shared" si="7"/>
        <v>2.6000000000003638</v>
      </c>
      <c r="M92" s="77">
        <f t="shared" si="9"/>
        <v>4.8666666666667879</v>
      </c>
      <c r="N92" s="17"/>
      <c r="O92" s="16">
        <v>-1</v>
      </c>
      <c r="S92" s="27"/>
    </row>
    <row r="93" spans="1:19">
      <c r="A93" s="10" t="s">
        <v>413</v>
      </c>
      <c r="B93" s="15">
        <v>40633</v>
      </c>
      <c r="C93" s="16">
        <v>5096</v>
      </c>
      <c r="D93" s="16">
        <v>14215</v>
      </c>
      <c r="E93" s="27">
        <v>2236.3000000000002</v>
      </c>
      <c r="F93" s="16">
        <v>3</v>
      </c>
      <c r="G93" s="16"/>
      <c r="H93" s="16"/>
      <c r="I93" s="41">
        <f t="shared" si="6"/>
        <v>-20</v>
      </c>
      <c r="J93" s="42">
        <f t="shared" si="8"/>
        <v>-27.333333333333332</v>
      </c>
      <c r="K93" s="74"/>
      <c r="L93" s="77">
        <f t="shared" si="7"/>
        <v>3.5</v>
      </c>
      <c r="M93" s="77">
        <f t="shared" si="9"/>
        <v>4</v>
      </c>
      <c r="N93" s="17"/>
      <c r="O93" s="16">
        <v>-1</v>
      </c>
      <c r="S93" s="16"/>
    </row>
    <row r="94" spans="1:19">
      <c r="A94" s="10" t="s">
        <v>414</v>
      </c>
      <c r="B94" s="15">
        <v>40663</v>
      </c>
      <c r="C94" s="16">
        <v>5091</v>
      </c>
      <c r="D94" s="16">
        <v>14226</v>
      </c>
      <c r="E94" s="27">
        <v>2234.9</v>
      </c>
      <c r="F94" s="16">
        <v>0</v>
      </c>
      <c r="G94" s="16"/>
      <c r="H94" s="16"/>
      <c r="I94" s="41">
        <f t="shared" si="6"/>
        <v>6</v>
      </c>
      <c r="J94" s="42">
        <f t="shared" si="8"/>
        <v>-23.333333333333332</v>
      </c>
      <c r="K94" s="74"/>
      <c r="L94" s="77">
        <f t="shared" si="7"/>
        <v>1.5999999999999091</v>
      </c>
      <c r="M94" s="77">
        <f t="shared" si="9"/>
        <v>2.5666666666667575</v>
      </c>
      <c r="N94" s="17"/>
      <c r="O94" s="16">
        <v>-1</v>
      </c>
      <c r="S94" s="27"/>
    </row>
    <row r="95" spans="1:19">
      <c r="A95" s="10" t="s">
        <v>415</v>
      </c>
      <c r="B95" s="15">
        <v>40694</v>
      </c>
      <c r="C95" s="16">
        <v>5082</v>
      </c>
      <c r="D95" s="16">
        <v>14171</v>
      </c>
      <c r="E95" s="27">
        <v>2236.4</v>
      </c>
      <c r="F95" s="16">
        <v>0</v>
      </c>
      <c r="G95" s="16"/>
      <c r="H95" s="16"/>
      <c r="I95" s="41">
        <f t="shared" si="6"/>
        <v>-64</v>
      </c>
      <c r="J95" s="42">
        <f t="shared" si="8"/>
        <v>-26</v>
      </c>
      <c r="K95" s="74"/>
      <c r="L95" s="77">
        <f t="shared" si="7"/>
        <v>1.5</v>
      </c>
      <c r="M95" s="77">
        <f t="shared" si="9"/>
        <v>2.1999999999999695</v>
      </c>
      <c r="N95" s="17"/>
      <c r="O95" s="16">
        <v>-1</v>
      </c>
      <c r="S95" s="16"/>
    </row>
    <row r="96" spans="1:19">
      <c r="A96" s="10" t="s">
        <v>416</v>
      </c>
      <c r="B96" s="15">
        <v>40724</v>
      </c>
      <c r="C96" s="16">
        <v>5079</v>
      </c>
      <c r="D96" s="16">
        <v>14218</v>
      </c>
      <c r="E96" s="27">
        <v>2227.6</v>
      </c>
      <c r="F96" s="16">
        <v>0</v>
      </c>
      <c r="G96" s="16"/>
      <c r="H96" s="16"/>
      <c r="I96" s="41">
        <f t="shared" si="6"/>
        <v>44</v>
      </c>
      <c r="J96" s="42">
        <f t="shared" si="8"/>
        <v>-4.666666666666667</v>
      </c>
      <c r="K96" s="74"/>
      <c r="L96" s="77">
        <f t="shared" si="7"/>
        <v>-8.8000000000001819</v>
      </c>
      <c r="M96" s="77">
        <f t="shared" si="9"/>
        <v>-1.9000000000000909</v>
      </c>
      <c r="N96" s="17"/>
      <c r="O96" s="16">
        <v>-1</v>
      </c>
      <c r="S96" s="27"/>
    </row>
    <row r="97" spans="1:19">
      <c r="A97" s="10" t="s">
        <v>417</v>
      </c>
      <c r="B97" s="15">
        <v>40755</v>
      </c>
      <c r="C97" s="16">
        <v>5058</v>
      </c>
      <c r="D97" s="16">
        <v>14125</v>
      </c>
      <c r="E97" s="27">
        <v>2225.3000000000002</v>
      </c>
      <c r="F97" s="16">
        <v>0</v>
      </c>
      <c r="G97" s="16"/>
      <c r="H97" s="16"/>
      <c r="I97" s="41">
        <f t="shared" si="6"/>
        <v>-114</v>
      </c>
      <c r="J97" s="42">
        <f t="shared" si="8"/>
        <v>-44.666666666666664</v>
      </c>
      <c r="K97" s="74"/>
      <c r="L97" s="77">
        <f t="shared" si="7"/>
        <v>-2.2999999999997272</v>
      </c>
      <c r="M97" s="77">
        <f t="shared" si="9"/>
        <v>-3.1999999999999695</v>
      </c>
      <c r="N97" s="17"/>
      <c r="O97" s="16">
        <v>-1</v>
      </c>
      <c r="S97" s="16"/>
    </row>
    <row r="98" spans="1:19">
      <c r="A98" s="10" t="s">
        <v>418</v>
      </c>
      <c r="B98" s="15">
        <v>40786</v>
      </c>
      <c r="C98" s="16">
        <v>5080</v>
      </c>
      <c r="D98" s="16">
        <v>14108</v>
      </c>
      <c r="E98" s="27">
        <v>2224.1999999999998</v>
      </c>
      <c r="F98" s="16">
        <v>0</v>
      </c>
      <c r="G98" s="16"/>
      <c r="H98" s="16"/>
      <c r="I98" s="41">
        <f t="shared" si="6"/>
        <v>5</v>
      </c>
      <c r="J98" s="42">
        <f t="shared" si="8"/>
        <v>-21.666666666666668</v>
      </c>
      <c r="K98" s="74"/>
      <c r="L98" s="77">
        <f t="shared" si="7"/>
        <v>-1.1000000000003638</v>
      </c>
      <c r="M98" s="77">
        <f t="shared" si="9"/>
        <v>-4.0666666666667579</v>
      </c>
      <c r="N98" s="17"/>
      <c r="O98" s="16">
        <v>-1</v>
      </c>
      <c r="S98" s="27"/>
    </row>
    <row r="99" spans="1:19">
      <c r="A99" s="10" t="s">
        <v>419</v>
      </c>
      <c r="B99" s="15">
        <v>40816</v>
      </c>
      <c r="C99" s="16">
        <v>5079</v>
      </c>
      <c r="D99" s="16">
        <v>14068</v>
      </c>
      <c r="E99" s="27">
        <v>2224.1</v>
      </c>
      <c r="F99" s="16">
        <v>0</v>
      </c>
      <c r="G99" s="16"/>
      <c r="H99" s="16"/>
      <c r="I99" s="41">
        <f t="shared" si="6"/>
        <v>-41</v>
      </c>
      <c r="J99" s="42">
        <f t="shared" si="8"/>
        <v>-50</v>
      </c>
      <c r="K99" s="74"/>
      <c r="L99" s="77">
        <f t="shared" si="7"/>
        <v>-9.9999999999909051E-2</v>
      </c>
      <c r="M99" s="77">
        <f t="shared" si="9"/>
        <v>-1.1666666666666667</v>
      </c>
      <c r="N99" s="17"/>
      <c r="O99" s="16">
        <v>-1</v>
      </c>
      <c r="S99" s="16"/>
    </row>
    <row r="100" spans="1:19">
      <c r="A100" s="10" t="s">
        <v>420</v>
      </c>
      <c r="B100" s="15">
        <v>40847</v>
      </c>
      <c r="C100" s="16">
        <v>5055</v>
      </c>
      <c r="D100" s="16">
        <v>14095</v>
      </c>
      <c r="E100" s="27">
        <v>2223.4</v>
      </c>
      <c r="F100" s="16">
        <v>0</v>
      </c>
      <c r="G100" s="16"/>
      <c r="H100" s="16"/>
      <c r="I100" s="41">
        <f t="shared" si="6"/>
        <v>3</v>
      </c>
      <c r="J100" s="42">
        <f t="shared" si="8"/>
        <v>-11</v>
      </c>
      <c r="K100" s="74"/>
      <c r="L100" s="77">
        <f t="shared" si="7"/>
        <v>-0.6999999999998181</v>
      </c>
      <c r="M100" s="77">
        <f t="shared" si="9"/>
        <v>-0.63333333333336361</v>
      </c>
      <c r="N100" s="17"/>
      <c r="O100" s="16">
        <v>-1</v>
      </c>
      <c r="S100" s="27"/>
    </row>
    <row r="101" spans="1:19">
      <c r="A101" s="10" t="s">
        <v>421</v>
      </c>
      <c r="B101" s="15">
        <v>40877</v>
      </c>
      <c r="C101" s="16">
        <v>5048</v>
      </c>
      <c r="D101" s="16">
        <v>14081</v>
      </c>
      <c r="E101" s="27">
        <v>2220.4</v>
      </c>
      <c r="F101" s="16">
        <v>0</v>
      </c>
      <c r="G101" s="16"/>
      <c r="H101" s="16"/>
      <c r="I101" s="41">
        <f t="shared" si="6"/>
        <v>-21</v>
      </c>
      <c r="J101" s="42">
        <f t="shared" si="8"/>
        <v>-19.666666666666668</v>
      </c>
      <c r="K101" s="74"/>
      <c r="L101" s="77">
        <f t="shared" si="7"/>
        <v>-3</v>
      </c>
      <c r="M101" s="77">
        <f t="shared" si="9"/>
        <v>-1.2666666666665758</v>
      </c>
      <c r="N101" s="17"/>
      <c r="O101" s="16">
        <v>-1</v>
      </c>
      <c r="S101" s="16"/>
    </row>
    <row r="102" spans="1:19">
      <c r="A102" s="10" t="s">
        <v>422</v>
      </c>
      <c r="B102" s="15">
        <v>40908</v>
      </c>
      <c r="C102" s="16">
        <v>5041</v>
      </c>
      <c r="D102" s="16">
        <v>14066</v>
      </c>
      <c r="E102" s="27">
        <v>2218.9</v>
      </c>
      <c r="F102" s="16">
        <v>0</v>
      </c>
      <c r="G102" s="16"/>
      <c r="H102" s="16"/>
      <c r="I102" s="41">
        <f t="shared" si="6"/>
        <v>-22</v>
      </c>
      <c r="J102" s="42">
        <f t="shared" si="8"/>
        <v>-13.333333333333334</v>
      </c>
      <c r="K102" s="74"/>
      <c r="L102" s="77">
        <f t="shared" si="7"/>
        <v>-1.5</v>
      </c>
      <c r="M102" s="77">
        <f t="shared" si="9"/>
        <v>-1.7333333333332728</v>
      </c>
      <c r="N102" s="17"/>
      <c r="O102" s="16">
        <v>-1</v>
      </c>
      <c r="S102" s="27"/>
    </row>
    <row r="103" spans="1:19">
      <c r="A103" s="10" t="s">
        <v>423</v>
      </c>
      <c r="B103" s="15">
        <v>40939</v>
      </c>
      <c r="C103" s="16">
        <v>5048</v>
      </c>
      <c r="D103" s="16">
        <v>14061</v>
      </c>
      <c r="E103" s="27">
        <v>2213.1</v>
      </c>
      <c r="F103" s="16">
        <v>0</v>
      </c>
      <c r="G103" s="16"/>
      <c r="H103" s="16"/>
      <c r="I103" s="41">
        <f t="shared" si="6"/>
        <v>2</v>
      </c>
      <c r="J103" s="42">
        <f t="shared" si="8"/>
        <v>-13.666666666666666</v>
      </c>
      <c r="K103" s="74"/>
      <c r="L103" s="77">
        <f t="shared" si="7"/>
        <v>-5.8000000000001819</v>
      </c>
      <c r="M103" s="77">
        <f t="shared" si="9"/>
        <v>-3.433333333333394</v>
      </c>
      <c r="N103" s="17"/>
      <c r="O103" s="16">
        <v>-1</v>
      </c>
      <c r="S103" s="16"/>
    </row>
    <row r="104" spans="1:19">
      <c r="A104" s="10" t="s">
        <v>424</v>
      </c>
      <c r="B104" s="15">
        <v>40968</v>
      </c>
      <c r="C104" s="16">
        <v>5049</v>
      </c>
      <c r="D104" s="16">
        <v>14064</v>
      </c>
      <c r="E104" s="27">
        <v>2209.4</v>
      </c>
      <c r="F104" s="16">
        <v>0</v>
      </c>
      <c r="G104" s="16"/>
      <c r="H104" s="16"/>
      <c r="I104" s="41">
        <f t="shared" ref="I104:I133" si="10">(C104+D104)-(C103+D103)</f>
        <v>4</v>
      </c>
      <c r="J104" s="42">
        <f t="shared" si="8"/>
        <v>-5.333333333333333</v>
      </c>
      <c r="K104" s="74"/>
      <c r="L104" s="77">
        <f t="shared" ref="L104:L132" si="11">(E104-F104)-(E103-F103)</f>
        <v>-3.6999999999998181</v>
      </c>
      <c r="M104" s="77">
        <f t="shared" si="9"/>
        <v>-3.6666666666666665</v>
      </c>
      <c r="N104" s="17"/>
      <c r="O104" s="16">
        <v>-1</v>
      </c>
      <c r="S104" s="27"/>
    </row>
    <row r="105" spans="1:19">
      <c r="A105" s="10" t="s">
        <v>425</v>
      </c>
      <c r="B105" s="15">
        <v>40999</v>
      </c>
      <c r="C105" s="16">
        <v>5053</v>
      </c>
      <c r="D105" s="16">
        <v>14058</v>
      </c>
      <c r="E105" s="27">
        <v>2210.8000000000002</v>
      </c>
      <c r="F105" s="16">
        <v>0</v>
      </c>
      <c r="G105" s="16"/>
      <c r="H105" s="16"/>
      <c r="I105" s="41">
        <f t="shared" si="10"/>
        <v>-2</v>
      </c>
      <c r="J105" s="42">
        <f t="shared" si="8"/>
        <v>1.3333333333333333</v>
      </c>
      <c r="K105" s="74"/>
      <c r="L105" s="77">
        <f t="shared" si="11"/>
        <v>1.4000000000000909</v>
      </c>
      <c r="M105" s="77">
        <f t="shared" si="9"/>
        <v>-2.6999999999999695</v>
      </c>
      <c r="N105" s="17"/>
      <c r="O105" s="16">
        <v>-1</v>
      </c>
      <c r="S105" s="16"/>
    </row>
    <row r="106" spans="1:19">
      <c r="A106" s="10" t="s">
        <v>426</v>
      </c>
      <c r="B106" s="15">
        <v>41029</v>
      </c>
      <c r="C106" s="16">
        <v>5058</v>
      </c>
      <c r="D106" s="16">
        <v>14047</v>
      </c>
      <c r="E106" s="27">
        <v>2210.1</v>
      </c>
      <c r="F106" s="16">
        <v>0</v>
      </c>
      <c r="G106" s="16"/>
      <c r="H106" s="16"/>
      <c r="I106" s="41">
        <f t="shared" si="10"/>
        <v>-6</v>
      </c>
      <c r="J106" s="42">
        <f t="shared" si="8"/>
        <v>-1.3333333333333333</v>
      </c>
      <c r="K106" s="74"/>
      <c r="L106" s="77">
        <f t="shared" si="11"/>
        <v>-0.70000000000027285</v>
      </c>
      <c r="M106" s="77">
        <f t="shared" si="9"/>
        <v>-1</v>
      </c>
      <c r="N106" s="17"/>
      <c r="O106" s="16">
        <v>-1</v>
      </c>
      <c r="S106" s="27"/>
    </row>
    <row r="107" spans="1:19">
      <c r="A107" s="10" t="s">
        <v>427</v>
      </c>
      <c r="B107" s="15">
        <v>41060</v>
      </c>
      <c r="C107" s="16">
        <v>5049</v>
      </c>
      <c r="D107" s="16">
        <v>14036</v>
      </c>
      <c r="E107" s="27">
        <v>2211</v>
      </c>
      <c r="F107" s="16">
        <v>0</v>
      </c>
      <c r="G107" s="16"/>
      <c r="H107" s="16"/>
      <c r="I107" s="41">
        <f t="shared" si="10"/>
        <v>-20</v>
      </c>
      <c r="J107" s="42">
        <f t="shared" si="8"/>
        <v>-9.3333333333333339</v>
      </c>
      <c r="K107" s="74"/>
      <c r="L107" s="77">
        <f t="shared" si="11"/>
        <v>0.90000000000009095</v>
      </c>
      <c r="M107" s="77">
        <f t="shared" si="9"/>
        <v>0.53333333333330302</v>
      </c>
      <c r="N107" s="17"/>
      <c r="O107" s="16">
        <v>-1</v>
      </c>
      <c r="S107" s="16"/>
    </row>
    <row r="108" spans="1:19">
      <c r="A108" s="10" t="s">
        <v>428</v>
      </c>
      <c r="B108" s="15">
        <v>41090</v>
      </c>
      <c r="C108" s="16">
        <v>5056</v>
      </c>
      <c r="D108" s="16">
        <v>14043</v>
      </c>
      <c r="E108" s="27">
        <v>2210.8000000000002</v>
      </c>
      <c r="F108" s="16">
        <v>0</v>
      </c>
      <c r="G108" s="16"/>
      <c r="H108" s="16"/>
      <c r="I108" s="41">
        <f t="shared" si="10"/>
        <v>14</v>
      </c>
      <c r="J108" s="42">
        <f t="shared" si="8"/>
        <v>-4</v>
      </c>
      <c r="K108" s="74"/>
      <c r="L108" s="77">
        <f t="shared" si="11"/>
        <v>-0.1999999999998181</v>
      </c>
      <c r="M108" s="77">
        <f t="shared" si="9"/>
        <v>0</v>
      </c>
      <c r="N108" s="17"/>
      <c r="O108" s="16">
        <v>-1</v>
      </c>
      <c r="S108" s="27"/>
    </row>
    <row r="109" spans="1:19">
      <c r="A109" s="10" t="s">
        <v>429</v>
      </c>
      <c r="B109" s="15">
        <v>41121</v>
      </c>
      <c r="C109" s="16">
        <v>5053</v>
      </c>
      <c r="D109" s="16">
        <v>14044</v>
      </c>
      <c r="E109" s="27">
        <v>2202.4</v>
      </c>
      <c r="F109" s="16">
        <v>0</v>
      </c>
      <c r="G109" s="16"/>
      <c r="H109" s="16"/>
      <c r="I109" s="41">
        <f t="shared" si="10"/>
        <v>-2</v>
      </c>
      <c r="J109" s="42">
        <f t="shared" si="8"/>
        <v>-2.6666666666666665</v>
      </c>
      <c r="K109" s="74"/>
      <c r="L109" s="77">
        <f t="shared" si="11"/>
        <v>-8.4000000000000909</v>
      </c>
      <c r="M109" s="77">
        <f t="shared" si="9"/>
        <v>-2.566666666666606</v>
      </c>
      <c r="N109" s="17"/>
      <c r="O109" s="16">
        <v>-1</v>
      </c>
      <c r="S109" s="16"/>
    </row>
    <row r="110" spans="1:19">
      <c r="A110" s="10" t="s">
        <v>430</v>
      </c>
      <c r="B110" s="15">
        <v>41152</v>
      </c>
      <c r="C110" s="16">
        <v>5058</v>
      </c>
      <c r="D110" s="16">
        <v>14048</v>
      </c>
      <c r="E110" s="27">
        <v>2209.6</v>
      </c>
      <c r="F110" s="16">
        <v>0</v>
      </c>
      <c r="G110" s="16"/>
      <c r="H110" s="16"/>
      <c r="I110" s="41">
        <f t="shared" si="10"/>
        <v>9</v>
      </c>
      <c r="J110" s="42">
        <f t="shared" si="8"/>
        <v>7</v>
      </c>
      <c r="K110" s="74"/>
      <c r="L110" s="77">
        <f t="shared" si="11"/>
        <v>7.1999999999998181</v>
      </c>
      <c r="M110" s="77">
        <f t="shared" si="9"/>
        <v>-0.46666666666669698</v>
      </c>
      <c r="N110" s="17"/>
      <c r="O110" s="16">
        <v>-1</v>
      </c>
      <c r="S110" s="27"/>
    </row>
    <row r="111" spans="1:19">
      <c r="A111" s="10" t="s">
        <v>431</v>
      </c>
      <c r="B111" s="15">
        <v>41182</v>
      </c>
      <c r="C111" s="16">
        <v>5074</v>
      </c>
      <c r="D111" s="16">
        <v>14034</v>
      </c>
      <c r="E111" s="27">
        <v>2215.9</v>
      </c>
      <c r="F111" s="16">
        <v>0</v>
      </c>
      <c r="G111" s="16"/>
      <c r="H111" s="16"/>
      <c r="I111" s="41">
        <f t="shared" si="10"/>
        <v>2</v>
      </c>
      <c r="J111" s="42">
        <f t="shared" si="8"/>
        <v>3</v>
      </c>
      <c r="K111" s="74"/>
      <c r="L111" s="77">
        <f t="shared" si="11"/>
        <v>6.3000000000001819</v>
      </c>
      <c r="M111" s="77">
        <f t="shared" si="9"/>
        <v>1.6999999999999698</v>
      </c>
      <c r="N111" s="17"/>
      <c r="O111" s="16">
        <v>-1</v>
      </c>
      <c r="S111" s="16"/>
    </row>
    <row r="112" spans="1:19">
      <c r="A112" s="10" t="s">
        <v>432</v>
      </c>
      <c r="B112" s="15">
        <v>41213</v>
      </c>
      <c r="C112" s="16">
        <v>5052</v>
      </c>
      <c r="D112" s="16">
        <v>14024</v>
      </c>
      <c r="E112" s="27">
        <v>2212</v>
      </c>
      <c r="F112" s="16">
        <v>0</v>
      </c>
      <c r="G112" s="16"/>
      <c r="H112" s="16"/>
      <c r="I112" s="41">
        <f t="shared" si="10"/>
        <v>-32</v>
      </c>
      <c r="J112" s="42">
        <f t="shared" si="8"/>
        <v>-7</v>
      </c>
      <c r="K112" s="74"/>
      <c r="L112" s="77">
        <f t="shared" si="11"/>
        <v>-3.9000000000000909</v>
      </c>
      <c r="M112" s="77">
        <f t="shared" si="9"/>
        <v>3.1999999999999695</v>
      </c>
      <c r="N112" s="17"/>
      <c r="O112" s="16">
        <v>-1</v>
      </c>
      <c r="S112" s="27"/>
    </row>
    <row r="113" spans="1:19">
      <c r="A113" s="10" t="s">
        <v>433</v>
      </c>
      <c r="B113" s="15">
        <v>41243</v>
      </c>
      <c r="C113" s="16">
        <v>5052</v>
      </c>
      <c r="D113" s="16">
        <v>14021</v>
      </c>
      <c r="E113" s="27">
        <v>2211.4</v>
      </c>
      <c r="F113" s="16">
        <v>0</v>
      </c>
      <c r="G113" s="16"/>
      <c r="H113" s="16"/>
      <c r="I113" s="41">
        <f t="shared" si="10"/>
        <v>-3</v>
      </c>
      <c r="J113" s="42">
        <f t="shared" si="8"/>
        <v>-11</v>
      </c>
      <c r="K113" s="74"/>
      <c r="L113" s="77">
        <f t="shared" si="11"/>
        <v>-0.59999999999990905</v>
      </c>
      <c r="M113" s="77">
        <f t="shared" si="9"/>
        <v>0.6000000000000606</v>
      </c>
      <c r="N113" s="17"/>
      <c r="O113" s="16">
        <v>-1</v>
      </c>
      <c r="S113" s="16"/>
    </row>
    <row r="114" spans="1:19">
      <c r="A114" s="10" t="s">
        <v>434</v>
      </c>
      <c r="B114" s="15">
        <v>41274</v>
      </c>
      <c r="C114" s="16">
        <v>5050</v>
      </c>
      <c r="D114" s="16">
        <v>14024</v>
      </c>
      <c r="E114" s="27">
        <v>2209.9</v>
      </c>
      <c r="F114" s="16">
        <v>0</v>
      </c>
      <c r="G114" s="16"/>
      <c r="H114" s="16"/>
      <c r="I114" s="41">
        <f t="shared" si="10"/>
        <v>1</v>
      </c>
      <c r="J114" s="42">
        <f t="shared" si="8"/>
        <v>-11.333333333333334</v>
      </c>
      <c r="K114" s="74"/>
      <c r="L114" s="77">
        <f t="shared" si="11"/>
        <v>-1.5</v>
      </c>
      <c r="M114" s="77">
        <f t="shared" si="9"/>
        <v>-2</v>
      </c>
      <c r="N114" s="17"/>
      <c r="O114" s="16">
        <v>-1</v>
      </c>
      <c r="S114" s="27"/>
    </row>
    <row r="115" spans="1:19">
      <c r="A115" s="10" t="s">
        <v>435</v>
      </c>
      <c r="B115" s="15">
        <v>41305</v>
      </c>
      <c r="C115" s="16">
        <v>5034</v>
      </c>
      <c r="D115" s="16">
        <v>14023</v>
      </c>
      <c r="E115" s="27">
        <v>2206</v>
      </c>
      <c r="F115" s="16">
        <v>0</v>
      </c>
      <c r="G115" s="16"/>
      <c r="H115" s="16"/>
      <c r="I115" s="41">
        <f t="shared" si="10"/>
        <v>-17</v>
      </c>
      <c r="J115" s="42">
        <f t="shared" si="8"/>
        <v>-6.333333333333333</v>
      </c>
      <c r="K115" s="74"/>
      <c r="L115" s="77">
        <f t="shared" si="11"/>
        <v>-3.9000000000000909</v>
      </c>
      <c r="M115" s="77">
        <f t="shared" si="9"/>
        <v>-2</v>
      </c>
      <c r="N115" s="17"/>
      <c r="O115" s="16">
        <v>-1</v>
      </c>
      <c r="S115" s="16"/>
    </row>
    <row r="116" spans="1:19">
      <c r="A116" s="10" t="s">
        <v>436</v>
      </c>
      <c r="B116" s="15">
        <v>41333</v>
      </c>
      <c r="C116" s="16">
        <v>5049</v>
      </c>
      <c r="D116" s="16">
        <v>14024</v>
      </c>
      <c r="E116" s="27">
        <v>2203.6</v>
      </c>
      <c r="F116" s="16">
        <v>0</v>
      </c>
      <c r="G116" s="16"/>
      <c r="H116" s="16"/>
      <c r="I116" s="41">
        <f t="shared" si="10"/>
        <v>16</v>
      </c>
      <c r="J116" s="42">
        <f t="shared" si="8"/>
        <v>0</v>
      </c>
      <c r="K116" s="74"/>
      <c r="L116" s="77">
        <f t="shared" si="11"/>
        <v>-2.4000000000000909</v>
      </c>
      <c r="M116" s="77">
        <f t="shared" si="9"/>
        <v>-2.6000000000000605</v>
      </c>
      <c r="N116" s="17"/>
      <c r="O116" s="16">
        <v>-1</v>
      </c>
      <c r="S116" s="27"/>
    </row>
    <row r="117" spans="1:19">
      <c r="A117" s="10" t="s">
        <v>437</v>
      </c>
      <c r="B117" s="15">
        <v>41364</v>
      </c>
      <c r="C117" s="16">
        <v>5056</v>
      </c>
      <c r="D117" s="16">
        <v>14015</v>
      </c>
      <c r="E117" s="27">
        <v>2199.5</v>
      </c>
      <c r="F117" s="16">
        <v>0</v>
      </c>
      <c r="G117" s="16"/>
      <c r="H117" s="16"/>
      <c r="I117" s="41">
        <f t="shared" si="10"/>
        <v>-2</v>
      </c>
      <c r="J117" s="42">
        <f t="shared" si="8"/>
        <v>-1</v>
      </c>
      <c r="K117" s="74"/>
      <c r="L117" s="77">
        <f t="shared" si="11"/>
        <v>-4.0999999999999091</v>
      </c>
      <c r="M117" s="77">
        <f t="shared" si="9"/>
        <v>-3.466666666666697</v>
      </c>
      <c r="N117" s="17"/>
      <c r="O117" s="16">
        <v>-1</v>
      </c>
      <c r="S117" s="16"/>
    </row>
    <row r="118" spans="1:19">
      <c r="A118" s="10" t="s">
        <v>438</v>
      </c>
      <c r="B118" s="15">
        <v>41394</v>
      </c>
      <c r="C118" s="16">
        <v>5053</v>
      </c>
      <c r="D118" s="16">
        <v>14031</v>
      </c>
      <c r="E118" s="27">
        <v>2190.1999999999998</v>
      </c>
      <c r="F118" s="16">
        <v>0</v>
      </c>
      <c r="G118" s="16"/>
      <c r="H118" s="16"/>
      <c r="I118" s="41">
        <f t="shared" si="10"/>
        <v>13</v>
      </c>
      <c r="J118" s="42">
        <f t="shared" si="8"/>
        <v>9</v>
      </c>
      <c r="K118" s="74"/>
      <c r="L118" s="77">
        <f t="shared" si="11"/>
        <v>-9.3000000000001819</v>
      </c>
      <c r="M118" s="77">
        <f t="shared" si="9"/>
        <v>-5.266666666666727</v>
      </c>
      <c r="N118" s="17"/>
      <c r="O118" s="16">
        <v>-1</v>
      </c>
      <c r="S118" s="27"/>
    </row>
    <row r="119" spans="1:19">
      <c r="A119" s="10" t="s">
        <v>439</v>
      </c>
      <c r="B119" s="15">
        <v>41425</v>
      </c>
      <c r="C119" s="16">
        <v>5047</v>
      </c>
      <c r="D119" s="16">
        <v>14037</v>
      </c>
      <c r="E119" s="27">
        <v>2179.5</v>
      </c>
      <c r="F119" s="16">
        <v>0</v>
      </c>
      <c r="G119" s="16"/>
      <c r="H119" s="16"/>
      <c r="I119" s="41">
        <f t="shared" si="10"/>
        <v>0</v>
      </c>
      <c r="J119" s="42">
        <f t="shared" si="8"/>
        <v>3.6666666666666665</v>
      </c>
      <c r="K119" s="74"/>
      <c r="L119" s="77">
        <f t="shared" si="11"/>
        <v>-10.699999999999818</v>
      </c>
      <c r="M119" s="77">
        <f t="shared" si="9"/>
        <v>-8.033333333333303</v>
      </c>
      <c r="N119" s="17"/>
      <c r="O119" s="16">
        <v>-1</v>
      </c>
      <c r="S119" s="16"/>
    </row>
    <row r="120" spans="1:19">
      <c r="A120" s="10" t="s">
        <v>440</v>
      </c>
      <c r="B120" s="15">
        <v>41455</v>
      </c>
      <c r="C120" s="16">
        <v>5034</v>
      </c>
      <c r="D120" s="16">
        <v>14051</v>
      </c>
      <c r="E120" s="27">
        <v>2172.6999999999998</v>
      </c>
      <c r="F120" s="16">
        <v>0</v>
      </c>
      <c r="G120" s="16"/>
      <c r="H120" s="16"/>
      <c r="I120" s="41">
        <f t="shared" si="10"/>
        <v>1</v>
      </c>
      <c r="J120" s="42">
        <f t="shared" si="8"/>
        <v>4.666666666666667</v>
      </c>
      <c r="K120" s="74"/>
      <c r="L120" s="77">
        <f t="shared" si="11"/>
        <v>-6.8000000000001819</v>
      </c>
      <c r="M120" s="77">
        <f t="shared" si="9"/>
        <v>-8.933333333333394</v>
      </c>
      <c r="N120" s="17"/>
      <c r="O120" s="16">
        <v>-1</v>
      </c>
      <c r="S120" s="27"/>
    </row>
    <row r="121" spans="1:19">
      <c r="A121" s="10" t="s">
        <v>441</v>
      </c>
      <c r="B121" s="15">
        <v>41486</v>
      </c>
      <c r="C121" s="16">
        <v>5025</v>
      </c>
      <c r="D121" s="16">
        <v>14050</v>
      </c>
      <c r="E121" s="27">
        <v>2165.5</v>
      </c>
      <c r="F121" s="16">
        <v>0</v>
      </c>
      <c r="G121" s="16"/>
      <c r="H121" s="16"/>
      <c r="I121" s="41">
        <f t="shared" si="10"/>
        <v>-10</v>
      </c>
      <c r="J121" s="42">
        <f t="shared" si="8"/>
        <v>-3</v>
      </c>
      <c r="K121" s="74"/>
      <c r="L121" s="77">
        <f t="shared" si="11"/>
        <v>-7.1999999999998181</v>
      </c>
      <c r="M121" s="77">
        <f t="shared" si="9"/>
        <v>-8.2333333333332721</v>
      </c>
      <c r="N121" s="17"/>
      <c r="O121" s="16">
        <v>-1</v>
      </c>
      <c r="S121" s="16"/>
    </row>
    <row r="122" spans="1:19">
      <c r="A122" s="10" t="s">
        <v>442</v>
      </c>
      <c r="B122" s="15">
        <v>41517</v>
      </c>
      <c r="C122" s="16">
        <v>5039</v>
      </c>
      <c r="D122" s="16">
        <v>14065</v>
      </c>
      <c r="E122" s="27">
        <v>2157.6</v>
      </c>
      <c r="F122" s="16">
        <v>0</v>
      </c>
      <c r="G122" s="16"/>
      <c r="H122" s="16"/>
      <c r="I122" s="41">
        <f t="shared" si="10"/>
        <v>29</v>
      </c>
      <c r="J122" s="42">
        <f t="shared" si="8"/>
        <v>6.666666666666667</v>
      </c>
      <c r="K122" s="74"/>
      <c r="L122" s="77">
        <f t="shared" si="11"/>
        <v>-7.9000000000000909</v>
      </c>
      <c r="M122" s="77">
        <f t="shared" si="9"/>
        <v>-7.30000000000003</v>
      </c>
      <c r="N122" s="17"/>
      <c r="O122" s="16">
        <v>-1</v>
      </c>
      <c r="S122" s="27"/>
    </row>
    <row r="123" spans="1:19">
      <c r="A123" s="10" t="s">
        <v>443</v>
      </c>
      <c r="B123" s="15">
        <v>41547</v>
      </c>
      <c r="C123" s="16">
        <v>5051</v>
      </c>
      <c r="D123" s="16">
        <v>14069</v>
      </c>
      <c r="E123" s="27">
        <v>2152.6999999999998</v>
      </c>
      <c r="F123" s="16">
        <v>0</v>
      </c>
      <c r="G123" s="16"/>
      <c r="H123" s="16"/>
      <c r="I123" s="41">
        <f t="shared" si="10"/>
        <v>16</v>
      </c>
      <c r="J123" s="42">
        <f t="shared" si="8"/>
        <v>11.666666666666666</v>
      </c>
      <c r="K123" s="74"/>
      <c r="L123" s="77">
        <f t="shared" si="11"/>
        <v>-4.9000000000000909</v>
      </c>
      <c r="M123" s="77">
        <f t="shared" si="9"/>
        <v>-6.666666666666667</v>
      </c>
      <c r="N123" s="17"/>
      <c r="O123" s="16">
        <v>-1</v>
      </c>
      <c r="S123" s="16"/>
    </row>
    <row r="124" spans="1:19">
      <c r="A124" s="10" t="s">
        <v>444</v>
      </c>
      <c r="B124" s="15">
        <v>41578</v>
      </c>
      <c r="C124" s="16">
        <v>5057</v>
      </c>
      <c r="D124" s="16">
        <v>14065</v>
      </c>
      <c r="E124" s="27">
        <v>2143.4</v>
      </c>
      <c r="F124" s="16">
        <v>0</v>
      </c>
      <c r="G124" s="16"/>
      <c r="H124" s="16"/>
      <c r="I124" s="41">
        <f>(C124+D124)-(C123+D123)</f>
        <v>2</v>
      </c>
      <c r="J124" s="42">
        <f t="shared" si="8"/>
        <v>15.666666666666666</v>
      </c>
      <c r="K124" s="74"/>
      <c r="L124" s="77">
        <f t="shared" si="11"/>
        <v>-9.2999999999997272</v>
      </c>
      <c r="M124" s="77">
        <f t="shared" si="9"/>
        <v>-7.3666666666666361</v>
      </c>
      <c r="N124" s="17"/>
      <c r="O124" s="16">
        <v>-1</v>
      </c>
      <c r="S124" s="27"/>
    </row>
    <row r="125" spans="1:19">
      <c r="A125" s="10" t="s">
        <v>445</v>
      </c>
      <c r="B125" s="15">
        <v>41608</v>
      </c>
      <c r="C125" s="16">
        <v>5060</v>
      </c>
      <c r="D125" s="16">
        <v>14057</v>
      </c>
      <c r="E125" s="27">
        <v>2147.6</v>
      </c>
      <c r="F125" s="16">
        <v>0</v>
      </c>
      <c r="G125" s="16"/>
      <c r="H125" s="16"/>
      <c r="I125" s="41">
        <f t="shared" si="10"/>
        <v>-5</v>
      </c>
      <c r="J125" s="42">
        <f t="shared" si="8"/>
        <v>4.333333333333333</v>
      </c>
      <c r="K125" s="74"/>
      <c r="L125" s="77">
        <f t="shared" si="11"/>
        <v>4.1999999999998181</v>
      </c>
      <c r="M125" s="77">
        <f t="shared" si="9"/>
        <v>-3.3333333333333335</v>
      </c>
      <c r="N125" s="17"/>
      <c r="O125" s="16">
        <v>-1</v>
      </c>
      <c r="S125" s="16"/>
    </row>
    <row r="126" spans="1:19">
      <c r="A126" s="10" t="s">
        <v>446</v>
      </c>
      <c r="B126" s="15">
        <v>41639</v>
      </c>
      <c r="C126" s="16">
        <v>5064</v>
      </c>
      <c r="D126" s="16">
        <v>14054</v>
      </c>
      <c r="E126" s="27">
        <v>2141.3000000000002</v>
      </c>
      <c r="F126" s="16">
        <v>0</v>
      </c>
      <c r="G126" s="16"/>
      <c r="H126" s="16"/>
      <c r="I126" s="41">
        <f t="shared" si="10"/>
        <v>1</v>
      </c>
      <c r="J126" s="42">
        <f t="shared" si="8"/>
        <v>-0.66666666666666663</v>
      </c>
      <c r="K126" s="74"/>
      <c r="L126" s="77">
        <f t="shared" si="11"/>
        <v>-6.2999999999997272</v>
      </c>
      <c r="M126" s="77">
        <f t="shared" si="9"/>
        <v>-3.7999999999998786</v>
      </c>
      <c r="N126" s="17"/>
      <c r="O126" s="16">
        <v>-1</v>
      </c>
      <c r="S126" s="27"/>
    </row>
    <row r="127" spans="1:19">
      <c r="A127" s="10" t="s">
        <v>447</v>
      </c>
      <c r="B127" s="15">
        <v>41670</v>
      </c>
      <c r="C127" s="16">
        <v>5057</v>
      </c>
      <c r="D127" s="16">
        <v>14054</v>
      </c>
      <c r="E127" s="27">
        <v>2135.6999999999998</v>
      </c>
      <c r="F127" s="16">
        <v>0</v>
      </c>
      <c r="G127" s="16"/>
      <c r="H127" s="16"/>
      <c r="I127" s="41">
        <f t="shared" si="10"/>
        <v>-7</v>
      </c>
      <c r="J127" s="42">
        <f t="shared" si="8"/>
        <v>-3.6666666666666665</v>
      </c>
      <c r="K127" s="74"/>
      <c r="L127" s="77">
        <f t="shared" si="11"/>
        <v>-5.6000000000003638</v>
      </c>
      <c r="M127" s="77">
        <f t="shared" si="9"/>
        <v>-2.5666666666667575</v>
      </c>
      <c r="N127" s="17"/>
      <c r="O127" s="16">
        <v>-1</v>
      </c>
      <c r="S127" s="16"/>
    </row>
    <row r="128" spans="1:19">
      <c r="A128" s="10" t="s">
        <v>448</v>
      </c>
      <c r="B128" s="15">
        <v>41698</v>
      </c>
      <c r="C128" s="16">
        <v>5066</v>
      </c>
      <c r="D128" s="16">
        <v>14069</v>
      </c>
      <c r="E128" s="27">
        <v>2129.4</v>
      </c>
      <c r="F128" s="16">
        <v>0</v>
      </c>
      <c r="G128" s="16"/>
      <c r="H128" s="16"/>
      <c r="I128" s="41">
        <f t="shared" si="10"/>
        <v>24</v>
      </c>
      <c r="J128" s="42">
        <f t="shared" si="8"/>
        <v>6</v>
      </c>
      <c r="K128" s="74"/>
      <c r="L128" s="77">
        <f t="shared" si="11"/>
        <v>-6.2999999999997272</v>
      </c>
      <c r="M128" s="77">
        <f t="shared" si="9"/>
        <v>-6.066666666666606</v>
      </c>
      <c r="N128" s="17"/>
      <c r="O128" s="16">
        <v>-1</v>
      </c>
      <c r="S128" s="27"/>
    </row>
    <row r="129" spans="1:19">
      <c r="A129" s="10" t="s">
        <v>449</v>
      </c>
      <c r="B129" s="15">
        <v>41729</v>
      </c>
      <c r="C129" s="16">
        <v>5064</v>
      </c>
      <c r="D129" s="16">
        <v>14079</v>
      </c>
      <c r="E129" s="27">
        <v>2125.4</v>
      </c>
      <c r="F129" s="16">
        <v>0</v>
      </c>
      <c r="G129" s="16"/>
      <c r="H129" s="16"/>
      <c r="I129" s="41">
        <f t="shared" si="10"/>
        <v>8</v>
      </c>
      <c r="J129" s="42">
        <f t="shared" si="8"/>
        <v>8.3333333333333339</v>
      </c>
      <c r="K129" s="74"/>
      <c r="L129" s="77">
        <f t="shared" si="11"/>
        <v>-4</v>
      </c>
      <c r="M129" s="77">
        <f t="shared" si="9"/>
        <v>-5.30000000000003</v>
      </c>
      <c r="N129" s="17"/>
      <c r="O129" s="16">
        <v>-1</v>
      </c>
      <c r="S129" s="16"/>
    </row>
    <row r="130" spans="1:19">
      <c r="A130" s="10" t="s">
        <v>450</v>
      </c>
      <c r="B130" s="15">
        <v>41759</v>
      </c>
      <c r="C130" s="16">
        <v>5067</v>
      </c>
      <c r="D130" s="16">
        <v>14102</v>
      </c>
      <c r="E130" s="27">
        <v>2122.6</v>
      </c>
      <c r="F130" s="16">
        <v>0</v>
      </c>
      <c r="G130" s="16"/>
      <c r="H130" s="16"/>
      <c r="I130" s="41">
        <f t="shared" si="10"/>
        <v>26</v>
      </c>
      <c r="J130" s="42">
        <f t="shared" si="8"/>
        <v>19.333333333333332</v>
      </c>
      <c r="K130" s="74"/>
      <c r="L130" s="77">
        <f t="shared" si="11"/>
        <v>-2.8000000000001819</v>
      </c>
      <c r="M130" s="77">
        <f t="shared" si="9"/>
        <v>-4.3666666666666361</v>
      </c>
      <c r="N130" s="17"/>
      <c r="O130" s="16">
        <v>-1</v>
      </c>
      <c r="S130" s="27"/>
    </row>
    <row r="131" spans="1:19">
      <c r="A131" s="10" t="s">
        <v>451</v>
      </c>
      <c r="B131" s="15">
        <v>41790</v>
      </c>
      <c r="C131" s="16">
        <v>5062</v>
      </c>
      <c r="D131" s="16">
        <v>14109</v>
      </c>
      <c r="E131" s="27">
        <v>2122.8000000000002</v>
      </c>
      <c r="F131" s="16">
        <v>0</v>
      </c>
      <c r="G131" s="16"/>
      <c r="H131" s="16"/>
      <c r="I131" s="41">
        <f t="shared" si="10"/>
        <v>2</v>
      </c>
      <c r="J131" s="42">
        <f t="shared" si="8"/>
        <v>12</v>
      </c>
      <c r="K131" s="74"/>
      <c r="L131" s="77">
        <f t="shared" si="11"/>
        <v>0.20000000000027285</v>
      </c>
      <c r="M131" s="77">
        <f t="shared" si="9"/>
        <v>-2.1999999999999695</v>
      </c>
      <c r="N131" s="17"/>
      <c r="O131" s="16">
        <v>-1</v>
      </c>
      <c r="S131" s="16"/>
    </row>
    <row r="132" spans="1:19">
      <c r="A132" s="10" t="s">
        <v>452</v>
      </c>
      <c r="B132" s="15">
        <v>41820</v>
      </c>
      <c r="C132" s="16">
        <v>5067</v>
      </c>
      <c r="D132" s="16">
        <v>14130</v>
      </c>
      <c r="E132" s="27">
        <v>2122.8000000000002</v>
      </c>
      <c r="F132" s="16">
        <v>0</v>
      </c>
      <c r="G132" s="16"/>
      <c r="H132" s="16"/>
      <c r="I132" s="41">
        <f t="shared" si="10"/>
        <v>26</v>
      </c>
      <c r="J132" s="42">
        <f t="shared" si="8"/>
        <v>18</v>
      </c>
      <c r="K132" s="74"/>
      <c r="L132" s="77">
        <f t="shared" si="11"/>
        <v>0</v>
      </c>
      <c r="M132" s="77">
        <f t="shared" si="9"/>
        <v>-0.86666666666663639</v>
      </c>
      <c r="O132" s="16">
        <v>-1</v>
      </c>
      <c r="S132" s="27"/>
    </row>
    <row r="133" spans="1:19">
      <c r="A133" s="10" t="s">
        <v>453</v>
      </c>
      <c r="B133" s="15">
        <v>41851</v>
      </c>
      <c r="C133" s="16">
        <v>5066</v>
      </c>
      <c r="D133" s="16">
        <v>14142</v>
      </c>
      <c r="E133" s="27">
        <v>2124.4</v>
      </c>
      <c r="F133" s="16">
        <v>0</v>
      </c>
      <c r="I133" s="41">
        <f t="shared" si="10"/>
        <v>11</v>
      </c>
      <c r="J133" s="42">
        <f t="shared" si="8"/>
        <v>13</v>
      </c>
      <c r="K133" s="74"/>
      <c r="L133" s="77">
        <f t="shared" ref="L133" si="12">(E133-F133)-(E132-F132)</f>
        <v>1.5999999999999091</v>
      </c>
      <c r="M133" s="77">
        <f t="shared" ref="M133" si="13">AVERAGE(L131:L133)</f>
        <v>0.6000000000000606</v>
      </c>
      <c r="N133" s="27"/>
      <c r="O133" s="16">
        <v>-1</v>
      </c>
    </row>
    <row r="134" spans="1:19">
      <c r="A134" s="10" t="s">
        <v>300</v>
      </c>
      <c r="B134" s="15" t="s">
        <v>300</v>
      </c>
      <c r="C134" t="s">
        <v>300</v>
      </c>
      <c r="D134" t="s">
        <v>300</v>
      </c>
      <c r="E134" t="s">
        <v>300</v>
      </c>
      <c r="F134" t="s">
        <v>300</v>
      </c>
      <c r="I134" s="41"/>
      <c r="J134" s="42"/>
      <c r="K134" s="74"/>
      <c r="L134" s="77"/>
      <c r="M134" s="77"/>
      <c r="N134" s="27"/>
      <c r="O134" s="16" t="s">
        <v>300</v>
      </c>
    </row>
    <row r="135" spans="1:19">
      <c r="A135" s="10" t="s">
        <v>300</v>
      </c>
      <c r="B135" s="15" t="s">
        <v>300</v>
      </c>
      <c r="C135" t="s">
        <v>300</v>
      </c>
      <c r="D135" t="s">
        <v>300</v>
      </c>
      <c r="E135" t="s">
        <v>300</v>
      </c>
      <c r="F135" t="s">
        <v>300</v>
      </c>
      <c r="I135" s="41"/>
      <c r="J135" s="42"/>
      <c r="K135" s="74"/>
      <c r="L135" s="77"/>
      <c r="M135" s="77"/>
      <c r="N135" s="27"/>
      <c r="O135" s="16" t="s">
        <v>300</v>
      </c>
    </row>
    <row r="136" spans="1:19">
      <c r="A136" s="10" t="s">
        <v>300</v>
      </c>
      <c r="B136" s="15" t="s">
        <v>300</v>
      </c>
      <c r="C136" t="s">
        <v>300</v>
      </c>
      <c r="D136" t="s">
        <v>300</v>
      </c>
      <c r="E136" t="s">
        <v>300</v>
      </c>
      <c r="F136" t="s">
        <v>300</v>
      </c>
      <c r="I136" s="41"/>
      <c r="J136" s="42"/>
      <c r="K136" s="74"/>
      <c r="L136" s="77"/>
      <c r="M136" s="77"/>
      <c r="N136" s="27"/>
      <c r="O136" s="16" t="s">
        <v>300</v>
      </c>
    </row>
    <row r="137" spans="1:19">
      <c r="A137" s="10" t="s">
        <v>300</v>
      </c>
      <c r="B137" s="15" t="s">
        <v>300</v>
      </c>
      <c r="C137" t="s">
        <v>300</v>
      </c>
      <c r="D137" t="s">
        <v>300</v>
      </c>
      <c r="E137" t="s">
        <v>300</v>
      </c>
      <c r="F137" t="s">
        <v>300</v>
      </c>
      <c r="I137" s="41"/>
      <c r="J137" s="42"/>
      <c r="K137" s="74"/>
      <c r="L137" s="77"/>
      <c r="M137" s="77"/>
      <c r="N137" s="27"/>
      <c r="O137" s="16" t="s">
        <v>300</v>
      </c>
    </row>
    <row r="138" spans="1:19">
      <c r="A138" s="10" t="s">
        <v>300</v>
      </c>
      <c r="B138" s="15" t="s">
        <v>300</v>
      </c>
      <c r="C138" t="s">
        <v>300</v>
      </c>
      <c r="D138" t="s">
        <v>300</v>
      </c>
      <c r="E138" t="s">
        <v>300</v>
      </c>
      <c r="F138" t="s">
        <v>300</v>
      </c>
      <c r="I138" s="41"/>
      <c r="J138" s="42"/>
      <c r="K138" s="74"/>
      <c r="L138" s="77"/>
      <c r="M138" s="77"/>
      <c r="N138" s="27"/>
      <c r="O138" s="16" t="s">
        <v>300</v>
      </c>
    </row>
    <row r="139" spans="1:19">
      <c r="I139" s="41"/>
      <c r="J139" s="42"/>
    </row>
    <row r="140" spans="1:19">
      <c r="I140" s="41"/>
      <c r="J140" s="42"/>
    </row>
    <row r="141" spans="1:19">
      <c r="I141" s="41"/>
      <c r="J141" s="42"/>
    </row>
    <row r="142" spans="1:19">
      <c r="I142" s="41"/>
      <c r="J142" s="42"/>
    </row>
    <row r="143" spans="1:19">
      <c r="I143" s="41"/>
      <c r="J143" s="42"/>
    </row>
    <row r="144" spans="1:19">
      <c r="I144" s="41"/>
      <c r="J144" s="42"/>
    </row>
    <row r="145" spans="9:10">
      <c r="I145" s="41"/>
      <c r="J145" s="42"/>
    </row>
    <row r="146" spans="9:10">
      <c r="I146" s="41"/>
      <c r="J146" s="42"/>
    </row>
    <row r="147" spans="9:10">
      <c r="I147" s="41"/>
      <c r="J147" s="42"/>
    </row>
    <row r="148" spans="9:10">
      <c r="I148" s="41"/>
      <c r="J148" s="42"/>
    </row>
    <row r="149" spans="9:10">
      <c r="I149" s="41"/>
      <c r="J149" s="42"/>
    </row>
    <row r="150" spans="9:10">
      <c r="I150" s="41"/>
      <c r="J150" s="42"/>
    </row>
    <row r="151" spans="9:10">
      <c r="I151" s="41"/>
      <c r="J151" s="42"/>
    </row>
    <row r="152" spans="9:10">
      <c r="I152" s="41"/>
    </row>
    <row r="153" spans="9:10">
      <c r="I153" s="41"/>
    </row>
    <row r="154" spans="9:10">
      <c r="I154" s="41"/>
    </row>
  </sheetData>
  <hyperlinks>
    <hyperlink ref="C3" r:id="rId1"/>
    <hyperlink ref="D3" r:id="rId2"/>
    <hyperlink ref="E3" r:id="rId3"/>
    <hyperlink ref="O3" r:id="rId4"/>
    <hyperlink ref="F3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46" workbookViewId="0">
      <selection activeCell="E64" sqref="E64"/>
    </sheetView>
  </sheetViews>
  <sheetFormatPr defaultColWidth="12" defaultRowHeight="15"/>
  <cols>
    <col min="1" max="1" width="12" style="36"/>
    <col min="2" max="2" width="12" style="27"/>
    <col min="3" max="3" width="12" style="36"/>
    <col min="4" max="4" width="12" style="27"/>
    <col min="5" max="5" width="12" style="36"/>
    <col min="6" max="6" width="12" style="27"/>
    <col min="7" max="7" width="12" style="36"/>
    <col min="8" max="8" width="12" style="27"/>
  </cols>
  <sheetData>
    <row r="1" spans="1:7">
      <c r="A1" s="36" t="s">
        <v>230</v>
      </c>
    </row>
    <row r="2" spans="1:7">
      <c r="A2" s="36" t="s">
        <v>232</v>
      </c>
      <c r="B2" s="27" t="s">
        <v>229</v>
      </c>
      <c r="F2" s="79">
        <f ca="1">DATE(YEAR(TODAY())-15, MONTH(TODAY()), 1)</f>
        <v>36373</v>
      </c>
    </row>
    <row r="3" spans="1:7">
      <c r="A3" s="36" t="s">
        <v>228</v>
      </c>
      <c r="B3" s="27" t="s">
        <v>227</v>
      </c>
    </row>
    <row r="4" spans="1:7">
      <c r="A4" s="36">
        <f ca="1">$F$2</f>
        <v>36373</v>
      </c>
      <c r="B4" s="27" t="s">
        <v>458</v>
      </c>
    </row>
    <row r="5" spans="1:7">
      <c r="A5" s="37" t="s">
        <v>231</v>
      </c>
      <c r="B5" s="38"/>
      <c r="C5" s="37"/>
      <c r="E5" s="37"/>
      <c r="G5" s="37"/>
    </row>
    <row r="6" spans="1:7">
      <c r="A6" s="36" t="s">
        <v>233</v>
      </c>
    </row>
    <row r="7" spans="1:7">
      <c r="A7" s="36" t="s">
        <v>234</v>
      </c>
      <c r="B7" s="27" t="s">
        <v>235</v>
      </c>
    </row>
    <row r="8" spans="1:7">
      <c r="A8" s="36">
        <v>36342</v>
      </c>
      <c r="B8" s="27">
        <v>267.8</v>
      </c>
    </row>
    <row r="9" spans="1:7">
      <c r="A9" s="36">
        <v>36434</v>
      </c>
      <c r="B9" s="27">
        <v>279.60000000000002</v>
      </c>
    </row>
    <row r="10" spans="1:7">
      <c r="A10" s="36">
        <v>36526</v>
      </c>
      <c r="B10" s="27">
        <v>289.39999999999998</v>
      </c>
    </row>
    <row r="11" spans="1:7">
      <c r="A11" s="36">
        <v>36617</v>
      </c>
      <c r="B11" s="27">
        <v>280.39999999999998</v>
      </c>
    </row>
    <row r="12" spans="1:7">
      <c r="A12" s="36">
        <v>36708</v>
      </c>
      <c r="B12" s="27">
        <v>282.89999999999998</v>
      </c>
    </row>
    <row r="13" spans="1:7">
      <c r="A13" s="36">
        <v>36800</v>
      </c>
      <c r="B13" s="27">
        <v>286.2</v>
      </c>
    </row>
    <row r="14" spans="1:7">
      <c r="A14" s="36">
        <v>36892</v>
      </c>
      <c r="B14" s="27">
        <v>291.60000000000002</v>
      </c>
    </row>
    <row r="15" spans="1:7">
      <c r="A15" s="36">
        <v>36982</v>
      </c>
      <c r="B15" s="27">
        <v>314.8</v>
      </c>
    </row>
    <row r="16" spans="1:7">
      <c r="A16" s="36">
        <v>37073</v>
      </c>
      <c r="B16" s="27">
        <v>287</v>
      </c>
    </row>
    <row r="17" spans="1:2">
      <c r="A17" s="36">
        <v>37165</v>
      </c>
      <c r="B17" s="27">
        <v>309.7</v>
      </c>
    </row>
    <row r="18" spans="1:2">
      <c r="A18" s="36">
        <v>37257</v>
      </c>
      <c r="B18" s="27">
        <v>314.8</v>
      </c>
    </row>
    <row r="19" spans="1:2">
      <c r="A19" s="36">
        <v>37347</v>
      </c>
      <c r="B19" s="27">
        <v>310</v>
      </c>
    </row>
    <row r="20" spans="1:2">
      <c r="A20" s="36">
        <v>37438</v>
      </c>
      <c r="B20" s="27">
        <v>311.8</v>
      </c>
    </row>
    <row r="21" spans="1:2">
      <c r="A21" s="36">
        <v>37530</v>
      </c>
      <c r="B21" s="27">
        <v>316.10000000000002</v>
      </c>
    </row>
    <row r="22" spans="1:2">
      <c r="A22" s="36">
        <v>37622</v>
      </c>
      <c r="B22" s="27">
        <v>312.5</v>
      </c>
    </row>
    <row r="23" spans="1:2">
      <c r="A23" s="36">
        <v>37712</v>
      </c>
      <c r="B23" s="27">
        <v>309.10000000000002</v>
      </c>
    </row>
    <row r="24" spans="1:2">
      <c r="A24" s="36">
        <v>37803</v>
      </c>
      <c r="B24" s="27">
        <v>319.5</v>
      </c>
    </row>
    <row r="25" spans="1:2">
      <c r="A25" s="36">
        <v>37895</v>
      </c>
      <c r="B25" s="27">
        <v>314.39999999999998</v>
      </c>
    </row>
    <row r="26" spans="1:2">
      <c r="A26" s="36">
        <v>37987</v>
      </c>
      <c r="B26" s="27">
        <v>312.60000000000002</v>
      </c>
    </row>
    <row r="27" spans="1:2">
      <c r="A27" s="36">
        <v>38078</v>
      </c>
      <c r="B27" s="27">
        <v>315.5</v>
      </c>
    </row>
    <row r="28" spans="1:2">
      <c r="A28" s="36">
        <v>38169</v>
      </c>
      <c r="B28" s="27">
        <v>306</v>
      </c>
    </row>
    <row r="29" spans="1:2">
      <c r="A29" s="36">
        <v>38261</v>
      </c>
      <c r="B29" s="27">
        <v>298</v>
      </c>
    </row>
    <row r="30" spans="1:2">
      <c r="A30" s="36">
        <v>38353</v>
      </c>
      <c r="B30" s="27">
        <v>295.89999999999998</v>
      </c>
    </row>
    <row r="31" spans="1:2">
      <c r="A31" s="36">
        <v>38443</v>
      </c>
      <c r="B31" s="27">
        <v>296.8</v>
      </c>
    </row>
    <row r="32" spans="1:2">
      <c r="A32" s="36">
        <v>38534</v>
      </c>
      <c r="B32" s="27">
        <v>293.7</v>
      </c>
    </row>
    <row r="33" spans="1:2">
      <c r="A33" s="36">
        <v>38626</v>
      </c>
      <c r="B33" s="27">
        <v>298.39999999999998</v>
      </c>
    </row>
    <row r="34" spans="1:2">
      <c r="A34" s="36">
        <v>38718</v>
      </c>
      <c r="B34" s="27">
        <v>294.89999999999998</v>
      </c>
    </row>
    <row r="35" spans="1:2">
      <c r="A35" s="36">
        <v>38808</v>
      </c>
      <c r="B35" s="27">
        <v>302.2</v>
      </c>
    </row>
    <row r="36" spans="1:2">
      <c r="A36" s="36">
        <v>38899</v>
      </c>
      <c r="B36" s="27">
        <v>298.10000000000002</v>
      </c>
    </row>
    <row r="37" spans="1:2">
      <c r="A37" s="36">
        <v>38991</v>
      </c>
      <c r="B37" s="27">
        <v>290.60000000000002</v>
      </c>
    </row>
    <row r="38" spans="1:2">
      <c r="A38" s="36">
        <v>39083</v>
      </c>
      <c r="B38" s="27">
        <v>292.89999999999998</v>
      </c>
    </row>
    <row r="39" spans="1:2">
      <c r="A39" s="36">
        <v>39173</v>
      </c>
      <c r="B39" s="27">
        <v>293.39999999999998</v>
      </c>
    </row>
    <row r="40" spans="1:2">
      <c r="A40" s="36">
        <v>39264</v>
      </c>
      <c r="B40" s="27">
        <v>291.89999999999998</v>
      </c>
    </row>
    <row r="41" spans="1:2">
      <c r="A41" s="36">
        <v>39356</v>
      </c>
      <c r="B41" s="27">
        <v>292.10000000000002</v>
      </c>
    </row>
    <row r="42" spans="1:2">
      <c r="A42" s="36">
        <v>39448</v>
      </c>
      <c r="B42" s="27">
        <v>290.10000000000002</v>
      </c>
    </row>
    <row r="43" spans="1:2">
      <c r="A43" s="36">
        <v>39539</v>
      </c>
      <c r="B43" s="27">
        <v>294</v>
      </c>
    </row>
    <row r="44" spans="1:2">
      <c r="A44" s="36">
        <v>39630</v>
      </c>
      <c r="B44" s="27">
        <v>294.2</v>
      </c>
    </row>
    <row r="45" spans="1:2">
      <c r="A45" s="36">
        <v>39722</v>
      </c>
      <c r="B45" s="27">
        <v>289.2</v>
      </c>
    </row>
    <row r="46" spans="1:2">
      <c r="A46" s="79">
        <v>39814</v>
      </c>
      <c r="B46" s="42">
        <v>288.7</v>
      </c>
    </row>
    <row r="47" spans="1:2">
      <c r="A47" s="79">
        <v>39904</v>
      </c>
      <c r="B47" s="42">
        <v>294.7</v>
      </c>
    </row>
    <row r="48" spans="1:2">
      <c r="A48" s="79">
        <v>39995</v>
      </c>
      <c r="B48" s="42">
        <v>293.3</v>
      </c>
    </row>
    <row r="49" spans="1:2">
      <c r="A49" s="79">
        <v>40087</v>
      </c>
      <c r="B49" s="42">
        <v>282.39999999999998</v>
      </c>
    </row>
    <row r="50" spans="1:2">
      <c r="A50" s="79">
        <v>40179</v>
      </c>
      <c r="B50" s="42">
        <v>273.60000000000002</v>
      </c>
    </row>
    <row r="51" spans="1:2">
      <c r="A51" s="79">
        <v>40269</v>
      </c>
      <c r="B51" s="42">
        <v>284.2</v>
      </c>
    </row>
    <row r="52" spans="1:2">
      <c r="A52" s="79">
        <v>40360</v>
      </c>
      <c r="B52" s="42">
        <v>285.60000000000002</v>
      </c>
    </row>
    <row r="53" spans="1:2">
      <c r="A53" s="79">
        <v>40452</v>
      </c>
      <c r="B53" s="42">
        <v>274.5</v>
      </c>
    </row>
    <row r="54" spans="1:2">
      <c r="A54" s="79">
        <v>40544</v>
      </c>
      <c r="B54" s="42">
        <v>265.7</v>
      </c>
    </row>
    <row r="55" spans="1:2">
      <c r="A55" s="79">
        <v>40634</v>
      </c>
      <c r="B55" s="42">
        <v>261.39999999999998</v>
      </c>
    </row>
    <row r="56" spans="1:2">
      <c r="A56" s="79">
        <v>40725</v>
      </c>
      <c r="B56" s="42">
        <v>258.60000000000002</v>
      </c>
    </row>
    <row r="57" spans="1:2">
      <c r="A57" s="79">
        <v>40817</v>
      </c>
      <c r="B57" s="42">
        <v>257.89999999999998</v>
      </c>
    </row>
    <row r="58" spans="1:2">
      <c r="A58" s="79">
        <v>40909</v>
      </c>
      <c r="B58" s="42">
        <v>249.2</v>
      </c>
    </row>
    <row r="59" spans="1:2">
      <c r="A59" s="79">
        <v>41000</v>
      </c>
      <c r="B59" s="42">
        <v>247.1</v>
      </c>
    </row>
    <row r="60" spans="1:2">
      <c r="A60" s="79">
        <v>41091</v>
      </c>
      <c r="B60" s="42">
        <v>240.5</v>
      </c>
    </row>
    <row r="61" spans="1:2">
      <c r="A61" s="79">
        <v>41183</v>
      </c>
      <c r="B61" s="42">
        <v>233.4</v>
      </c>
    </row>
    <row r="62" spans="1:2">
      <c r="A62" s="79">
        <v>41275</v>
      </c>
      <c r="B62" s="42">
        <v>228.6</v>
      </c>
    </row>
    <row r="63" spans="1:2">
      <c r="A63" s="79">
        <v>41365</v>
      </c>
      <c r="B63" s="42">
        <v>233.7</v>
      </c>
    </row>
    <row r="64" spans="1:2">
      <c r="A64" s="79">
        <v>41456</v>
      </c>
      <c r="B64" s="42">
        <v>233</v>
      </c>
    </row>
    <row r="65" spans="1:2">
      <c r="A65" s="79">
        <v>41548</v>
      </c>
      <c r="B65" s="42">
        <v>231.2</v>
      </c>
    </row>
    <row r="66" spans="1:2">
      <c r="A66" s="79">
        <v>41640</v>
      </c>
      <c r="B66" s="42">
        <v>223.6</v>
      </c>
    </row>
    <row r="67" spans="1:2">
      <c r="A67" s="79">
        <v>41730</v>
      </c>
      <c r="B67" s="42">
        <v>232.1</v>
      </c>
    </row>
    <row r="68" spans="1:2">
      <c r="A68" s="95"/>
      <c r="B68" s="74"/>
    </row>
    <row r="69" spans="1:2">
      <c r="A69" s="95"/>
      <c r="B69" s="74"/>
    </row>
  </sheetData>
  <hyperlinks>
    <hyperlink ref="A5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I60"/>
  <sheetViews>
    <sheetView topLeftCell="A34" workbookViewId="0">
      <selection activeCell="K11" sqref="K11"/>
    </sheetView>
  </sheetViews>
  <sheetFormatPr defaultRowHeight="15"/>
  <cols>
    <col min="1" max="1" width="10.7109375" style="13" bestFit="1" customWidth="1"/>
    <col min="2" max="2" width="9.140625" style="13"/>
    <col min="3" max="4" width="16.85546875" bestFit="1" customWidth="1"/>
    <col min="5" max="5" width="17.5703125" bestFit="1" customWidth="1"/>
    <col min="6" max="6" width="17" bestFit="1" customWidth="1"/>
    <col min="7" max="7" width="9.140625" style="23"/>
  </cols>
  <sheetData>
    <row r="2" spans="1:9">
      <c r="A2" s="26" t="s">
        <v>316</v>
      </c>
      <c r="B2" s="14" t="s">
        <v>0</v>
      </c>
      <c r="C2" s="72" t="s">
        <v>257</v>
      </c>
      <c r="D2" s="72" t="s">
        <v>258</v>
      </c>
      <c r="E2" s="72" t="s">
        <v>259</v>
      </c>
      <c r="F2" s="72" t="s">
        <v>260</v>
      </c>
    </row>
    <row r="3" spans="1:9">
      <c r="A3" s="13" t="s">
        <v>7</v>
      </c>
      <c r="C3" t="s">
        <v>305</v>
      </c>
      <c r="D3" t="s">
        <v>306</v>
      </c>
      <c r="E3" t="s">
        <v>307</v>
      </c>
      <c r="F3" t="s">
        <v>308</v>
      </c>
    </row>
    <row r="4" spans="1:9">
      <c r="A4" s="13" t="s">
        <v>23</v>
      </c>
      <c r="C4" t="s">
        <v>304</v>
      </c>
      <c r="D4" t="s">
        <v>304</v>
      </c>
      <c r="E4" t="s">
        <v>304</v>
      </c>
      <c r="F4" t="s">
        <v>304</v>
      </c>
      <c r="G4" s="23" t="s">
        <v>310</v>
      </c>
      <c r="I4" t="s">
        <v>321</v>
      </c>
    </row>
    <row r="5" spans="1:9">
      <c r="A5" s="13" t="s">
        <v>27</v>
      </c>
      <c r="C5" t="s">
        <v>303</v>
      </c>
      <c r="D5" t="s">
        <v>303</v>
      </c>
      <c r="E5" t="s">
        <v>303</v>
      </c>
      <c r="F5" t="s">
        <v>303</v>
      </c>
      <c r="H5" s="109" t="s">
        <v>315</v>
      </c>
    </row>
    <row r="6" spans="1:9">
      <c r="A6" s="13" t="s">
        <v>16</v>
      </c>
      <c r="B6" s="15"/>
      <c r="C6" s="16" t="s">
        <v>302</v>
      </c>
      <c r="D6" s="16" t="s">
        <v>302</v>
      </c>
      <c r="E6" s="16" t="s">
        <v>302</v>
      </c>
      <c r="F6" t="s">
        <v>302</v>
      </c>
    </row>
    <row r="7" spans="1:9">
      <c r="A7" s="13" t="s">
        <v>20</v>
      </c>
      <c r="B7" s="15"/>
      <c r="C7" s="16" t="s">
        <v>301</v>
      </c>
      <c r="D7" s="16" t="s">
        <v>301</v>
      </c>
      <c r="E7" s="16" t="s">
        <v>301</v>
      </c>
      <c r="F7" t="s">
        <v>301</v>
      </c>
    </row>
    <row r="8" spans="1:9">
      <c r="A8" s="13" t="s">
        <v>318</v>
      </c>
      <c r="B8" s="15">
        <v>37437</v>
      </c>
      <c r="C8" s="16">
        <v>61824</v>
      </c>
      <c r="D8" s="16">
        <v>56137</v>
      </c>
      <c r="E8" s="16">
        <v>10523</v>
      </c>
      <c r="F8" s="16">
        <v>58036</v>
      </c>
      <c r="G8" s="80">
        <f>SUM(C8:F8)/1000</f>
        <v>186.52</v>
      </c>
    </row>
    <row r="9" spans="1:9">
      <c r="A9" s="13" t="s">
        <v>317</v>
      </c>
      <c r="B9" s="15">
        <v>37529</v>
      </c>
      <c r="C9" s="16">
        <v>51833</v>
      </c>
      <c r="D9" s="16">
        <v>46454</v>
      </c>
      <c r="E9" s="16">
        <v>6550</v>
      </c>
      <c r="F9" s="16">
        <v>56374</v>
      </c>
      <c r="G9" s="80">
        <f t="shared" ref="G9:G60" si="0">SUM(C9:F9)/1000</f>
        <v>161.21100000000001</v>
      </c>
    </row>
    <row r="10" spans="1:9">
      <c r="A10" s="13" t="s">
        <v>319</v>
      </c>
      <c r="B10" s="15">
        <v>37621</v>
      </c>
      <c r="C10" s="16">
        <v>100702</v>
      </c>
      <c r="D10" s="16">
        <v>47128</v>
      </c>
      <c r="E10" s="16">
        <v>6089</v>
      </c>
      <c r="F10" s="16">
        <v>57685</v>
      </c>
      <c r="G10" s="80">
        <f t="shared" si="0"/>
        <v>211.60400000000001</v>
      </c>
    </row>
    <row r="11" spans="1:9">
      <c r="A11" s="13" t="s">
        <v>320</v>
      </c>
      <c r="B11" s="15">
        <v>37711</v>
      </c>
      <c r="C11" s="16">
        <v>77737</v>
      </c>
      <c r="D11" s="16">
        <v>44948</v>
      </c>
      <c r="E11" s="16">
        <v>7152</v>
      </c>
      <c r="F11" s="16">
        <v>56973</v>
      </c>
      <c r="G11" s="80">
        <f t="shared" si="0"/>
        <v>186.81</v>
      </c>
    </row>
    <row r="12" spans="1:9">
      <c r="A12" s="13" t="s">
        <v>314</v>
      </c>
      <c r="B12" s="15">
        <v>37802</v>
      </c>
      <c r="C12" s="16">
        <v>56873</v>
      </c>
      <c r="D12" s="16">
        <v>54381</v>
      </c>
      <c r="E12" s="16">
        <v>11148</v>
      </c>
      <c r="F12" s="16">
        <v>60554</v>
      </c>
      <c r="G12" s="80">
        <f t="shared" si="0"/>
        <v>182.95599999999999</v>
      </c>
      <c r="H12">
        <f>G12/G8-1</f>
        <v>-1.9107870469654897E-2</v>
      </c>
    </row>
    <row r="13" spans="1:9">
      <c r="A13" s="13" t="s">
        <v>311</v>
      </c>
      <c r="B13" s="15">
        <v>37894</v>
      </c>
      <c r="C13" s="16">
        <v>60429</v>
      </c>
      <c r="D13" s="16">
        <v>48999</v>
      </c>
      <c r="E13" s="16">
        <v>7389</v>
      </c>
      <c r="F13" s="16">
        <v>58881</v>
      </c>
      <c r="G13" s="80">
        <f t="shared" si="0"/>
        <v>175.69800000000001</v>
      </c>
      <c r="H13" s="24">
        <f t="shared" ref="H13:H55" si="1">G13/G9-1</f>
        <v>8.9863594915979617E-2</v>
      </c>
    </row>
    <row r="14" spans="1:9">
      <c r="A14" s="13" t="s">
        <v>312</v>
      </c>
      <c r="B14" s="15">
        <v>37986</v>
      </c>
      <c r="C14" s="16">
        <v>108519</v>
      </c>
      <c r="D14" s="16">
        <v>50757</v>
      </c>
      <c r="E14" s="16">
        <v>7002</v>
      </c>
      <c r="F14" s="16">
        <v>60025</v>
      </c>
      <c r="G14" s="80">
        <f t="shared" si="0"/>
        <v>226.303</v>
      </c>
      <c r="H14" s="24">
        <f t="shared" si="1"/>
        <v>6.9464660403395051E-2</v>
      </c>
    </row>
    <row r="15" spans="1:9">
      <c r="A15" s="13" t="s">
        <v>313</v>
      </c>
      <c r="B15" s="15">
        <v>38077</v>
      </c>
      <c r="C15" s="16">
        <v>82281</v>
      </c>
      <c r="D15" s="16">
        <v>48850</v>
      </c>
      <c r="E15" s="16">
        <v>7733</v>
      </c>
      <c r="F15" s="16">
        <v>61875</v>
      </c>
      <c r="G15" s="80">
        <f t="shared" si="0"/>
        <v>200.739</v>
      </c>
      <c r="H15" s="24">
        <f t="shared" si="1"/>
        <v>7.456238959370487E-2</v>
      </c>
    </row>
    <row r="16" spans="1:9">
      <c r="A16" s="13" t="s">
        <v>309</v>
      </c>
      <c r="B16" s="81">
        <v>38168</v>
      </c>
      <c r="C16" s="16">
        <v>61509</v>
      </c>
      <c r="D16" s="16">
        <v>63176</v>
      </c>
      <c r="E16" s="16">
        <v>11620</v>
      </c>
      <c r="F16" s="16">
        <v>65822</v>
      </c>
      <c r="G16" s="80">
        <f t="shared" si="0"/>
        <v>202.12700000000001</v>
      </c>
      <c r="H16" s="24">
        <f t="shared" si="1"/>
        <v>0.10478475699075207</v>
      </c>
      <c r="I16" s="39">
        <f>AVERAGE(H13:H16)</f>
        <v>8.4668850475957902E-2</v>
      </c>
    </row>
    <row r="17" spans="1:9">
      <c r="A17" s="13" t="s">
        <v>261</v>
      </c>
      <c r="B17" s="81">
        <v>38260</v>
      </c>
      <c r="C17" s="16">
        <v>61799</v>
      </c>
      <c r="D17" s="16">
        <v>51987</v>
      </c>
      <c r="E17" s="16">
        <v>9197</v>
      </c>
      <c r="F17" s="16">
        <v>63364</v>
      </c>
      <c r="G17" s="80">
        <f t="shared" si="0"/>
        <v>186.34700000000001</v>
      </c>
      <c r="H17" s="24">
        <f t="shared" si="1"/>
        <v>6.0609682523420805E-2</v>
      </c>
      <c r="I17" s="39">
        <f t="shared" ref="I17:I55" si="2">AVERAGE(H14:H17)</f>
        <v>7.7355372377818199E-2</v>
      </c>
    </row>
    <row r="18" spans="1:9">
      <c r="A18" s="13" t="s">
        <v>262</v>
      </c>
      <c r="B18" s="81">
        <v>38352</v>
      </c>
      <c r="C18" s="16">
        <v>120567</v>
      </c>
      <c r="D18" s="16">
        <v>55315</v>
      </c>
      <c r="E18" s="16">
        <v>8659</v>
      </c>
      <c r="F18" s="16">
        <v>66353</v>
      </c>
      <c r="G18" s="80">
        <f>SUM(C18:F18)/1000</f>
        <v>250.89400000000001</v>
      </c>
      <c r="H18" s="24">
        <f t="shared" si="1"/>
        <v>0.10866404775897798</v>
      </c>
      <c r="I18" s="39">
        <f t="shared" si="2"/>
        <v>8.7155219216713931E-2</v>
      </c>
    </row>
    <row r="19" spans="1:9">
      <c r="A19" s="13" t="s">
        <v>263</v>
      </c>
      <c r="B19" s="81">
        <v>38442</v>
      </c>
      <c r="C19" s="16">
        <v>87426</v>
      </c>
      <c r="D19" s="16">
        <v>55171</v>
      </c>
      <c r="E19" s="16">
        <v>9986</v>
      </c>
      <c r="F19" s="16">
        <v>66927</v>
      </c>
      <c r="G19" s="80">
        <f t="shared" si="0"/>
        <v>219.51</v>
      </c>
      <c r="H19" s="24">
        <f>G19/G15-1</f>
        <v>9.350948246230173E-2</v>
      </c>
      <c r="I19" s="39">
        <f t="shared" si="2"/>
        <v>9.1891992433863146E-2</v>
      </c>
    </row>
    <row r="20" spans="1:9">
      <c r="A20" s="13" t="s">
        <v>264</v>
      </c>
      <c r="B20" s="81">
        <v>38533</v>
      </c>
      <c r="C20" s="16">
        <v>67898</v>
      </c>
      <c r="D20" s="16">
        <v>75813</v>
      </c>
      <c r="E20" s="16">
        <v>18805</v>
      </c>
      <c r="F20" s="16">
        <v>71828</v>
      </c>
      <c r="G20" s="80">
        <f t="shared" si="0"/>
        <v>234.34399999999999</v>
      </c>
      <c r="H20" s="24">
        <f t="shared" si="1"/>
        <v>0.15938988853542568</v>
      </c>
      <c r="I20" s="39">
        <f>AVERAGE(H17:H20)</f>
        <v>0.10554327532003155</v>
      </c>
    </row>
    <row r="21" spans="1:9">
      <c r="A21" s="13" t="s">
        <v>265</v>
      </c>
      <c r="B21" s="81">
        <v>38625</v>
      </c>
      <c r="C21" s="16">
        <v>65816</v>
      </c>
      <c r="D21" s="16">
        <v>57164</v>
      </c>
      <c r="E21" s="16">
        <v>11392</v>
      </c>
      <c r="F21" s="16">
        <v>68726</v>
      </c>
      <c r="G21" s="80">
        <f t="shared" si="0"/>
        <v>203.09800000000001</v>
      </c>
      <c r="H21" s="24">
        <f t="shared" si="1"/>
        <v>8.989143908944075E-2</v>
      </c>
      <c r="I21" s="39">
        <f t="shared" si="2"/>
        <v>0.11286371446153654</v>
      </c>
    </row>
    <row r="22" spans="1:9">
      <c r="A22" s="13" t="s">
        <v>266</v>
      </c>
      <c r="B22" s="81">
        <v>38717</v>
      </c>
      <c r="C22" s="16">
        <v>131009</v>
      </c>
      <c r="D22" s="16">
        <v>59052</v>
      </c>
      <c r="E22" s="16">
        <v>11376</v>
      </c>
      <c r="F22" s="16">
        <v>70970</v>
      </c>
      <c r="G22" s="80">
        <f t="shared" si="0"/>
        <v>272.40699999999998</v>
      </c>
      <c r="H22" s="24">
        <f t="shared" si="1"/>
        <v>8.5745374540642461E-2</v>
      </c>
      <c r="I22" s="39">
        <f t="shared" si="2"/>
        <v>0.10713404615695266</v>
      </c>
    </row>
    <row r="23" spans="1:9">
      <c r="A23" s="13" t="s">
        <v>267</v>
      </c>
      <c r="B23" s="81">
        <v>38807</v>
      </c>
      <c r="C23" s="16">
        <v>94122</v>
      </c>
      <c r="D23" s="16">
        <v>60057</v>
      </c>
      <c r="E23" s="16">
        <v>11102</v>
      </c>
      <c r="F23" s="16">
        <v>72255</v>
      </c>
      <c r="G23" s="80">
        <f t="shared" si="0"/>
        <v>237.536</v>
      </c>
      <c r="H23" s="24">
        <f t="shared" si="1"/>
        <v>8.2119265637100813E-2</v>
      </c>
      <c r="I23" s="39">
        <f t="shared" si="2"/>
        <v>0.10428649195065243</v>
      </c>
    </row>
    <row r="24" spans="1:9">
      <c r="A24" s="13" t="s">
        <v>268</v>
      </c>
      <c r="B24" s="81">
        <v>38898</v>
      </c>
      <c r="C24" s="16">
        <v>72588</v>
      </c>
      <c r="D24" s="16">
        <v>89769</v>
      </c>
      <c r="E24" s="16">
        <v>19255</v>
      </c>
      <c r="F24" s="16">
        <v>76529</v>
      </c>
      <c r="G24" s="80">
        <f t="shared" si="0"/>
        <v>258.14100000000002</v>
      </c>
      <c r="H24" s="24">
        <f t="shared" si="1"/>
        <v>0.10154729798928086</v>
      </c>
      <c r="I24" s="39">
        <f t="shared" si="2"/>
        <v>8.9825844314116221E-2</v>
      </c>
    </row>
    <row r="25" spans="1:9">
      <c r="A25" s="13" t="s">
        <v>269</v>
      </c>
      <c r="B25" s="81">
        <v>38990</v>
      </c>
      <c r="C25" s="16">
        <v>66662</v>
      </c>
      <c r="D25" s="16">
        <v>60730</v>
      </c>
      <c r="E25" s="16">
        <v>13894</v>
      </c>
      <c r="F25" s="16">
        <v>73297</v>
      </c>
      <c r="G25" s="80">
        <f t="shared" si="0"/>
        <v>214.583</v>
      </c>
      <c r="H25" s="24">
        <f t="shared" si="1"/>
        <v>5.6549055135944215E-2</v>
      </c>
      <c r="I25" s="39">
        <f t="shared" si="2"/>
        <v>8.1490248325742087E-2</v>
      </c>
    </row>
    <row r="26" spans="1:9">
      <c r="A26" s="13" t="s">
        <v>270</v>
      </c>
      <c r="B26" s="81">
        <v>39082</v>
      </c>
      <c r="C26" s="16">
        <v>142804</v>
      </c>
      <c r="D26" s="16">
        <v>61664</v>
      </c>
      <c r="E26" s="16">
        <v>13165</v>
      </c>
      <c r="F26" s="16">
        <v>74464</v>
      </c>
      <c r="G26" s="80">
        <f t="shared" si="0"/>
        <v>292.09699999999998</v>
      </c>
      <c r="H26" s="24">
        <f t="shared" si="1"/>
        <v>7.228154929939401E-2</v>
      </c>
      <c r="I26" s="39">
        <f t="shared" si="2"/>
        <v>7.8124292015429975E-2</v>
      </c>
    </row>
    <row r="27" spans="1:9">
      <c r="A27" s="13" t="s">
        <v>271</v>
      </c>
      <c r="B27" s="81">
        <v>39172</v>
      </c>
      <c r="C27" s="16">
        <v>100322</v>
      </c>
      <c r="D27" s="16">
        <v>65259</v>
      </c>
      <c r="E27" s="16">
        <v>13251</v>
      </c>
      <c r="F27" s="16">
        <v>74690</v>
      </c>
      <c r="G27" s="80">
        <f t="shared" si="0"/>
        <v>253.52199999999999</v>
      </c>
      <c r="H27" s="24">
        <f t="shared" si="1"/>
        <v>6.7299272531321508E-2</v>
      </c>
      <c r="I27" s="39">
        <f t="shared" si="2"/>
        <v>7.4419293738985148E-2</v>
      </c>
    </row>
    <row r="28" spans="1:9">
      <c r="A28" s="13" t="s">
        <v>272</v>
      </c>
      <c r="B28" s="81">
        <v>39263</v>
      </c>
      <c r="C28" s="16">
        <v>78753</v>
      </c>
      <c r="D28" s="16">
        <v>97627</v>
      </c>
      <c r="E28" s="16">
        <v>20977</v>
      </c>
      <c r="F28" s="16">
        <v>79508</v>
      </c>
      <c r="G28" s="80">
        <f t="shared" si="0"/>
        <v>276.86500000000001</v>
      </c>
      <c r="H28" s="24">
        <f t="shared" si="1"/>
        <v>7.2534002734939484E-2</v>
      </c>
      <c r="I28" s="39">
        <f t="shared" si="2"/>
        <v>6.7165969925399804E-2</v>
      </c>
    </row>
    <row r="29" spans="1:9">
      <c r="A29" s="13" t="s">
        <v>273</v>
      </c>
      <c r="B29" s="81">
        <v>39355</v>
      </c>
      <c r="C29" s="16">
        <v>69286</v>
      </c>
      <c r="D29" s="16">
        <v>64945</v>
      </c>
      <c r="E29" s="16">
        <v>14076</v>
      </c>
      <c r="F29" s="16">
        <v>73521</v>
      </c>
      <c r="G29" s="80">
        <f t="shared" si="0"/>
        <v>221.828</v>
      </c>
      <c r="H29" s="24">
        <f t="shared" si="1"/>
        <v>3.3763159243742624E-2</v>
      </c>
      <c r="I29" s="39">
        <f t="shared" si="2"/>
        <v>6.1469495952349407E-2</v>
      </c>
    </row>
    <row r="30" spans="1:9">
      <c r="A30" s="13" t="s">
        <v>274</v>
      </c>
      <c r="B30" s="81">
        <v>39447</v>
      </c>
      <c r="C30" s="16">
        <v>153441</v>
      </c>
      <c r="D30" s="16">
        <v>64311</v>
      </c>
      <c r="E30" s="16">
        <v>11281</v>
      </c>
      <c r="F30" s="16">
        <v>77486</v>
      </c>
      <c r="G30" s="80">
        <f t="shared" si="0"/>
        <v>306.51900000000001</v>
      </c>
      <c r="H30" s="24">
        <f t="shared" si="1"/>
        <v>4.9374009318822187E-2</v>
      </c>
      <c r="I30" s="39">
        <f t="shared" si="2"/>
        <v>5.5742610957206451E-2</v>
      </c>
    </row>
    <row r="31" spans="1:9">
      <c r="A31" s="13" t="s">
        <v>275</v>
      </c>
      <c r="B31" s="81">
        <v>39538</v>
      </c>
      <c r="C31" s="16">
        <v>100236</v>
      </c>
      <c r="D31" s="16">
        <v>68446</v>
      </c>
      <c r="E31" s="16">
        <v>13323</v>
      </c>
      <c r="F31" s="16">
        <v>75486</v>
      </c>
      <c r="G31" s="80">
        <f t="shared" si="0"/>
        <v>257.49099999999999</v>
      </c>
      <c r="H31" s="24">
        <f t="shared" si="1"/>
        <v>1.5655446075685697E-2</v>
      </c>
      <c r="I31" s="39">
        <f t="shared" si="2"/>
        <v>4.2831654343297498E-2</v>
      </c>
    </row>
    <row r="32" spans="1:9">
      <c r="A32" s="13" t="s">
        <v>276</v>
      </c>
      <c r="B32" s="81">
        <v>39629</v>
      </c>
      <c r="C32" s="16">
        <v>80696</v>
      </c>
      <c r="D32" s="16">
        <v>106245</v>
      </c>
      <c r="E32" s="16">
        <v>18209</v>
      </c>
      <c r="F32" s="16">
        <v>80362</v>
      </c>
      <c r="G32" s="80">
        <f t="shared" si="0"/>
        <v>285.512</v>
      </c>
      <c r="H32" s="24">
        <f t="shared" si="1"/>
        <v>3.1231827786105004E-2</v>
      </c>
      <c r="I32" s="39">
        <f t="shared" si="2"/>
        <v>3.2506110606088878E-2</v>
      </c>
    </row>
    <row r="33" spans="1:9">
      <c r="A33" s="13" t="s">
        <v>277</v>
      </c>
      <c r="B33" s="81">
        <v>39721</v>
      </c>
      <c r="C33" s="16">
        <v>76929</v>
      </c>
      <c r="D33" s="16">
        <v>65680</v>
      </c>
      <c r="E33" s="16">
        <v>11550</v>
      </c>
      <c r="F33" s="16">
        <v>76584</v>
      </c>
      <c r="G33" s="80">
        <f t="shared" si="0"/>
        <v>230.74299999999999</v>
      </c>
      <c r="H33" s="24">
        <f t="shared" si="1"/>
        <v>4.0188794922191962E-2</v>
      </c>
      <c r="I33" s="39">
        <f t="shared" si="2"/>
        <v>3.4112519525701213E-2</v>
      </c>
    </row>
    <row r="34" spans="1:9">
      <c r="A34" s="13" t="s">
        <v>278</v>
      </c>
      <c r="B34" s="81">
        <v>39813</v>
      </c>
      <c r="C34" s="16">
        <v>173688</v>
      </c>
      <c r="D34" s="16">
        <v>62683</v>
      </c>
      <c r="E34" s="16">
        <v>8729</v>
      </c>
      <c r="F34" s="16">
        <v>73790</v>
      </c>
      <c r="G34" s="80">
        <f t="shared" si="0"/>
        <v>318.89</v>
      </c>
      <c r="H34" s="24">
        <f t="shared" si="1"/>
        <v>4.0359651440856847E-2</v>
      </c>
      <c r="I34" s="39">
        <f t="shared" si="2"/>
        <v>3.1858930056209878E-2</v>
      </c>
    </row>
    <row r="35" spans="1:9">
      <c r="A35" s="13" t="s">
        <v>279</v>
      </c>
      <c r="B35" s="81">
        <v>39903</v>
      </c>
      <c r="C35" s="16">
        <v>118575</v>
      </c>
      <c r="D35" s="16">
        <v>55422</v>
      </c>
      <c r="E35" s="16">
        <v>10613</v>
      </c>
      <c r="F35" s="16">
        <v>69626</v>
      </c>
      <c r="G35" s="80">
        <f t="shared" si="0"/>
        <v>254.23599999999999</v>
      </c>
      <c r="H35" s="24">
        <f t="shared" si="1"/>
        <v>-1.2641218528026243E-2</v>
      </c>
      <c r="I35" s="39">
        <f t="shared" si="2"/>
        <v>2.4784763905281892E-2</v>
      </c>
    </row>
    <row r="36" spans="1:9">
      <c r="A36" s="13" t="s">
        <v>280</v>
      </c>
      <c r="B36" s="81">
        <v>39994</v>
      </c>
      <c r="C36" s="16">
        <v>86477</v>
      </c>
      <c r="D36" s="16">
        <v>76076</v>
      </c>
      <c r="E36" s="16">
        <v>18867</v>
      </c>
      <c r="F36" s="16">
        <v>72966</v>
      </c>
      <c r="G36" s="80">
        <f t="shared" si="0"/>
        <v>254.386</v>
      </c>
      <c r="H36" s="24">
        <f t="shared" si="1"/>
        <v>-0.10901818487489146</v>
      </c>
      <c r="I36" s="39">
        <f t="shared" si="2"/>
        <v>-1.0277739259967222E-2</v>
      </c>
    </row>
    <row r="37" spans="1:9">
      <c r="A37" s="13" t="s">
        <v>281</v>
      </c>
      <c r="B37" s="81">
        <v>40086</v>
      </c>
      <c r="C37" s="16">
        <v>84302</v>
      </c>
      <c r="D37" s="16">
        <v>57990</v>
      </c>
      <c r="E37" s="16">
        <v>9673</v>
      </c>
      <c r="F37" s="16">
        <v>69355</v>
      </c>
      <c r="G37" s="80">
        <f t="shared" si="0"/>
        <v>221.32</v>
      </c>
      <c r="H37" s="24">
        <f t="shared" si="1"/>
        <v>-4.0837641878626929E-2</v>
      </c>
      <c r="I37" s="39">
        <f t="shared" si="2"/>
        <v>-3.0534348460171945E-2</v>
      </c>
    </row>
    <row r="38" spans="1:9">
      <c r="A38" s="13" t="s">
        <v>282</v>
      </c>
      <c r="B38" s="81">
        <v>40178</v>
      </c>
      <c r="C38" s="16">
        <v>182480</v>
      </c>
      <c r="D38" s="16">
        <v>60083</v>
      </c>
      <c r="E38" s="16">
        <v>9139</v>
      </c>
      <c r="F38" s="16">
        <v>69516</v>
      </c>
      <c r="G38" s="80">
        <f t="shared" si="0"/>
        <v>321.21800000000002</v>
      </c>
      <c r="H38" s="24">
        <f t="shared" si="1"/>
        <v>7.3003229953902959E-3</v>
      </c>
      <c r="I38" s="39">
        <f t="shared" si="2"/>
        <v>-3.8799180571538583E-2</v>
      </c>
    </row>
    <row r="39" spans="1:9">
      <c r="A39" s="13" t="s">
        <v>283</v>
      </c>
      <c r="B39" s="81">
        <v>40268</v>
      </c>
      <c r="C39" s="16">
        <v>115197</v>
      </c>
      <c r="D39" s="16">
        <v>57500</v>
      </c>
      <c r="E39" s="16">
        <v>10116</v>
      </c>
      <c r="F39" s="16">
        <v>68639</v>
      </c>
      <c r="G39" s="80">
        <f t="shared" si="0"/>
        <v>251.452</v>
      </c>
      <c r="H39" s="24">
        <f t="shared" si="1"/>
        <v>-1.0950455482307775E-2</v>
      </c>
      <c r="I39" s="39">
        <f t="shared" si="2"/>
        <v>-3.8376489810108966E-2</v>
      </c>
    </row>
    <row r="40" spans="1:9">
      <c r="A40" s="13" t="s">
        <v>284</v>
      </c>
      <c r="B40" s="81">
        <v>40359</v>
      </c>
      <c r="C40" s="16">
        <v>90617</v>
      </c>
      <c r="D40" s="16">
        <v>77243</v>
      </c>
      <c r="E40" s="16">
        <v>15645</v>
      </c>
      <c r="F40" s="16">
        <v>76265</v>
      </c>
      <c r="G40" s="80">
        <f t="shared" si="0"/>
        <v>259.77</v>
      </c>
      <c r="H40" s="24">
        <f t="shared" si="1"/>
        <v>2.1164686735905214E-2</v>
      </c>
      <c r="I40" s="39">
        <f t="shared" si="2"/>
        <v>-5.8307719074097986E-3</v>
      </c>
    </row>
    <row r="41" spans="1:9">
      <c r="A41" s="13" t="s">
        <v>285</v>
      </c>
      <c r="B41" s="81">
        <v>40451</v>
      </c>
      <c r="C41" s="16">
        <v>88204</v>
      </c>
      <c r="D41" s="16">
        <v>60206</v>
      </c>
      <c r="E41" s="16">
        <v>9488</v>
      </c>
      <c r="F41" s="16">
        <v>71168</v>
      </c>
      <c r="G41" s="80">
        <f t="shared" si="0"/>
        <v>229.066</v>
      </c>
      <c r="H41" s="24">
        <f t="shared" si="1"/>
        <v>3.4999096331104429E-2</v>
      </c>
      <c r="I41" s="39">
        <f t="shared" si="2"/>
        <v>1.3128412645023041E-2</v>
      </c>
    </row>
    <row r="42" spans="1:9">
      <c r="A42" s="13" t="s">
        <v>286</v>
      </c>
      <c r="B42" s="81">
        <v>40543</v>
      </c>
      <c r="C42" s="16">
        <v>177530</v>
      </c>
      <c r="D42" s="16">
        <v>66189</v>
      </c>
      <c r="E42" s="16">
        <v>10328</v>
      </c>
      <c r="F42" s="16">
        <v>67793</v>
      </c>
      <c r="G42" s="80">
        <f t="shared" si="0"/>
        <v>321.83999999999997</v>
      </c>
      <c r="H42" s="24">
        <f t="shared" si="1"/>
        <v>1.9363796549383139E-3</v>
      </c>
      <c r="I42" s="39">
        <f t="shared" si="2"/>
        <v>1.1787426809910045E-2</v>
      </c>
    </row>
    <row r="43" spans="1:9">
      <c r="A43" s="13" t="s">
        <v>287</v>
      </c>
      <c r="B43" s="81">
        <v>40633</v>
      </c>
      <c r="C43" s="16">
        <v>114579</v>
      </c>
      <c r="D43" s="16">
        <v>65477</v>
      </c>
      <c r="E43" s="16">
        <v>11135</v>
      </c>
      <c r="F43" s="16">
        <v>72917</v>
      </c>
      <c r="G43" s="80">
        <f t="shared" si="0"/>
        <v>264.108</v>
      </c>
      <c r="H43" s="24">
        <f t="shared" si="1"/>
        <v>5.0331673639501862E-2</v>
      </c>
      <c r="I43" s="39">
        <f t="shared" si="2"/>
        <v>2.7107959090362455E-2</v>
      </c>
    </row>
    <row r="44" spans="1:9">
      <c r="A44" s="13" t="s">
        <v>288</v>
      </c>
      <c r="B44" s="81">
        <v>40724</v>
      </c>
      <c r="C44" s="16">
        <v>89381</v>
      </c>
      <c r="D44" s="16">
        <v>91371</v>
      </c>
      <c r="E44" s="16">
        <v>18848</v>
      </c>
      <c r="F44" s="16">
        <v>81714</v>
      </c>
      <c r="G44" s="80">
        <f t="shared" si="0"/>
        <v>281.31400000000002</v>
      </c>
      <c r="H44" s="24">
        <f t="shared" si="1"/>
        <v>8.2934903953497452E-2</v>
      </c>
      <c r="I44" s="39">
        <f t="shared" si="2"/>
        <v>4.2550513394760514E-2</v>
      </c>
    </row>
    <row r="45" spans="1:9">
      <c r="A45" s="13" t="s">
        <v>289</v>
      </c>
      <c r="B45" s="81">
        <v>40816</v>
      </c>
      <c r="C45" s="16">
        <v>85726</v>
      </c>
      <c r="D45" s="16">
        <v>67443</v>
      </c>
      <c r="E45" s="16">
        <v>9817</v>
      </c>
      <c r="F45" s="16">
        <v>73286</v>
      </c>
      <c r="G45" s="80">
        <f t="shared" si="0"/>
        <v>236.27199999999999</v>
      </c>
      <c r="H45" s="24">
        <f t="shared" si="1"/>
        <v>3.145818235792297E-2</v>
      </c>
      <c r="I45" s="39">
        <f t="shared" si="2"/>
        <v>4.1665284901465149E-2</v>
      </c>
    </row>
    <row r="46" spans="1:9">
      <c r="A46" s="13" t="s">
        <v>290</v>
      </c>
      <c r="B46" s="81">
        <v>40908</v>
      </c>
      <c r="C46" s="16">
        <v>177291</v>
      </c>
      <c r="D46" s="16">
        <v>70905</v>
      </c>
      <c r="E46" s="16">
        <v>9991</v>
      </c>
      <c r="F46" s="16">
        <v>77306</v>
      </c>
      <c r="G46" s="80">
        <f t="shared" si="0"/>
        <v>335.49299999999999</v>
      </c>
      <c r="H46" s="24">
        <f t="shared" si="1"/>
        <v>4.2421700223713721E-2</v>
      </c>
      <c r="I46" s="39">
        <f t="shared" si="2"/>
        <v>5.1786615043659001E-2</v>
      </c>
    </row>
    <row r="47" spans="1:9">
      <c r="A47" s="13" t="s">
        <v>291</v>
      </c>
      <c r="B47" s="81">
        <v>40999</v>
      </c>
      <c r="C47" s="16">
        <v>113256</v>
      </c>
      <c r="D47" s="16">
        <v>68608</v>
      </c>
      <c r="E47" s="16">
        <v>11654</v>
      </c>
      <c r="F47" s="16">
        <v>75820</v>
      </c>
      <c r="G47" s="80">
        <f t="shared" si="0"/>
        <v>269.33800000000002</v>
      </c>
      <c r="H47" s="24">
        <f t="shared" si="1"/>
        <v>1.9802505035818818E-2</v>
      </c>
      <c r="I47" s="39">
        <f t="shared" si="2"/>
        <v>4.415432289273824E-2</v>
      </c>
    </row>
    <row r="48" spans="1:9">
      <c r="A48" s="13" t="s">
        <v>292</v>
      </c>
      <c r="B48" s="81">
        <v>41090</v>
      </c>
      <c r="C48" s="16">
        <v>90026</v>
      </c>
      <c r="D48" s="16">
        <v>97446</v>
      </c>
      <c r="E48" s="16">
        <v>17939</v>
      </c>
      <c r="F48" s="16">
        <v>83676</v>
      </c>
      <c r="G48" s="80">
        <f t="shared" si="0"/>
        <v>289.08699999999999</v>
      </c>
      <c r="H48" s="24">
        <f t="shared" si="1"/>
        <v>2.7631045735370341E-2</v>
      </c>
      <c r="I48" s="39">
        <f t="shared" si="2"/>
        <v>3.0328358338206463E-2</v>
      </c>
    </row>
    <row r="49" spans="1:9">
      <c r="A49" s="13" t="s">
        <v>293</v>
      </c>
      <c r="B49" s="81">
        <v>41182</v>
      </c>
      <c r="C49" s="16">
        <v>92614</v>
      </c>
      <c r="D49" s="16">
        <v>70446</v>
      </c>
      <c r="E49" s="16">
        <v>10404</v>
      </c>
      <c r="F49" s="16">
        <v>74124</v>
      </c>
      <c r="G49" s="80">
        <f t="shared" si="0"/>
        <v>247.58799999999999</v>
      </c>
      <c r="H49" s="24">
        <f t="shared" si="1"/>
        <v>4.7893952732444012E-2</v>
      </c>
      <c r="I49" s="39">
        <f t="shared" si="2"/>
        <v>3.4437300931836723E-2</v>
      </c>
    </row>
    <row r="50" spans="1:9">
      <c r="A50" s="13" t="s">
        <v>294</v>
      </c>
      <c r="B50" s="81">
        <v>41274</v>
      </c>
      <c r="C50" s="16">
        <v>179684</v>
      </c>
      <c r="D50" s="16">
        <v>76675</v>
      </c>
      <c r="E50" s="16">
        <v>10422</v>
      </c>
      <c r="F50" s="16">
        <v>79881</v>
      </c>
      <c r="G50" s="80">
        <f t="shared" si="0"/>
        <v>346.66199999999998</v>
      </c>
      <c r="H50" s="24">
        <f t="shared" si="1"/>
        <v>3.3291305630817947E-2</v>
      </c>
      <c r="I50" s="39">
        <f t="shared" si="2"/>
        <v>3.2154702283612779E-2</v>
      </c>
    </row>
    <row r="51" spans="1:9">
      <c r="A51" s="13" t="s">
        <v>295</v>
      </c>
      <c r="B51" s="81">
        <v>41364</v>
      </c>
      <c r="C51" s="16">
        <v>116040</v>
      </c>
      <c r="D51" s="16">
        <v>81147</v>
      </c>
      <c r="E51" s="16">
        <v>12435</v>
      </c>
      <c r="F51" s="16">
        <v>79083</v>
      </c>
      <c r="G51" s="80">
        <f t="shared" si="0"/>
        <v>288.70499999999998</v>
      </c>
      <c r="H51" s="24">
        <f t="shared" si="1"/>
        <v>7.1905932322954724E-2</v>
      </c>
      <c r="I51" s="39">
        <f t="shared" si="2"/>
        <v>4.5180559105396756E-2</v>
      </c>
    </row>
    <row r="52" spans="1:9">
      <c r="A52" s="13" t="s">
        <v>296</v>
      </c>
      <c r="B52" s="81">
        <v>41455</v>
      </c>
      <c r="C52" s="16">
        <v>91905</v>
      </c>
      <c r="D52" s="16">
        <v>113530</v>
      </c>
      <c r="E52" s="16">
        <v>20292</v>
      </c>
      <c r="F52" s="16">
        <v>85594</v>
      </c>
      <c r="G52" s="80">
        <f t="shared" si="0"/>
        <v>311.32100000000003</v>
      </c>
      <c r="H52" s="24">
        <f t="shared" si="1"/>
        <v>7.6911102885982574E-2</v>
      </c>
      <c r="I52" s="39">
        <f t="shared" si="2"/>
        <v>5.7500573393049814E-2</v>
      </c>
    </row>
    <row r="53" spans="1:9">
      <c r="A53" s="13" t="s">
        <v>297</v>
      </c>
      <c r="B53" s="81">
        <v>41547</v>
      </c>
      <c r="C53" s="16">
        <v>97457</v>
      </c>
      <c r="D53" s="16">
        <v>73343</v>
      </c>
      <c r="E53" s="16">
        <v>10421</v>
      </c>
      <c r="F53" s="16">
        <v>80069</v>
      </c>
      <c r="G53" s="80">
        <f t="shared" si="0"/>
        <v>261.29000000000002</v>
      </c>
      <c r="H53" s="24">
        <f t="shared" si="1"/>
        <v>5.5341939027739651E-2</v>
      </c>
      <c r="I53" s="39">
        <f t="shared" si="2"/>
        <v>5.9362569966873724E-2</v>
      </c>
    </row>
    <row r="54" spans="1:9">
      <c r="A54" s="13" t="s">
        <v>298</v>
      </c>
      <c r="B54" s="81">
        <v>41639</v>
      </c>
      <c r="C54" s="16">
        <v>186256</v>
      </c>
      <c r="D54" s="16">
        <v>77480</v>
      </c>
      <c r="E54" s="16">
        <v>10436</v>
      </c>
      <c r="F54" s="16">
        <v>83930</v>
      </c>
      <c r="G54" s="80">
        <f t="shared" si="0"/>
        <v>358.10199999999998</v>
      </c>
      <c r="H54" s="24">
        <f t="shared" si="1"/>
        <v>3.3000444236749304E-2</v>
      </c>
      <c r="I54" s="39">
        <f t="shared" si="2"/>
        <v>5.9289854618356563E-2</v>
      </c>
    </row>
    <row r="55" spans="1:9">
      <c r="A55" s="13" t="s">
        <v>299</v>
      </c>
      <c r="B55" s="81">
        <v>41729</v>
      </c>
      <c r="C55" s="16">
        <v>118108</v>
      </c>
      <c r="D55" s="16">
        <v>80769</v>
      </c>
      <c r="E55" s="16">
        <v>13325</v>
      </c>
      <c r="F55" s="16">
        <v>83543</v>
      </c>
      <c r="G55" s="80">
        <f t="shared" si="0"/>
        <v>295.745</v>
      </c>
      <c r="H55" s="24">
        <f t="shared" si="1"/>
        <v>2.4384752602137238E-2</v>
      </c>
      <c r="I55" s="39">
        <f t="shared" si="2"/>
        <v>4.7409559688152192E-2</v>
      </c>
    </row>
    <row r="56" spans="1:9">
      <c r="A56" s="13" t="s">
        <v>300</v>
      </c>
      <c r="B56" s="15" t="s">
        <v>300</v>
      </c>
      <c r="C56" t="s">
        <v>300</v>
      </c>
      <c r="D56" t="s">
        <v>300</v>
      </c>
      <c r="E56" t="s">
        <v>300</v>
      </c>
      <c r="F56" t="s">
        <v>300</v>
      </c>
      <c r="G56" s="80">
        <f t="shared" si="0"/>
        <v>0</v>
      </c>
      <c r="H56" s="24"/>
      <c r="I56" s="24"/>
    </row>
    <row r="57" spans="1:9">
      <c r="A57" s="13" t="s">
        <v>300</v>
      </c>
      <c r="B57" s="15" t="s">
        <v>300</v>
      </c>
      <c r="C57" t="s">
        <v>300</v>
      </c>
      <c r="D57" t="s">
        <v>300</v>
      </c>
      <c r="E57" t="s">
        <v>300</v>
      </c>
      <c r="F57" t="s">
        <v>300</v>
      </c>
      <c r="G57" s="80">
        <f t="shared" si="0"/>
        <v>0</v>
      </c>
      <c r="H57" s="24"/>
      <c r="I57" s="24"/>
    </row>
    <row r="58" spans="1:9">
      <c r="A58" s="13" t="s">
        <v>300</v>
      </c>
      <c r="B58" s="15" t="s">
        <v>300</v>
      </c>
      <c r="C58" t="s">
        <v>300</v>
      </c>
      <c r="D58" t="s">
        <v>300</v>
      </c>
      <c r="E58" t="s">
        <v>300</v>
      </c>
      <c r="F58" t="s">
        <v>300</v>
      </c>
      <c r="G58" s="80">
        <f t="shared" si="0"/>
        <v>0</v>
      </c>
      <c r="H58" s="24"/>
      <c r="I58" s="24"/>
    </row>
    <row r="59" spans="1:9">
      <c r="A59" s="13" t="s">
        <v>300</v>
      </c>
      <c r="B59" s="15" t="s">
        <v>300</v>
      </c>
      <c r="C59" t="s">
        <v>300</v>
      </c>
      <c r="D59" t="s">
        <v>300</v>
      </c>
      <c r="E59" t="s">
        <v>300</v>
      </c>
      <c r="F59" t="s">
        <v>300</v>
      </c>
      <c r="G59" s="80">
        <f t="shared" si="0"/>
        <v>0</v>
      </c>
      <c r="H59" s="24"/>
      <c r="I59" s="24"/>
    </row>
    <row r="60" spans="1:9">
      <c r="A60" s="13" t="s">
        <v>300</v>
      </c>
      <c r="B60" s="15" t="s">
        <v>300</v>
      </c>
      <c r="C60" t="s">
        <v>300</v>
      </c>
      <c r="D60" t="s">
        <v>300</v>
      </c>
      <c r="E60" t="s">
        <v>300</v>
      </c>
      <c r="F60" t="s">
        <v>300</v>
      </c>
      <c r="G60" s="80">
        <f t="shared" si="0"/>
        <v>0</v>
      </c>
      <c r="H60" s="24"/>
      <c r="I6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I25"/>
  <sheetViews>
    <sheetView zoomScale="70" zoomScaleNormal="70" workbookViewId="0">
      <selection activeCell="O25" sqref="O25"/>
    </sheetView>
  </sheetViews>
  <sheetFormatPr defaultRowHeight="15"/>
  <cols>
    <col min="1" max="16384" width="9.140625" style="23"/>
  </cols>
  <sheetData>
    <row r="2" spans="1:9">
      <c r="A2"/>
    </row>
    <row r="3" spans="1:9">
      <c r="A3"/>
    </row>
    <row r="4" spans="1:9" ht="19.5">
      <c r="A4" s="33" t="s">
        <v>216</v>
      </c>
      <c r="B4" s="30"/>
      <c r="C4" s="29"/>
      <c r="D4" s="30"/>
      <c r="E4" s="31"/>
      <c r="F4" s="30"/>
    </row>
    <row r="5" spans="1:9">
      <c r="A5" s="35" t="s">
        <v>217</v>
      </c>
      <c r="B5" s="30"/>
      <c r="C5" s="32"/>
      <c r="D5" s="30"/>
      <c r="E5" s="30"/>
      <c r="F5" s="30"/>
    </row>
    <row r="7" spans="1:9" ht="15.75" thickBot="1"/>
    <row r="8" spans="1:9">
      <c r="A8" s="45" t="s">
        <v>461</v>
      </c>
      <c r="B8" s="46"/>
      <c r="C8" s="46"/>
      <c r="D8" s="46"/>
      <c r="E8" s="46"/>
      <c r="F8" s="46"/>
      <c r="G8" s="47"/>
      <c r="H8" s="47"/>
      <c r="I8" s="48"/>
    </row>
    <row r="9" spans="1:9" ht="15.75" thickBot="1">
      <c r="A9" s="49" t="s">
        <v>248</v>
      </c>
      <c r="B9" s="50"/>
      <c r="C9" s="50"/>
      <c r="D9" s="50"/>
      <c r="E9" s="50"/>
      <c r="F9" s="50"/>
      <c r="G9" s="51"/>
      <c r="H9" s="51"/>
      <c r="I9" s="52"/>
    </row>
    <row r="10" spans="1:9" ht="15.75" customHeight="1" thickBot="1">
      <c r="A10" s="98"/>
      <c r="B10" s="99"/>
      <c r="C10" s="99"/>
      <c r="D10" s="99"/>
      <c r="E10" s="105" t="s">
        <v>249</v>
      </c>
      <c r="F10" s="106"/>
      <c r="G10" s="97"/>
      <c r="H10" s="105" t="s">
        <v>250</v>
      </c>
      <c r="I10" s="107"/>
    </row>
    <row r="11" spans="1:9">
      <c r="A11" s="100" t="s">
        <v>218</v>
      </c>
      <c r="B11" s="101"/>
      <c r="C11" s="101"/>
      <c r="D11" s="101"/>
      <c r="E11" s="101"/>
      <c r="F11" s="102">
        <v>487</v>
      </c>
      <c r="G11" s="103"/>
      <c r="H11" s="103"/>
      <c r="I11" s="104">
        <v>-82.870207527259936</v>
      </c>
    </row>
    <row r="12" spans="1:9">
      <c r="A12" s="54"/>
      <c r="B12" s="55" t="s">
        <v>219</v>
      </c>
      <c r="C12" s="56"/>
      <c r="D12" s="56"/>
      <c r="E12" s="56"/>
      <c r="F12" s="44">
        <v>-290</v>
      </c>
      <c r="G12" s="53"/>
      <c r="H12" s="53"/>
      <c r="I12" s="57">
        <v>-117.2927847346452</v>
      </c>
    </row>
    <row r="13" spans="1:9">
      <c r="A13" s="54"/>
      <c r="B13" s="59" t="s">
        <v>220</v>
      </c>
      <c r="C13" s="59"/>
      <c r="D13" s="59"/>
      <c r="E13" s="59"/>
      <c r="F13" s="44">
        <v>778</v>
      </c>
      <c r="G13" s="53"/>
      <c r="H13" s="53"/>
      <c r="I13" s="62">
        <v>-33.104041272570939</v>
      </c>
    </row>
    <row r="14" spans="1:9">
      <c r="A14" s="58"/>
      <c r="B14" s="59"/>
      <c r="C14" s="59"/>
      <c r="D14" s="59"/>
      <c r="E14" s="59"/>
      <c r="F14" s="59"/>
      <c r="G14" s="53"/>
      <c r="H14" s="53"/>
      <c r="I14" s="60"/>
    </row>
    <row r="15" spans="1:9">
      <c r="A15" s="63" t="s">
        <v>221</v>
      </c>
      <c r="B15" s="64"/>
      <c r="C15" s="64"/>
      <c r="D15" s="64"/>
      <c r="E15" s="64"/>
      <c r="F15" s="44">
        <v>564.86000000000013</v>
      </c>
      <c r="G15" s="53"/>
      <c r="H15" s="53"/>
      <c r="I15" s="65">
        <v>-83.651172530404054</v>
      </c>
    </row>
    <row r="16" spans="1:9">
      <c r="A16" s="54"/>
      <c r="B16" s="59" t="s">
        <v>226</v>
      </c>
      <c r="C16" s="59"/>
      <c r="D16" s="59"/>
      <c r="E16" s="59"/>
      <c r="F16" s="44">
        <v>100</v>
      </c>
      <c r="G16" s="53"/>
      <c r="H16" s="53"/>
      <c r="I16" s="60">
        <v>-83.844911147011317</v>
      </c>
    </row>
    <row r="17" spans="1:9">
      <c r="A17" s="58"/>
      <c r="B17" s="59" t="s">
        <v>223</v>
      </c>
      <c r="C17" s="53"/>
      <c r="D17" s="53"/>
      <c r="E17" s="53"/>
      <c r="F17" s="44">
        <v>135</v>
      </c>
      <c r="G17" s="53"/>
      <c r="H17" s="53"/>
      <c r="I17" s="60">
        <v>-83.061480552070265</v>
      </c>
    </row>
    <row r="18" spans="1:9">
      <c r="A18" s="54"/>
      <c r="B18" s="59" t="s">
        <v>222</v>
      </c>
      <c r="C18" s="59"/>
      <c r="D18" s="59"/>
      <c r="E18" s="59"/>
      <c r="F18" s="44">
        <v>46</v>
      </c>
      <c r="G18" s="53"/>
      <c r="H18" s="53"/>
      <c r="I18" s="60">
        <v>-82.509505703422064</v>
      </c>
    </row>
    <row r="19" spans="1:9">
      <c r="A19" s="58"/>
      <c r="B19" s="59" t="s">
        <v>214</v>
      </c>
      <c r="C19" s="59"/>
      <c r="D19" s="59"/>
      <c r="E19" s="59"/>
      <c r="F19" s="44">
        <v>10</v>
      </c>
      <c r="G19" s="53"/>
      <c r="H19" s="53"/>
      <c r="I19" s="60">
        <v>-86.842105263157904</v>
      </c>
    </row>
    <row r="20" spans="1:9">
      <c r="A20" s="54"/>
      <c r="B20" s="59" t="s">
        <v>215</v>
      </c>
      <c r="C20" s="59"/>
      <c r="D20" s="59"/>
      <c r="E20" s="59"/>
      <c r="F20" s="44">
        <v>42</v>
      </c>
      <c r="G20" s="53"/>
      <c r="H20" s="53"/>
      <c r="I20" s="60">
        <v>-83.464566929133852</v>
      </c>
    </row>
    <row r="21" spans="1:9" ht="15.75" thickBot="1">
      <c r="A21" s="66"/>
      <c r="B21" s="67" t="s">
        <v>225</v>
      </c>
      <c r="C21" s="67"/>
      <c r="D21" s="67"/>
      <c r="E21" s="67"/>
      <c r="F21" s="96">
        <v>229</v>
      </c>
      <c r="G21" s="68"/>
      <c r="H21" s="68"/>
      <c r="I21" s="69">
        <v>-84.185082872928177</v>
      </c>
    </row>
    <row r="22" spans="1:9">
      <c r="A22" s="34" t="s">
        <v>459</v>
      </c>
      <c r="B22" s="59"/>
      <c r="C22" s="59"/>
      <c r="D22" s="59"/>
      <c r="E22" s="59"/>
      <c r="F22" s="59"/>
      <c r="G22" s="53"/>
      <c r="H22" s="53"/>
      <c r="I22" s="59"/>
    </row>
    <row r="23" spans="1:9">
      <c r="A23" s="34" t="s">
        <v>251</v>
      </c>
      <c r="B23" s="61"/>
      <c r="C23" s="61"/>
      <c r="D23" s="34"/>
      <c r="E23" s="34"/>
      <c r="F23" s="61"/>
      <c r="G23" s="34"/>
      <c r="H23" s="61"/>
      <c r="I23" s="61"/>
    </row>
    <row r="24" spans="1:9">
      <c r="A24" s="34" t="s">
        <v>224</v>
      </c>
      <c r="B24" s="61"/>
      <c r="C24" s="61"/>
      <c r="D24" s="61"/>
      <c r="E24" s="61"/>
      <c r="F24" s="61"/>
      <c r="G24" s="61"/>
      <c r="H24" s="61"/>
      <c r="I24" s="61"/>
    </row>
    <row r="25" spans="1:9">
      <c r="A25" s="34" t="s">
        <v>460</v>
      </c>
      <c r="B25" s="61"/>
      <c r="C25" s="61"/>
      <c r="D25" s="61"/>
      <c r="E25" s="61"/>
      <c r="F25" s="61"/>
      <c r="G25" s="61"/>
      <c r="H25" s="61"/>
      <c r="I25" s="61"/>
    </row>
  </sheetData>
  <mergeCells count="2">
    <mergeCell ref="E10:F10"/>
    <mergeCell ref="H10:I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65"/>
  <sheetViews>
    <sheetView workbookViewId="0">
      <selection activeCell="B8" sqref="B8:B65"/>
    </sheetView>
  </sheetViews>
  <sheetFormatPr defaultRowHeight="15"/>
  <cols>
    <col min="1" max="2" width="9.140625" style="18"/>
  </cols>
  <sheetData>
    <row r="1" spans="1:14">
      <c r="C1" s="18"/>
      <c r="D1" s="18"/>
      <c r="E1" s="18" t="s">
        <v>168</v>
      </c>
      <c r="F1" s="18"/>
    </row>
    <row r="2" spans="1:14">
      <c r="C2" s="18" t="s">
        <v>170</v>
      </c>
      <c r="D2" s="18"/>
      <c r="E2" s="18" t="s">
        <v>169</v>
      </c>
      <c r="F2" s="18"/>
    </row>
    <row r="3" spans="1:14">
      <c r="C3" s="18" t="s">
        <v>171</v>
      </c>
      <c r="D3" s="18" t="s">
        <v>166</v>
      </c>
      <c r="E3" s="18" t="s">
        <v>167</v>
      </c>
      <c r="F3" s="18" t="s">
        <v>166</v>
      </c>
    </row>
    <row r="4" spans="1:14">
      <c r="A4" s="26" t="s">
        <v>456</v>
      </c>
      <c r="B4" s="20" t="s">
        <v>0</v>
      </c>
      <c r="C4" s="19" t="s">
        <v>174</v>
      </c>
      <c r="D4" s="19" t="s">
        <v>175</v>
      </c>
      <c r="E4" s="19" t="s">
        <v>172</v>
      </c>
      <c r="F4" s="19" t="s">
        <v>173</v>
      </c>
    </row>
    <row r="5" spans="1:14">
      <c r="A5" s="18" t="s">
        <v>7</v>
      </c>
      <c r="C5" t="s">
        <v>181</v>
      </c>
      <c r="D5" t="s">
        <v>182</v>
      </c>
      <c r="E5" t="s">
        <v>178</v>
      </c>
      <c r="F5" t="s">
        <v>179</v>
      </c>
    </row>
    <row r="6" spans="1:14">
      <c r="A6" s="18" t="s">
        <v>23</v>
      </c>
      <c r="C6" t="s">
        <v>25</v>
      </c>
      <c r="D6" t="s">
        <v>25</v>
      </c>
      <c r="E6" t="s">
        <v>25</v>
      </c>
      <c r="F6" t="s">
        <v>25</v>
      </c>
    </row>
    <row r="7" spans="1:14">
      <c r="A7" s="18" t="s">
        <v>27</v>
      </c>
      <c r="C7" t="s">
        <v>180</v>
      </c>
      <c r="D7" t="s">
        <v>180</v>
      </c>
      <c r="E7" t="s">
        <v>177</v>
      </c>
      <c r="F7" t="s">
        <v>177</v>
      </c>
    </row>
    <row r="8" spans="1:14">
      <c r="A8" s="18" t="s">
        <v>176</v>
      </c>
      <c r="B8" s="28">
        <v>26664</v>
      </c>
      <c r="C8" s="27" t="e">
        <v>#N/A</v>
      </c>
      <c r="D8" s="27" t="e">
        <v>#N/A</v>
      </c>
      <c r="E8" s="22" t="e">
        <v>#N/A</v>
      </c>
      <c r="F8" s="22" t="e">
        <v>#N/A</v>
      </c>
    </row>
    <row r="9" spans="1:14">
      <c r="A9" s="18" t="s">
        <v>32</v>
      </c>
      <c r="B9" s="83">
        <v>27029</v>
      </c>
      <c r="C9" s="42" t="e">
        <v>#N/A</v>
      </c>
      <c r="D9" s="42" t="e">
        <v>#N/A</v>
      </c>
      <c r="E9" s="84">
        <v>17.02</v>
      </c>
      <c r="F9" s="84">
        <v>18.12</v>
      </c>
    </row>
    <row r="10" spans="1:14">
      <c r="A10" s="18" t="s">
        <v>33</v>
      </c>
      <c r="B10" s="83">
        <v>27394</v>
      </c>
      <c r="C10" s="42" t="e">
        <v>#N/A</v>
      </c>
      <c r="D10" s="42" t="e">
        <v>#N/A</v>
      </c>
      <c r="E10" s="84">
        <v>17.710999999999999</v>
      </c>
      <c r="F10" s="84">
        <v>18.123999999999999</v>
      </c>
    </row>
    <row r="11" spans="1:14">
      <c r="A11" s="18" t="s">
        <v>34</v>
      </c>
      <c r="B11" s="83">
        <v>27759</v>
      </c>
      <c r="C11" s="42" t="e">
        <v>#N/A</v>
      </c>
      <c r="D11" s="42" t="e">
        <v>#N/A</v>
      </c>
      <c r="E11" s="84">
        <v>17.327999999999999</v>
      </c>
      <c r="F11" s="84">
        <v>20.634</v>
      </c>
    </row>
    <row r="12" spans="1:14">
      <c r="A12" s="18" t="s">
        <v>35</v>
      </c>
      <c r="B12" s="83">
        <v>28125</v>
      </c>
      <c r="C12" s="42" t="e">
        <v>#N/A</v>
      </c>
      <c r="D12" s="42" t="e">
        <v>#N/A</v>
      </c>
      <c r="E12" s="84">
        <v>16.649000000000001</v>
      </c>
      <c r="F12" s="84">
        <v>20.766999999999999</v>
      </c>
      <c r="I12" s="23"/>
      <c r="J12" s="23"/>
      <c r="K12" s="23"/>
      <c r="L12" s="23"/>
      <c r="M12" s="23"/>
      <c r="N12" s="23"/>
    </row>
    <row r="13" spans="1:14">
      <c r="A13" s="18" t="s">
        <v>36</v>
      </c>
      <c r="B13" s="83">
        <v>28490</v>
      </c>
      <c r="C13" s="42" t="e">
        <v>#N/A</v>
      </c>
      <c r="D13" s="42" t="e">
        <v>#N/A</v>
      </c>
      <c r="E13" s="84">
        <v>17.529</v>
      </c>
      <c r="F13" s="84">
        <v>20.175000000000001</v>
      </c>
      <c r="I13" s="23"/>
      <c r="J13" s="23"/>
      <c r="K13" s="23"/>
      <c r="L13" s="23"/>
      <c r="M13" s="23"/>
      <c r="N13" s="23"/>
    </row>
    <row r="14" spans="1:14">
      <c r="A14" s="18" t="s">
        <v>37</v>
      </c>
      <c r="B14" s="83">
        <v>28855</v>
      </c>
      <c r="C14" s="42" t="e">
        <v>#N/A</v>
      </c>
      <c r="D14" s="42" t="e">
        <v>#N/A</v>
      </c>
      <c r="E14" s="84">
        <v>17.538</v>
      </c>
      <c r="F14" s="84">
        <v>20.135999999999999</v>
      </c>
    </row>
    <row r="15" spans="1:14">
      <c r="A15" s="18" t="s">
        <v>38</v>
      </c>
      <c r="B15" s="83">
        <v>29220</v>
      </c>
      <c r="C15" s="42" t="e">
        <v>#N/A</v>
      </c>
      <c r="D15" s="42" t="e">
        <v>#N/A</v>
      </c>
      <c r="E15" s="84">
        <v>18.027000000000001</v>
      </c>
      <c r="F15" s="84">
        <v>19.611999999999998</v>
      </c>
    </row>
    <row r="16" spans="1:14">
      <c r="A16" s="18" t="s">
        <v>39</v>
      </c>
      <c r="B16" s="83">
        <v>29586</v>
      </c>
      <c r="C16" s="42" t="e">
        <v>#N/A</v>
      </c>
      <c r="D16" s="42" t="e">
        <v>#N/A</v>
      </c>
      <c r="E16" s="84">
        <v>18.489999999999998</v>
      </c>
      <c r="F16" s="84">
        <v>21.129000000000001</v>
      </c>
    </row>
    <row r="17" spans="1:6">
      <c r="A17" s="18" t="s">
        <v>40</v>
      </c>
      <c r="B17" s="83">
        <v>29951</v>
      </c>
      <c r="C17" s="42" t="e">
        <v>#N/A</v>
      </c>
      <c r="D17" s="42" t="e">
        <v>#N/A</v>
      </c>
      <c r="E17" s="84">
        <v>19.094999999999999</v>
      </c>
      <c r="F17" s="84">
        <v>21.611000000000001</v>
      </c>
    </row>
    <row r="18" spans="1:6">
      <c r="A18" s="18" t="s">
        <v>41</v>
      </c>
      <c r="B18" s="83">
        <v>30316</v>
      </c>
      <c r="C18" s="42" t="e">
        <v>#N/A</v>
      </c>
      <c r="D18" s="42" t="e">
        <v>#N/A</v>
      </c>
      <c r="E18" s="84">
        <v>18.641999999999999</v>
      </c>
      <c r="F18" s="84">
        <v>22.503</v>
      </c>
    </row>
    <row r="19" spans="1:6">
      <c r="A19" s="18" t="s">
        <v>42</v>
      </c>
      <c r="B19" s="83">
        <v>30681</v>
      </c>
      <c r="C19" s="42" t="e">
        <v>#N/A</v>
      </c>
      <c r="D19" s="42" t="e">
        <v>#N/A</v>
      </c>
      <c r="E19" s="84">
        <v>16.96</v>
      </c>
      <c r="F19" s="84">
        <v>22.827999999999999</v>
      </c>
    </row>
    <row r="20" spans="1:6">
      <c r="A20" s="18" t="s">
        <v>43</v>
      </c>
      <c r="B20" s="83">
        <v>31047</v>
      </c>
      <c r="C20" s="42" t="e">
        <v>#N/A</v>
      </c>
      <c r="D20" s="42" t="e">
        <v>#N/A</v>
      </c>
      <c r="E20" s="84">
        <v>16.86</v>
      </c>
      <c r="F20" s="84">
        <v>21.548999999999999</v>
      </c>
    </row>
    <row r="21" spans="1:6">
      <c r="A21" s="18" t="s">
        <v>44</v>
      </c>
      <c r="B21" s="83">
        <v>31412</v>
      </c>
      <c r="C21" s="42" t="e">
        <v>#N/A</v>
      </c>
      <c r="D21" s="42" t="e">
        <v>#N/A</v>
      </c>
      <c r="E21" s="84">
        <v>17.189</v>
      </c>
      <c r="F21" s="84">
        <v>22.161000000000001</v>
      </c>
    </row>
    <row r="22" spans="1:6">
      <c r="A22" s="18" t="s">
        <v>45</v>
      </c>
      <c r="B22" s="83">
        <v>31777</v>
      </c>
      <c r="C22" s="42" t="e">
        <v>#N/A</v>
      </c>
      <c r="D22" s="42" t="e">
        <v>#N/A</v>
      </c>
      <c r="E22" s="84">
        <v>16.956</v>
      </c>
      <c r="F22" s="84">
        <v>21.834</v>
      </c>
    </row>
    <row r="23" spans="1:6">
      <c r="A23" s="18" t="s">
        <v>46</v>
      </c>
      <c r="B23" s="83">
        <v>32142</v>
      </c>
      <c r="C23" s="42" t="e">
        <v>#N/A</v>
      </c>
      <c r="D23" s="42" t="e">
        <v>#N/A</v>
      </c>
      <c r="E23" s="84">
        <v>17.864999999999998</v>
      </c>
      <c r="F23" s="84">
        <v>20.995999999999999</v>
      </c>
    </row>
    <row r="24" spans="1:6">
      <c r="A24" s="18" t="s">
        <v>47</v>
      </c>
      <c r="B24" s="83">
        <v>32508</v>
      </c>
      <c r="C24" s="42" t="e">
        <v>#N/A</v>
      </c>
      <c r="D24" s="42" t="e">
        <v>#N/A</v>
      </c>
      <c r="E24" s="84">
        <v>17.638000000000002</v>
      </c>
      <c r="F24" s="84">
        <v>20.648</v>
      </c>
    </row>
    <row r="25" spans="1:6">
      <c r="A25" s="18" t="s">
        <v>48</v>
      </c>
      <c r="B25" s="83">
        <v>32873</v>
      </c>
      <c r="C25" s="42" t="e">
        <v>#N/A</v>
      </c>
      <c r="D25" s="42" t="e">
        <v>#N/A</v>
      </c>
      <c r="E25" s="84">
        <v>17.794</v>
      </c>
      <c r="F25" s="84">
        <v>20.533999999999999</v>
      </c>
    </row>
    <row r="26" spans="1:6">
      <c r="A26" s="18" t="s">
        <v>49</v>
      </c>
      <c r="B26" s="83">
        <v>33238</v>
      </c>
      <c r="C26" s="42" t="e">
        <v>#N/A</v>
      </c>
      <c r="D26" s="42" t="e">
        <v>#N/A</v>
      </c>
      <c r="E26" s="84">
        <v>17.448</v>
      </c>
      <c r="F26" s="84">
        <v>21.184999999999999</v>
      </c>
    </row>
    <row r="27" spans="1:6">
      <c r="A27" s="18" t="s">
        <v>50</v>
      </c>
      <c r="B27" s="83">
        <v>33603</v>
      </c>
      <c r="C27" s="42" t="e">
        <v>#N/A</v>
      </c>
      <c r="D27" s="42" t="e">
        <v>#N/A</v>
      </c>
      <c r="E27" s="84">
        <v>17.266999999999999</v>
      </c>
      <c r="F27" s="84">
        <v>21.672999999999998</v>
      </c>
    </row>
    <row r="28" spans="1:6">
      <c r="A28" s="18" t="s">
        <v>51</v>
      </c>
      <c r="B28" s="83">
        <v>33969</v>
      </c>
      <c r="C28" s="42" t="e">
        <v>#N/A</v>
      </c>
      <c r="D28" s="42" t="e">
        <v>#N/A</v>
      </c>
      <c r="E28" s="84">
        <v>16.957999999999998</v>
      </c>
      <c r="F28" s="84">
        <v>21.47</v>
      </c>
    </row>
    <row r="29" spans="1:6">
      <c r="A29" s="18" t="s">
        <v>52</v>
      </c>
      <c r="B29" s="83">
        <v>34334</v>
      </c>
      <c r="C29" s="42" t="e">
        <v>#N/A</v>
      </c>
      <c r="D29" s="42" t="e">
        <v>#N/A</v>
      </c>
      <c r="E29" s="84">
        <v>16.988</v>
      </c>
      <c r="F29" s="84">
        <v>20.742000000000001</v>
      </c>
    </row>
    <row r="30" spans="1:6">
      <c r="A30" s="18" t="s">
        <v>53</v>
      </c>
      <c r="B30" s="83">
        <v>34699</v>
      </c>
      <c r="C30" s="42" t="e">
        <v>#N/A</v>
      </c>
      <c r="D30" s="42" t="e">
        <v>#N/A</v>
      </c>
      <c r="E30" s="84">
        <v>17.486000000000001</v>
      </c>
      <c r="F30" s="84">
        <v>20.308</v>
      </c>
    </row>
    <row r="31" spans="1:6">
      <c r="A31" s="18" t="s">
        <v>54</v>
      </c>
      <c r="B31" s="83">
        <v>35064</v>
      </c>
      <c r="C31" s="42" t="e">
        <v>#N/A</v>
      </c>
      <c r="D31" s="42" t="e">
        <v>#N/A</v>
      </c>
      <c r="E31" s="84">
        <v>17.826000000000001</v>
      </c>
      <c r="F31" s="84">
        <v>19.988</v>
      </c>
    </row>
    <row r="32" spans="1:6">
      <c r="A32" s="18" t="s">
        <v>55</v>
      </c>
      <c r="B32" s="83">
        <v>35430</v>
      </c>
      <c r="C32" s="42" t="e">
        <v>#N/A</v>
      </c>
      <c r="D32" s="42" t="e">
        <v>#N/A</v>
      </c>
      <c r="E32" s="84">
        <v>18.213000000000001</v>
      </c>
      <c r="F32" s="84">
        <v>19.559000000000001</v>
      </c>
    </row>
    <row r="33" spans="1:6">
      <c r="A33" s="18" t="s">
        <v>56</v>
      </c>
      <c r="B33" s="83">
        <v>35795</v>
      </c>
      <c r="C33" s="42" t="e">
        <v>#N/A</v>
      </c>
      <c r="D33" s="42" t="e">
        <v>#N/A</v>
      </c>
      <c r="E33" s="84">
        <v>18.616</v>
      </c>
      <c r="F33" s="84">
        <v>18.873999999999999</v>
      </c>
    </row>
    <row r="34" spans="1:6">
      <c r="A34" s="18" t="s">
        <v>57</v>
      </c>
      <c r="B34" s="83">
        <v>36160</v>
      </c>
      <c r="C34" s="42" t="e">
        <v>#N/A</v>
      </c>
      <c r="D34" s="42" t="e">
        <v>#N/A</v>
      </c>
      <c r="E34" s="84">
        <v>19.227</v>
      </c>
      <c r="F34" s="84">
        <v>18.452999999999999</v>
      </c>
    </row>
    <row r="35" spans="1:6">
      <c r="A35" s="18" t="s">
        <v>58</v>
      </c>
      <c r="B35" s="83">
        <v>36525</v>
      </c>
      <c r="C35" s="42" t="e">
        <v>#N/A</v>
      </c>
      <c r="D35" s="42" t="e">
        <v>#N/A</v>
      </c>
      <c r="E35" s="84">
        <v>19.207999999999998</v>
      </c>
      <c r="F35" s="84">
        <v>17.888000000000002</v>
      </c>
    </row>
    <row r="36" spans="1:6">
      <c r="A36" s="18" t="s">
        <v>59</v>
      </c>
      <c r="B36" s="83">
        <v>36891</v>
      </c>
      <c r="C36" s="42" t="e">
        <v>#N/A</v>
      </c>
      <c r="D36" s="42" t="e">
        <v>#N/A</v>
      </c>
      <c r="E36" s="84">
        <v>19.945</v>
      </c>
      <c r="F36" s="84">
        <v>17.617999999999999</v>
      </c>
    </row>
    <row r="37" spans="1:6">
      <c r="A37" s="18" t="s">
        <v>60</v>
      </c>
      <c r="B37" s="83">
        <v>37256</v>
      </c>
      <c r="C37" s="42" t="e">
        <v>#N/A</v>
      </c>
      <c r="D37" s="42" t="e">
        <v>#N/A</v>
      </c>
      <c r="E37" s="84">
        <v>18.84</v>
      </c>
      <c r="F37" s="84">
        <v>17.626999999999999</v>
      </c>
    </row>
    <row r="38" spans="1:6">
      <c r="A38" s="18" t="s">
        <v>61</v>
      </c>
      <c r="B38" s="83">
        <v>37621</v>
      </c>
      <c r="C38" s="42" t="e">
        <v>#N/A</v>
      </c>
      <c r="D38" s="42" t="e">
        <v>#N/A</v>
      </c>
      <c r="E38" s="84">
        <v>17.033000000000001</v>
      </c>
      <c r="F38" s="84">
        <v>18.483000000000001</v>
      </c>
    </row>
    <row r="39" spans="1:6">
      <c r="A39" s="18" t="s">
        <v>62</v>
      </c>
      <c r="B39" s="83">
        <v>37986</v>
      </c>
      <c r="C39" s="42" t="e">
        <v>#N/A</v>
      </c>
      <c r="D39" s="42" t="e">
        <v>#N/A</v>
      </c>
      <c r="E39" s="84">
        <v>15.725</v>
      </c>
      <c r="F39" s="84">
        <v>19.056999999999999</v>
      </c>
    </row>
    <row r="40" spans="1:6">
      <c r="A40" s="18" t="s">
        <v>63</v>
      </c>
      <c r="B40" s="83">
        <v>38352</v>
      </c>
      <c r="C40" s="42" t="e">
        <v>#N/A</v>
      </c>
      <c r="D40" s="42" t="e">
        <v>#N/A</v>
      </c>
      <c r="E40" s="84">
        <v>15.55</v>
      </c>
      <c r="F40" s="84">
        <v>18.963999999999999</v>
      </c>
    </row>
    <row r="41" spans="1:6">
      <c r="A41" s="18" t="s">
        <v>64</v>
      </c>
      <c r="B41" s="83">
        <v>38717</v>
      </c>
      <c r="C41" s="42" t="e">
        <v>#N/A</v>
      </c>
      <c r="D41" s="42" t="e">
        <v>#N/A</v>
      </c>
      <c r="E41" s="84">
        <v>16.707000000000001</v>
      </c>
      <c r="F41" s="84">
        <v>19.177</v>
      </c>
    </row>
    <row r="42" spans="1:6">
      <c r="A42" s="18" t="s">
        <v>65</v>
      </c>
      <c r="B42" s="83">
        <v>39082</v>
      </c>
      <c r="C42" s="42" t="e">
        <v>#N/A</v>
      </c>
      <c r="D42" s="42" t="e">
        <v>#N/A</v>
      </c>
      <c r="E42" s="84">
        <v>17.585999999999999</v>
      </c>
      <c r="F42" s="84">
        <v>19.399000000000001</v>
      </c>
    </row>
    <row r="43" spans="1:6">
      <c r="A43" s="18" t="s">
        <v>66</v>
      </c>
      <c r="B43" s="83">
        <v>39447</v>
      </c>
      <c r="C43" s="42" t="e">
        <v>#N/A</v>
      </c>
      <c r="D43" s="42" t="e">
        <v>#N/A</v>
      </c>
      <c r="E43" s="84">
        <v>17.927</v>
      </c>
      <c r="F43" s="84">
        <v>19.047999999999998</v>
      </c>
    </row>
    <row r="44" spans="1:6">
      <c r="A44" s="18" t="s">
        <v>67</v>
      </c>
      <c r="B44" s="83">
        <v>39813</v>
      </c>
      <c r="C44" s="42" t="e">
        <v>#N/A</v>
      </c>
      <c r="D44" s="42" t="e">
        <v>#N/A</v>
      </c>
      <c r="E44" s="84">
        <v>17.105</v>
      </c>
      <c r="F44" s="84">
        <v>20.212</v>
      </c>
    </row>
    <row r="45" spans="1:6">
      <c r="A45" s="18" t="s">
        <v>68</v>
      </c>
      <c r="B45" s="83">
        <v>40178</v>
      </c>
      <c r="C45" s="42" t="e">
        <v>#N/A</v>
      </c>
      <c r="D45" s="42" t="e">
        <v>#N/A</v>
      </c>
      <c r="E45" s="84">
        <v>14.603999999999999</v>
      </c>
      <c r="F45" s="84">
        <v>24.405000000000001</v>
      </c>
    </row>
    <row r="46" spans="1:6">
      <c r="A46" s="18" t="s">
        <v>69</v>
      </c>
      <c r="B46" s="83">
        <v>40543</v>
      </c>
      <c r="C46" s="42" t="e">
        <v>#N/A</v>
      </c>
      <c r="D46" s="42" t="e">
        <v>#N/A</v>
      </c>
      <c r="E46" s="84">
        <v>14.621</v>
      </c>
      <c r="F46" s="84">
        <v>23.372</v>
      </c>
    </row>
    <row r="47" spans="1:6">
      <c r="A47" s="18" t="s">
        <v>70</v>
      </c>
      <c r="B47" s="83">
        <v>40908</v>
      </c>
      <c r="C47" s="42" t="e">
        <v>#N/A</v>
      </c>
      <c r="D47" s="42" t="e">
        <v>#N/A</v>
      </c>
      <c r="E47" s="84">
        <v>14.97</v>
      </c>
      <c r="F47" s="84">
        <v>23.416</v>
      </c>
    </row>
    <row r="48" spans="1:6">
      <c r="A48" s="18" t="s">
        <v>71</v>
      </c>
      <c r="B48" s="83">
        <v>41274</v>
      </c>
      <c r="C48" s="42">
        <v>15.2</v>
      </c>
      <c r="D48" s="42">
        <v>22</v>
      </c>
      <c r="E48" s="84">
        <v>15.224</v>
      </c>
      <c r="F48" s="84">
        <v>21.978000000000002</v>
      </c>
    </row>
    <row r="49" spans="1:6">
      <c r="A49" s="18" t="s">
        <v>72</v>
      </c>
      <c r="B49" s="83">
        <v>41639</v>
      </c>
      <c r="C49" s="42">
        <v>16.7</v>
      </c>
      <c r="D49" s="42">
        <v>20.8</v>
      </c>
      <c r="E49" s="84">
        <v>16.690000000000001</v>
      </c>
      <c r="F49" s="84">
        <v>20.777000000000001</v>
      </c>
    </row>
    <row r="50" spans="1:6">
      <c r="A50" s="18" t="s">
        <v>73</v>
      </c>
      <c r="B50" s="83">
        <v>42004</v>
      </c>
      <c r="C50" s="42">
        <v>17.600000000000001</v>
      </c>
      <c r="D50" s="42">
        <v>20.399999999999999</v>
      </c>
      <c r="E50" s="84" t="e">
        <v>#N/A</v>
      </c>
      <c r="F50" s="84" t="e">
        <v>#N/A</v>
      </c>
    </row>
    <row r="51" spans="1:6">
      <c r="A51" s="18" t="s">
        <v>74</v>
      </c>
      <c r="B51" s="83">
        <v>42369</v>
      </c>
      <c r="C51" s="42">
        <v>18.2</v>
      </c>
      <c r="D51" s="42">
        <v>20.8</v>
      </c>
      <c r="E51" s="84" t="e">
        <v>#N/A</v>
      </c>
      <c r="F51" s="84" t="e">
        <v>#N/A</v>
      </c>
    </row>
    <row r="52" spans="1:6">
      <c r="A52" s="18" t="s">
        <v>75</v>
      </c>
      <c r="B52" s="83">
        <v>42735</v>
      </c>
      <c r="C52" s="42">
        <v>18.2</v>
      </c>
      <c r="D52" s="42">
        <v>21</v>
      </c>
      <c r="E52" s="84" t="e">
        <v>#N/A</v>
      </c>
      <c r="F52" s="84" t="e">
        <v>#N/A</v>
      </c>
    </row>
    <row r="53" spans="1:6">
      <c r="A53" s="18" t="s">
        <v>76</v>
      </c>
      <c r="B53" s="83">
        <v>43100</v>
      </c>
      <c r="C53" s="42">
        <v>18.100000000000001</v>
      </c>
      <c r="D53" s="42">
        <v>20.9</v>
      </c>
      <c r="E53" s="84" t="e">
        <v>#N/A</v>
      </c>
      <c r="F53" s="84" t="e">
        <v>#N/A</v>
      </c>
    </row>
    <row r="54" spans="1:6">
      <c r="A54" s="18" t="s">
        <v>77</v>
      </c>
      <c r="B54" s="83">
        <v>43465</v>
      </c>
      <c r="C54" s="42">
        <v>18</v>
      </c>
      <c r="D54" s="42">
        <v>21</v>
      </c>
      <c r="E54" s="84" t="e">
        <v>#N/A</v>
      </c>
      <c r="F54" s="84" t="e">
        <v>#N/A</v>
      </c>
    </row>
    <row r="55" spans="1:6">
      <c r="A55" s="18" t="s">
        <v>78</v>
      </c>
      <c r="B55" s="83">
        <v>43830</v>
      </c>
      <c r="C55" s="42">
        <v>18</v>
      </c>
      <c r="D55" s="42">
        <v>21.3</v>
      </c>
      <c r="E55" s="84" t="e">
        <v>#N/A</v>
      </c>
      <c r="F55" s="84" t="e">
        <v>#N/A</v>
      </c>
    </row>
    <row r="56" spans="1:6">
      <c r="A56" s="18" t="s">
        <v>79</v>
      </c>
      <c r="B56" s="83">
        <v>44196</v>
      </c>
      <c r="C56" s="42">
        <v>18</v>
      </c>
      <c r="D56" s="42">
        <v>21.5</v>
      </c>
      <c r="E56" s="84" t="e">
        <v>#N/A</v>
      </c>
      <c r="F56" s="84" t="e">
        <v>#N/A</v>
      </c>
    </row>
    <row r="57" spans="1:6">
      <c r="A57" s="18" t="s">
        <v>80</v>
      </c>
      <c r="B57" s="83">
        <v>44561</v>
      </c>
      <c r="C57" s="42">
        <v>18</v>
      </c>
      <c r="D57" s="42">
        <v>21.7</v>
      </c>
      <c r="E57" s="84" t="e">
        <v>#N/A</v>
      </c>
      <c r="F57" s="84" t="e">
        <v>#N/A</v>
      </c>
    </row>
    <row r="58" spans="1:6">
      <c r="A58" s="18" t="s">
        <v>81</v>
      </c>
      <c r="B58" s="83">
        <v>44926</v>
      </c>
      <c r="C58" s="42">
        <v>18.100000000000001</v>
      </c>
      <c r="D58" s="42">
        <v>22.2</v>
      </c>
      <c r="E58" s="84" t="e">
        <v>#N/A</v>
      </c>
      <c r="F58" s="84" t="e">
        <v>#N/A</v>
      </c>
    </row>
    <row r="59" spans="1:6">
      <c r="A59" s="18" t="s">
        <v>82</v>
      </c>
      <c r="B59" s="83">
        <v>45291</v>
      </c>
      <c r="C59" s="42">
        <v>18.2</v>
      </c>
      <c r="D59" s="42">
        <v>22.1</v>
      </c>
      <c r="E59" s="84" t="e">
        <v>#N/A</v>
      </c>
      <c r="F59" s="84" t="e">
        <v>#N/A</v>
      </c>
    </row>
    <row r="60" spans="1:6">
      <c r="A60" s="18" t="s">
        <v>83</v>
      </c>
      <c r="B60" s="83">
        <v>45657</v>
      </c>
      <c r="C60" s="42">
        <v>18.3</v>
      </c>
      <c r="D60" s="42">
        <v>22.1</v>
      </c>
      <c r="E60" s="84" t="e">
        <v>#N/A</v>
      </c>
      <c r="F60" s="84" t="e">
        <v>#N/A</v>
      </c>
    </row>
    <row r="61" spans="1:6">
      <c r="A61" s="18" t="s">
        <v>300</v>
      </c>
      <c r="B61" s="28" t="s">
        <v>300</v>
      </c>
      <c r="C61" t="s">
        <v>300</v>
      </c>
      <c r="D61" t="s">
        <v>300</v>
      </c>
      <c r="E61" t="s">
        <v>300</v>
      </c>
      <c r="F61" t="s">
        <v>300</v>
      </c>
    </row>
    <row r="62" spans="1:6">
      <c r="A62" s="18" t="s">
        <v>300</v>
      </c>
      <c r="B62" s="28" t="s">
        <v>300</v>
      </c>
      <c r="C62" t="s">
        <v>300</v>
      </c>
      <c r="D62" t="s">
        <v>300</v>
      </c>
      <c r="E62" t="s">
        <v>300</v>
      </c>
      <c r="F62" t="s">
        <v>300</v>
      </c>
    </row>
    <row r="63" spans="1:6">
      <c r="A63" s="18" t="s">
        <v>300</v>
      </c>
      <c r="B63" s="28" t="s">
        <v>300</v>
      </c>
      <c r="C63" t="s">
        <v>300</v>
      </c>
      <c r="D63" t="s">
        <v>300</v>
      </c>
      <c r="E63" t="s">
        <v>300</v>
      </c>
      <c r="F63" t="s">
        <v>300</v>
      </c>
    </row>
    <row r="64" spans="1:6">
      <c r="A64" s="18" t="s">
        <v>300</v>
      </c>
      <c r="B64" s="28" t="s">
        <v>300</v>
      </c>
      <c r="C64" t="s">
        <v>300</v>
      </c>
      <c r="D64" t="s">
        <v>300</v>
      </c>
      <c r="E64" t="s">
        <v>300</v>
      </c>
      <c r="F64" t="s">
        <v>300</v>
      </c>
    </row>
    <row r="65" spans="1:6">
      <c r="A65" s="18" t="s">
        <v>300</v>
      </c>
      <c r="B65" s="28" t="s">
        <v>300</v>
      </c>
      <c r="C65" t="s">
        <v>300</v>
      </c>
      <c r="D65" t="s">
        <v>300</v>
      </c>
      <c r="E65" t="s">
        <v>300</v>
      </c>
      <c r="F65" t="s">
        <v>300</v>
      </c>
    </row>
  </sheetData>
  <hyperlinks>
    <hyperlink ref="C4" r:id="rId1"/>
    <hyperlink ref="D4" r:id="rId2"/>
    <hyperlink ref="E4" r:id="rId3"/>
    <hyperlink ref="F4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76"/>
  <sheetViews>
    <sheetView topLeftCell="A43" workbookViewId="0">
      <selection activeCell="D10" sqref="D10"/>
    </sheetView>
  </sheetViews>
  <sheetFormatPr defaultRowHeight="15"/>
  <cols>
    <col min="1" max="2" width="9.140625" style="18"/>
    <col min="4" max="4" width="9.140625" style="24"/>
    <col min="8" max="8" width="9.140625" customWidth="1"/>
    <col min="9" max="9" width="10" customWidth="1"/>
  </cols>
  <sheetData>
    <row r="1" spans="1:9">
      <c r="C1" s="23"/>
      <c r="E1" t="s">
        <v>240</v>
      </c>
      <c r="F1">
        <v>2014</v>
      </c>
    </row>
    <row r="2" spans="1:9">
      <c r="C2" s="23" t="s">
        <v>183</v>
      </c>
    </row>
    <row r="3" spans="1:9">
      <c r="A3" s="26" t="s">
        <v>454</v>
      </c>
      <c r="B3" s="20" t="s">
        <v>0</v>
      </c>
      <c r="C3" s="85" t="s">
        <v>184</v>
      </c>
      <c r="D3" s="25"/>
      <c r="E3" s="19"/>
      <c r="H3" s="19"/>
      <c r="I3" s="19"/>
    </row>
    <row r="4" spans="1:9">
      <c r="A4" s="18" t="s">
        <v>7</v>
      </c>
      <c r="C4" s="23" t="s">
        <v>187</v>
      </c>
    </row>
    <row r="5" spans="1:9">
      <c r="A5" s="18" t="s">
        <v>23</v>
      </c>
      <c r="C5" s="23" t="s">
        <v>25</v>
      </c>
    </row>
    <row r="6" spans="1:9">
      <c r="A6" s="18" t="s">
        <v>27</v>
      </c>
      <c r="C6" s="23" t="s">
        <v>186</v>
      </c>
      <c r="D6" s="24" t="s">
        <v>241</v>
      </c>
      <c r="E6" t="s">
        <v>242</v>
      </c>
    </row>
    <row r="7" spans="1:9">
      <c r="A7" s="18" t="s">
        <v>185</v>
      </c>
      <c r="B7" s="28">
        <v>22281</v>
      </c>
      <c r="C7" s="82">
        <v>0</v>
      </c>
      <c r="D7" s="82">
        <f t="shared" ref="D7:D38" si="0">IF(YEAR(B7)&gt;2014, #N/A, C7)</f>
        <v>0</v>
      </c>
      <c r="E7" s="82" t="e">
        <f t="shared" ref="E7:E38" si="1">IF(YEAR(B7)&lt;2014,#N/A,C7)</f>
        <v>#N/A</v>
      </c>
      <c r="H7" s="21"/>
      <c r="I7" s="21"/>
    </row>
    <row r="8" spans="1:9">
      <c r="A8" s="18" t="s">
        <v>188</v>
      </c>
      <c r="B8" s="28">
        <v>22646</v>
      </c>
      <c r="C8" s="82">
        <v>-3</v>
      </c>
      <c r="D8" s="82">
        <f t="shared" si="0"/>
        <v>-3</v>
      </c>
      <c r="E8" s="82" t="e">
        <f t="shared" si="1"/>
        <v>#N/A</v>
      </c>
      <c r="H8" s="21"/>
      <c r="I8" s="21"/>
    </row>
    <row r="9" spans="1:9">
      <c r="A9" s="18" t="s">
        <v>189</v>
      </c>
      <c r="B9" s="28">
        <v>23011</v>
      </c>
      <c r="C9" s="82">
        <v>-7</v>
      </c>
      <c r="D9" s="82">
        <f t="shared" si="0"/>
        <v>-7</v>
      </c>
      <c r="E9" s="82" t="e">
        <f t="shared" si="1"/>
        <v>#N/A</v>
      </c>
      <c r="H9" s="21"/>
      <c r="I9" s="21"/>
    </row>
    <row r="10" spans="1:9">
      <c r="A10" s="18" t="s">
        <v>190</v>
      </c>
      <c r="B10" s="28">
        <v>23376</v>
      </c>
      <c r="C10" s="82">
        <v>-5</v>
      </c>
      <c r="D10" s="82">
        <f t="shared" si="0"/>
        <v>-5</v>
      </c>
      <c r="E10" s="82" t="e">
        <f t="shared" si="1"/>
        <v>#N/A</v>
      </c>
      <c r="H10" s="21"/>
      <c r="I10" s="21"/>
    </row>
    <row r="11" spans="1:9">
      <c r="A11" s="18" t="s">
        <v>191</v>
      </c>
      <c r="B11" s="83">
        <v>23742</v>
      </c>
      <c r="C11" s="82">
        <v>-6</v>
      </c>
      <c r="D11" s="41">
        <f t="shared" si="0"/>
        <v>-6</v>
      </c>
      <c r="E11" s="41" t="e">
        <f t="shared" si="1"/>
        <v>#N/A</v>
      </c>
      <c r="H11" s="21"/>
      <c r="I11" s="21"/>
    </row>
    <row r="12" spans="1:9">
      <c r="A12" s="18" t="s">
        <v>192</v>
      </c>
      <c r="B12" s="83">
        <v>24107</v>
      </c>
      <c r="C12" s="82">
        <v>-1</v>
      </c>
      <c r="D12" s="41">
        <f t="shared" si="0"/>
        <v>-1</v>
      </c>
      <c r="E12" s="41" t="e">
        <f t="shared" si="1"/>
        <v>#N/A</v>
      </c>
      <c r="H12" s="21"/>
      <c r="I12" s="21"/>
    </row>
    <row r="13" spans="1:9">
      <c r="A13" s="18" t="s">
        <v>193</v>
      </c>
      <c r="B13" s="83">
        <v>24472</v>
      </c>
      <c r="C13" s="82">
        <v>-4</v>
      </c>
      <c r="D13" s="41">
        <f t="shared" si="0"/>
        <v>-4</v>
      </c>
      <c r="E13" s="41" t="e">
        <f t="shared" si="1"/>
        <v>#N/A</v>
      </c>
      <c r="H13" s="21"/>
      <c r="I13" s="21"/>
    </row>
    <row r="14" spans="1:9">
      <c r="A14" s="18" t="s">
        <v>194</v>
      </c>
      <c r="B14" s="83">
        <v>24837</v>
      </c>
      <c r="C14" s="82">
        <v>-9</v>
      </c>
      <c r="D14" s="41">
        <f t="shared" si="0"/>
        <v>-9</v>
      </c>
      <c r="E14" s="41" t="e">
        <f t="shared" si="1"/>
        <v>#N/A</v>
      </c>
      <c r="H14" s="21"/>
      <c r="I14" s="21"/>
    </row>
    <row r="15" spans="1:9">
      <c r="A15" s="18" t="s">
        <v>195</v>
      </c>
      <c r="B15" s="83">
        <v>25203</v>
      </c>
      <c r="C15" s="82">
        <v>-25</v>
      </c>
      <c r="D15" s="41">
        <f t="shared" si="0"/>
        <v>-25</v>
      </c>
      <c r="E15" s="41" t="e">
        <f t="shared" si="1"/>
        <v>#N/A</v>
      </c>
      <c r="H15" s="21"/>
      <c r="I15" s="21"/>
    </row>
    <row r="16" spans="1:9">
      <c r="A16" s="18" t="s">
        <v>196</v>
      </c>
      <c r="B16" s="83">
        <v>25568</v>
      </c>
      <c r="C16" s="82">
        <v>3</v>
      </c>
      <c r="D16" s="41">
        <f t="shared" si="0"/>
        <v>3</v>
      </c>
      <c r="E16" s="41" t="e">
        <f t="shared" si="1"/>
        <v>#N/A</v>
      </c>
      <c r="H16" s="21"/>
      <c r="I16" s="21"/>
    </row>
    <row r="17" spans="1:9">
      <c r="A17" s="18" t="s">
        <v>197</v>
      </c>
      <c r="B17" s="83">
        <v>25933</v>
      </c>
      <c r="C17" s="82">
        <v>-3</v>
      </c>
      <c r="D17" s="41">
        <f t="shared" si="0"/>
        <v>-3</v>
      </c>
      <c r="E17" s="41" t="e">
        <f t="shared" si="1"/>
        <v>#N/A</v>
      </c>
      <c r="H17" s="21"/>
      <c r="I17" s="21"/>
    </row>
    <row r="18" spans="1:9">
      <c r="A18" s="18" t="s">
        <v>198</v>
      </c>
      <c r="B18" s="83">
        <v>26298</v>
      </c>
      <c r="C18" s="82">
        <v>-23</v>
      </c>
      <c r="D18" s="41">
        <f t="shared" si="0"/>
        <v>-23</v>
      </c>
      <c r="E18" s="41" t="e">
        <f t="shared" si="1"/>
        <v>#N/A</v>
      </c>
      <c r="H18" s="21"/>
      <c r="I18" s="21"/>
    </row>
    <row r="19" spans="1:9">
      <c r="A19" s="18" t="s">
        <v>176</v>
      </c>
      <c r="B19" s="83">
        <v>26664</v>
      </c>
      <c r="C19" s="82">
        <v>-23</v>
      </c>
      <c r="D19" s="41">
        <f t="shared" si="0"/>
        <v>-23</v>
      </c>
      <c r="E19" s="41" t="e">
        <f t="shared" si="1"/>
        <v>#N/A</v>
      </c>
      <c r="H19" s="21"/>
      <c r="I19" s="21"/>
    </row>
    <row r="20" spans="1:9">
      <c r="A20" s="18" t="s">
        <v>32</v>
      </c>
      <c r="B20" s="83">
        <v>27029</v>
      </c>
      <c r="C20" s="82">
        <v>-15</v>
      </c>
      <c r="D20" s="41">
        <f t="shared" si="0"/>
        <v>-15</v>
      </c>
      <c r="E20" s="41" t="e">
        <f t="shared" si="1"/>
        <v>#N/A</v>
      </c>
      <c r="H20" s="21"/>
      <c r="I20" s="21"/>
    </row>
    <row r="21" spans="1:9">
      <c r="A21" s="18" t="s">
        <v>33</v>
      </c>
      <c r="B21" s="83">
        <v>27394</v>
      </c>
      <c r="C21" s="82">
        <v>-6</v>
      </c>
      <c r="D21" s="41">
        <f t="shared" si="0"/>
        <v>-6</v>
      </c>
      <c r="E21" s="41" t="e">
        <f t="shared" si="1"/>
        <v>#N/A</v>
      </c>
      <c r="H21" s="21"/>
      <c r="I21" s="21"/>
    </row>
    <row r="22" spans="1:9">
      <c r="A22" s="18" t="s">
        <v>34</v>
      </c>
      <c r="B22" s="83">
        <v>27759</v>
      </c>
      <c r="C22" s="82">
        <v>-53</v>
      </c>
      <c r="D22" s="41">
        <f t="shared" si="0"/>
        <v>-53</v>
      </c>
      <c r="E22" s="41" t="e">
        <f t="shared" si="1"/>
        <v>#N/A</v>
      </c>
      <c r="H22" s="21"/>
      <c r="I22" s="21"/>
    </row>
    <row r="23" spans="1:9">
      <c r="A23" s="18" t="s">
        <v>35</v>
      </c>
      <c r="B23" s="83">
        <v>28125</v>
      </c>
      <c r="C23" s="82">
        <v>-74</v>
      </c>
      <c r="D23" s="41">
        <f t="shared" si="0"/>
        <v>-74</v>
      </c>
      <c r="E23" s="41" t="e">
        <f t="shared" si="1"/>
        <v>#N/A</v>
      </c>
      <c r="H23" s="21"/>
      <c r="I23" s="21"/>
    </row>
    <row r="24" spans="1:9">
      <c r="A24" s="18" t="s">
        <v>36</v>
      </c>
      <c r="B24" s="83">
        <v>28490</v>
      </c>
      <c r="C24" s="82">
        <v>-54</v>
      </c>
      <c r="D24" s="41">
        <f t="shared" si="0"/>
        <v>-54</v>
      </c>
      <c r="E24" s="41" t="e">
        <f t="shared" si="1"/>
        <v>#N/A</v>
      </c>
      <c r="H24" s="21"/>
      <c r="I24" s="21"/>
    </row>
    <row r="25" spans="1:9">
      <c r="A25" s="18" t="s">
        <v>37</v>
      </c>
      <c r="B25" s="83">
        <v>28855</v>
      </c>
      <c r="C25" s="82">
        <v>-59</v>
      </c>
      <c r="D25" s="41">
        <f t="shared" si="0"/>
        <v>-59</v>
      </c>
      <c r="E25" s="41" t="e">
        <f t="shared" si="1"/>
        <v>#N/A</v>
      </c>
      <c r="H25" s="21"/>
      <c r="I25" s="21"/>
    </row>
    <row r="26" spans="1:9">
      <c r="A26" s="18" t="s">
        <v>38</v>
      </c>
      <c r="B26" s="83">
        <v>29220</v>
      </c>
      <c r="C26" s="82">
        <v>-41</v>
      </c>
      <c r="D26" s="41">
        <f t="shared" si="0"/>
        <v>-41</v>
      </c>
      <c r="E26" s="41" t="e">
        <f t="shared" si="1"/>
        <v>#N/A</v>
      </c>
      <c r="H26" s="21"/>
      <c r="I26" s="21"/>
    </row>
    <row r="27" spans="1:9">
      <c r="A27" s="18" t="s">
        <v>39</v>
      </c>
      <c r="B27" s="83">
        <v>29586</v>
      </c>
      <c r="C27" s="82">
        <v>-74</v>
      </c>
      <c r="D27" s="41">
        <f t="shared" si="0"/>
        <v>-74</v>
      </c>
      <c r="E27" s="41" t="e">
        <f t="shared" si="1"/>
        <v>#N/A</v>
      </c>
      <c r="H27" s="21"/>
      <c r="I27" s="21"/>
    </row>
    <row r="28" spans="1:9">
      <c r="A28" s="18" t="s">
        <v>40</v>
      </c>
      <c r="B28" s="83">
        <v>29951</v>
      </c>
      <c r="C28" s="82">
        <v>-79</v>
      </c>
      <c r="D28" s="41">
        <f t="shared" si="0"/>
        <v>-79</v>
      </c>
      <c r="E28" s="41" t="e">
        <f t="shared" si="1"/>
        <v>#N/A</v>
      </c>
      <c r="H28" s="21"/>
      <c r="I28" s="21"/>
    </row>
    <row r="29" spans="1:9">
      <c r="A29" s="18" t="s">
        <v>41</v>
      </c>
      <c r="B29" s="83">
        <v>30316</v>
      </c>
      <c r="C29" s="82">
        <v>-128</v>
      </c>
      <c r="D29" s="41">
        <f t="shared" si="0"/>
        <v>-128</v>
      </c>
      <c r="E29" s="41" t="e">
        <f t="shared" si="1"/>
        <v>#N/A</v>
      </c>
      <c r="H29" s="21"/>
      <c r="I29" s="21"/>
    </row>
    <row r="30" spans="1:9">
      <c r="A30" s="18" t="s">
        <v>42</v>
      </c>
      <c r="B30" s="83">
        <v>30681</v>
      </c>
      <c r="C30" s="82">
        <v>-208</v>
      </c>
      <c r="D30" s="41">
        <f t="shared" si="0"/>
        <v>-208</v>
      </c>
      <c r="E30" s="41" t="e">
        <f t="shared" si="1"/>
        <v>#N/A</v>
      </c>
      <c r="H30" s="21"/>
      <c r="I30" s="21"/>
    </row>
    <row r="31" spans="1:9">
      <c r="A31" s="18" t="s">
        <v>43</v>
      </c>
      <c r="B31" s="83">
        <v>31047</v>
      </c>
      <c r="C31" s="82">
        <v>-185</v>
      </c>
      <c r="D31" s="41">
        <f t="shared" si="0"/>
        <v>-185</v>
      </c>
      <c r="E31" s="41" t="e">
        <f t="shared" si="1"/>
        <v>#N/A</v>
      </c>
      <c r="H31" s="21"/>
      <c r="I31" s="21"/>
    </row>
    <row r="32" spans="1:9">
      <c r="A32" s="18" t="s">
        <v>44</v>
      </c>
      <c r="B32" s="83">
        <v>31412</v>
      </c>
      <c r="C32" s="82">
        <v>-212</v>
      </c>
      <c r="D32" s="41">
        <f t="shared" si="0"/>
        <v>-212</v>
      </c>
      <c r="E32" s="41" t="e">
        <f t="shared" si="1"/>
        <v>#N/A</v>
      </c>
      <c r="H32" s="21"/>
      <c r="I32" s="21"/>
    </row>
    <row r="33" spans="1:9">
      <c r="A33" s="18" t="s">
        <v>45</v>
      </c>
      <c r="B33" s="83">
        <v>31777</v>
      </c>
      <c r="C33" s="82">
        <v>-221</v>
      </c>
      <c r="D33" s="41">
        <f t="shared" si="0"/>
        <v>-221</v>
      </c>
      <c r="E33" s="41" t="e">
        <f t="shared" si="1"/>
        <v>#N/A</v>
      </c>
      <c r="H33" s="21"/>
      <c r="I33" s="21"/>
    </row>
    <row r="34" spans="1:9">
      <c r="A34" s="18" t="s">
        <v>46</v>
      </c>
      <c r="B34" s="83">
        <v>32142</v>
      </c>
      <c r="C34" s="82">
        <v>-150</v>
      </c>
      <c r="D34" s="41">
        <f t="shared" si="0"/>
        <v>-150</v>
      </c>
      <c r="E34" s="41" t="e">
        <f t="shared" si="1"/>
        <v>#N/A</v>
      </c>
      <c r="H34" s="21"/>
      <c r="I34" s="21"/>
    </row>
    <row r="35" spans="1:9">
      <c r="A35" s="18" t="s">
        <v>47</v>
      </c>
      <c r="B35" s="83">
        <v>32508</v>
      </c>
      <c r="C35" s="82">
        <v>-155</v>
      </c>
      <c r="D35" s="41">
        <f t="shared" si="0"/>
        <v>-155</v>
      </c>
      <c r="E35" s="41" t="e">
        <f t="shared" si="1"/>
        <v>#N/A</v>
      </c>
      <c r="H35" s="21"/>
      <c r="I35" s="21"/>
    </row>
    <row r="36" spans="1:9">
      <c r="A36" s="18" t="s">
        <v>48</v>
      </c>
      <c r="B36" s="83">
        <v>32873</v>
      </c>
      <c r="C36" s="82">
        <v>-153</v>
      </c>
      <c r="D36" s="41">
        <f t="shared" si="0"/>
        <v>-153</v>
      </c>
      <c r="E36" s="41" t="e">
        <f t="shared" si="1"/>
        <v>#N/A</v>
      </c>
      <c r="H36" s="21"/>
      <c r="I36" s="21"/>
    </row>
    <row r="37" spans="1:9">
      <c r="A37" s="18" t="s">
        <v>49</v>
      </c>
      <c r="B37" s="83">
        <v>33238</v>
      </c>
      <c r="C37" s="82">
        <v>-221</v>
      </c>
      <c r="D37" s="41">
        <f t="shared" si="0"/>
        <v>-221</v>
      </c>
      <c r="E37" s="41" t="e">
        <f t="shared" si="1"/>
        <v>#N/A</v>
      </c>
      <c r="H37" s="21"/>
      <c r="I37" s="21"/>
    </row>
    <row r="38" spans="1:9">
      <c r="A38" s="18" t="s">
        <v>50</v>
      </c>
      <c r="B38" s="83">
        <v>33603</v>
      </c>
      <c r="C38" s="82">
        <v>-269</v>
      </c>
      <c r="D38" s="41">
        <f t="shared" si="0"/>
        <v>-269</v>
      </c>
      <c r="E38" s="41" t="e">
        <f t="shared" si="1"/>
        <v>#N/A</v>
      </c>
      <c r="H38" s="21"/>
      <c r="I38" s="21"/>
    </row>
    <row r="39" spans="1:9">
      <c r="A39" s="18" t="s">
        <v>51</v>
      </c>
      <c r="B39" s="83">
        <v>33969</v>
      </c>
      <c r="C39" s="82">
        <v>-290</v>
      </c>
      <c r="D39" s="41">
        <f t="shared" ref="D39:D70" si="2">IF(YEAR(B39)&gt;2014, #N/A, C39)</f>
        <v>-290</v>
      </c>
      <c r="E39" s="41" t="e">
        <f t="shared" ref="E39:E71" si="3">IF(YEAR(B39)&lt;2014,#N/A,C39)</f>
        <v>#N/A</v>
      </c>
      <c r="H39" s="21"/>
      <c r="I39" s="21"/>
    </row>
    <row r="40" spans="1:9">
      <c r="A40" s="18" t="s">
        <v>52</v>
      </c>
      <c r="B40" s="83">
        <v>34334</v>
      </c>
      <c r="C40" s="82">
        <v>-255</v>
      </c>
      <c r="D40" s="41">
        <f t="shared" si="2"/>
        <v>-255</v>
      </c>
      <c r="E40" s="41" t="e">
        <f t="shared" si="3"/>
        <v>#N/A</v>
      </c>
      <c r="H40" s="21"/>
      <c r="I40" s="21"/>
    </row>
    <row r="41" spans="1:9">
      <c r="A41" s="18" t="s">
        <v>53</v>
      </c>
      <c r="B41" s="83">
        <v>34699</v>
      </c>
      <c r="C41" s="82">
        <v>-203</v>
      </c>
      <c r="D41" s="41">
        <f t="shared" si="2"/>
        <v>-203</v>
      </c>
      <c r="E41" s="41" t="e">
        <f t="shared" si="3"/>
        <v>#N/A</v>
      </c>
      <c r="H41" s="21"/>
      <c r="I41" s="21"/>
    </row>
    <row r="42" spans="1:9">
      <c r="A42" s="18" t="s">
        <v>54</v>
      </c>
      <c r="B42" s="83">
        <v>35064</v>
      </c>
      <c r="C42" s="82">
        <v>-164</v>
      </c>
      <c r="D42" s="41">
        <f t="shared" si="2"/>
        <v>-164</v>
      </c>
      <c r="E42" s="41" t="e">
        <f t="shared" si="3"/>
        <v>#N/A</v>
      </c>
      <c r="H42" s="21"/>
      <c r="I42" s="21"/>
    </row>
    <row r="43" spans="1:9">
      <c r="A43" s="18" t="s">
        <v>55</v>
      </c>
      <c r="B43" s="83">
        <v>35430</v>
      </c>
      <c r="C43" s="82">
        <v>-107</v>
      </c>
      <c r="D43" s="41">
        <f t="shared" si="2"/>
        <v>-107</v>
      </c>
      <c r="E43" s="41" t="e">
        <f t="shared" si="3"/>
        <v>#N/A</v>
      </c>
      <c r="H43" s="21"/>
      <c r="I43" s="21"/>
    </row>
    <row r="44" spans="1:9">
      <c r="A44" s="18" t="s">
        <v>56</v>
      </c>
      <c r="B44" s="83">
        <v>35795</v>
      </c>
      <c r="C44" s="82">
        <v>-22</v>
      </c>
      <c r="D44" s="41">
        <f t="shared" si="2"/>
        <v>-22</v>
      </c>
      <c r="E44" s="41" t="e">
        <f t="shared" si="3"/>
        <v>#N/A</v>
      </c>
      <c r="H44" s="21"/>
      <c r="I44" s="21"/>
    </row>
    <row r="45" spans="1:9">
      <c r="A45" s="18" t="s">
        <v>57</v>
      </c>
      <c r="B45" s="83">
        <v>36160</v>
      </c>
      <c r="C45" s="82">
        <v>69</v>
      </c>
      <c r="D45" s="41">
        <f t="shared" si="2"/>
        <v>69</v>
      </c>
      <c r="E45" s="41" t="e">
        <f t="shared" si="3"/>
        <v>#N/A</v>
      </c>
      <c r="H45" s="21"/>
      <c r="I45" s="21"/>
    </row>
    <row r="46" spans="1:9">
      <c r="A46" s="18" t="s">
        <v>58</v>
      </c>
      <c r="B46" s="83">
        <v>36525</v>
      </c>
      <c r="C46" s="82">
        <v>126</v>
      </c>
      <c r="D46" s="41">
        <f t="shared" si="2"/>
        <v>126</v>
      </c>
      <c r="E46" s="41" t="e">
        <f t="shared" si="3"/>
        <v>#N/A</v>
      </c>
      <c r="H46" s="21"/>
      <c r="I46" s="21"/>
    </row>
    <row r="47" spans="1:9">
      <c r="A47" s="18" t="s">
        <v>59</v>
      </c>
      <c r="B47" s="83">
        <v>36891</v>
      </c>
      <c r="C47" s="82">
        <v>236</v>
      </c>
      <c r="D47" s="41">
        <f t="shared" si="2"/>
        <v>236</v>
      </c>
      <c r="E47" s="41" t="e">
        <f t="shared" si="3"/>
        <v>#N/A</v>
      </c>
      <c r="H47" s="21"/>
      <c r="I47" s="21"/>
    </row>
    <row r="48" spans="1:9">
      <c r="A48" s="18" t="s">
        <v>60</v>
      </c>
      <c r="B48" s="83">
        <v>37256</v>
      </c>
      <c r="C48" s="82">
        <v>128</v>
      </c>
      <c r="D48" s="41">
        <f t="shared" si="2"/>
        <v>128</v>
      </c>
      <c r="E48" s="41" t="e">
        <f t="shared" si="3"/>
        <v>#N/A</v>
      </c>
      <c r="H48" s="21"/>
      <c r="I48" s="21"/>
    </row>
    <row r="49" spans="1:9">
      <c r="A49" s="18" t="s">
        <v>61</v>
      </c>
      <c r="B49" s="83">
        <v>37621</v>
      </c>
      <c r="C49" s="82">
        <v>-158</v>
      </c>
      <c r="D49" s="41">
        <f t="shared" si="2"/>
        <v>-158</v>
      </c>
      <c r="E49" s="41" t="e">
        <f t="shared" si="3"/>
        <v>#N/A</v>
      </c>
      <c r="H49" s="21"/>
      <c r="I49" s="21"/>
    </row>
    <row r="50" spans="1:9">
      <c r="A50" s="18" t="s">
        <v>62</v>
      </c>
      <c r="B50" s="83">
        <v>37986</v>
      </c>
      <c r="C50" s="82">
        <v>-378</v>
      </c>
      <c r="D50" s="41">
        <f t="shared" si="2"/>
        <v>-378</v>
      </c>
      <c r="E50" s="41" t="e">
        <f t="shared" si="3"/>
        <v>#N/A</v>
      </c>
      <c r="H50" s="21"/>
      <c r="I50" s="21"/>
    </row>
    <row r="51" spans="1:9">
      <c r="A51" s="18" t="s">
        <v>63</v>
      </c>
      <c r="B51" s="83">
        <v>38352</v>
      </c>
      <c r="C51" s="82">
        <v>-413</v>
      </c>
      <c r="D51" s="41">
        <f t="shared" si="2"/>
        <v>-413</v>
      </c>
      <c r="E51" s="41" t="e">
        <f t="shared" si="3"/>
        <v>#N/A</v>
      </c>
      <c r="H51" s="21"/>
      <c r="I51" s="21"/>
    </row>
    <row r="52" spans="1:9">
      <c r="A52" s="18" t="s">
        <v>64</v>
      </c>
      <c r="B52" s="83">
        <v>38717</v>
      </c>
      <c r="C52" s="82">
        <v>-318</v>
      </c>
      <c r="D52" s="41">
        <f t="shared" si="2"/>
        <v>-318</v>
      </c>
      <c r="E52" s="41" t="e">
        <f t="shared" si="3"/>
        <v>#N/A</v>
      </c>
      <c r="H52" s="21"/>
      <c r="I52" s="21"/>
    </row>
    <row r="53" spans="1:9">
      <c r="A53" s="18" t="s">
        <v>65</v>
      </c>
      <c r="B53" s="83">
        <v>39082</v>
      </c>
      <c r="C53" s="82">
        <v>-248</v>
      </c>
      <c r="D53" s="41">
        <f t="shared" si="2"/>
        <v>-248</v>
      </c>
      <c r="E53" s="41" t="e">
        <f t="shared" si="3"/>
        <v>#N/A</v>
      </c>
      <c r="H53" s="21"/>
      <c r="I53" s="21"/>
    </row>
    <row r="54" spans="1:9">
      <c r="A54" s="18" t="s">
        <v>66</v>
      </c>
      <c r="B54" s="83">
        <v>39447</v>
      </c>
      <c r="C54" s="82">
        <v>-161</v>
      </c>
      <c r="D54" s="41">
        <f t="shared" si="2"/>
        <v>-161</v>
      </c>
      <c r="E54" s="41" t="e">
        <f t="shared" si="3"/>
        <v>#N/A</v>
      </c>
      <c r="H54" s="21"/>
      <c r="I54" s="21"/>
    </row>
    <row r="55" spans="1:9">
      <c r="A55" s="18" t="s">
        <v>67</v>
      </c>
      <c r="B55" s="83">
        <v>39813</v>
      </c>
      <c r="C55" s="82">
        <v>-459</v>
      </c>
      <c r="D55" s="41">
        <f t="shared" si="2"/>
        <v>-459</v>
      </c>
      <c r="E55" s="41" t="e">
        <f t="shared" si="3"/>
        <v>#N/A</v>
      </c>
      <c r="H55" s="21"/>
      <c r="I55" s="21"/>
    </row>
    <row r="56" spans="1:9">
      <c r="A56" s="18" t="s">
        <v>68</v>
      </c>
      <c r="B56" s="83">
        <v>40178</v>
      </c>
      <c r="C56" s="82">
        <v>-1413</v>
      </c>
      <c r="D56" s="41">
        <f t="shared" si="2"/>
        <v>-1413</v>
      </c>
      <c r="E56" s="41" t="e">
        <f t="shared" si="3"/>
        <v>#N/A</v>
      </c>
      <c r="H56" s="21"/>
      <c r="I56" s="21"/>
    </row>
    <row r="57" spans="1:9">
      <c r="A57" s="18" t="s">
        <v>69</v>
      </c>
      <c r="B57" s="83">
        <v>40543</v>
      </c>
      <c r="C57" s="82">
        <v>-1294</v>
      </c>
      <c r="D57" s="41">
        <f t="shared" si="2"/>
        <v>-1294</v>
      </c>
      <c r="E57" s="41" t="e">
        <f t="shared" si="3"/>
        <v>#N/A</v>
      </c>
      <c r="H57" s="21"/>
      <c r="I57" s="21"/>
    </row>
    <row r="58" spans="1:9">
      <c r="A58" s="18" t="s">
        <v>70</v>
      </c>
      <c r="B58" s="83">
        <v>40908</v>
      </c>
      <c r="C58" s="82">
        <v>-1300</v>
      </c>
      <c r="D58" s="41">
        <f t="shared" si="2"/>
        <v>-1300</v>
      </c>
      <c r="E58" s="41" t="e">
        <f t="shared" si="3"/>
        <v>#N/A</v>
      </c>
      <c r="H58" s="21"/>
      <c r="I58" s="21"/>
    </row>
    <row r="59" spans="1:9">
      <c r="A59" s="18" t="s">
        <v>71</v>
      </c>
      <c r="B59" s="83">
        <v>41274</v>
      </c>
      <c r="C59" s="82">
        <v>-1087</v>
      </c>
      <c r="D59" s="41">
        <f t="shared" si="2"/>
        <v>-1087</v>
      </c>
      <c r="E59" s="41" t="e">
        <f t="shared" si="3"/>
        <v>#N/A</v>
      </c>
      <c r="H59" s="21"/>
      <c r="I59" s="21"/>
    </row>
    <row r="60" spans="1:9">
      <c r="A60" s="18" t="s">
        <v>72</v>
      </c>
      <c r="B60" s="83">
        <v>41639</v>
      </c>
      <c r="C60" s="82">
        <v>-680</v>
      </c>
      <c r="D60" s="41">
        <f t="shared" si="2"/>
        <v>-680</v>
      </c>
      <c r="E60" s="41" t="e">
        <f t="shared" si="3"/>
        <v>#N/A</v>
      </c>
      <c r="H60" s="21"/>
      <c r="I60" s="21"/>
    </row>
    <row r="61" spans="1:9">
      <c r="A61" s="18" t="s">
        <v>73</v>
      </c>
      <c r="B61" s="83">
        <v>42004</v>
      </c>
      <c r="C61" s="82">
        <v>-492</v>
      </c>
      <c r="D61" s="41">
        <f t="shared" si="2"/>
        <v>-492</v>
      </c>
      <c r="E61" s="41">
        <f t="shared" si="3"/>
        <v>-492</v>
      </c>
      <c r="H61" s="21"/>
      <c r="I61" s="21"/>
    </row>
    <row r="62" spans="1:9">
      <c r="A62" s="18" t="s">
        <v>74</v>
      </c>
      <c r="B62" s="83">
        <v>42369</v>
      </c>
      <c r="C62" s="82">
        <v>-469</v>
      </c>
      <c r="D62" s="41" t="e">
        <f t="shared" si="2"/>
        <v>#N/A</v>
      </c>
      <c r="E62" s="41">
        <f t="shared" si="3"/>
        <v>-469</v>
      </c>
      <c r="H62" s="21"/>
      <c r="I62" s="21"/>
    </row>
    <row r="63" spans="1:9">
      <c r="A63" s="18" t="s">
        <v>75</v>
      </c>
      <c r="B63" s="83">
        <v>42735</v>
      </c>
      <c r="C63" s="82">
        <v>-536</v>
      </c>
      <c r="D63" s="41" t="e">
        <f t="shared" si="2"/>
        <v>#N/A</v>
      </c>
      <c r="E63" s="41">
        <f t="shared" si="3"/>
        <v>-536</v>
      </c>
      <c r="H63" s="21"/>
      <c r="I63" s="21"/>
    </row>
    <row r="64" spans="1:9">
      <c r="A64" s="18" t="s">
        <v>76</v>
      </c>
      <c r="B64" s="83">
        <v>43100</v>
      </c>
      <c r="C64" s="82">
        <v>-576</v>
      </c>
      <c r="D64" s="41" t="e">
        <f t="shared" si="2"/>
        <v>#N/A</v>
      </c>
      <c r="E64" s="41">
        <f t="shared" si="3"/>
        <v>-576</v>
      </c>
      <c r="H64" s="21"/>
      <c r="I64" s="21"/>
    </row>
    <row r="65" spans="1:9">
      <c r="A65" s="18" t="s">
        <v>77</v>
      </c>
      <c r="B65" s="83">
        <v>43465</v>
      </c>
      <c r="C65" s="82">
        <v>-627</v>
      </c>
      <c r="D65" s="41" t="e">
        <f t="shared" si="2"/>
        <v>#N/A</v>
      </c>
      <c r="E65" s="41">
        <f t="shared" si="3"/>
        <v>-627</v>
      </c>
      <c r="H65" s="21"/>
      <c r="I65" s="21"/>
    </row>
    <row r="66" spans="1:9">
      <c r="A66" s="18" t="s">
        <v>78</v>
      </c>
      <c r="B66" s="83">
        <v>43830</v>
      </c>
      <c r="C66" s="82">
        <v>-722</v>
      </c>
      <c r="D66" s="41" t="e">
        <f t="shared" si="2"/>
        <v>#N/A</v>
      </c>
      <c r="E66" s="41">
        <f t="shared" si="3"/>
        <v>-722</v>
      </c>
      <c r="I66" s="21"/>
    </row>
    <row r="67" spans="1:9">
      <c r="A67" s="18" t="s">
        <v>79</v>
      </c>
      <c r="B67" s="83">
        <v>44196</v>
      </c>
      <c r="C67" s="82">
        <v>-804</v>
      </c>
      <c r="D67" s="41" t="e">
        <f t="shared" si="2"/>
        <v>#N/A</v>
      </c>
      <c r="E67" s="41">
        <f t="shared" si="3"/>
        <v>-804</v>
      </c>
      <c r="I67" s="21"/>
    </row>
    <row r="68" spans="1:9">
      <c r="A68" s="18" t="s">
        <v>80</v>
      </c>
      <c r="B68" s="83">
        <v>44561</v>
      </c>
      <c r="C68" s="82">
        <v>-878</v>
      </c>
      <c r="D68" s="41" t="e">
        <f t="shared" si="2"/>
        <v>#N/A</v>
      </c>
      <c r="E68" s="41">
        <f t="shared" si="3"/>
        <v>-878</v>
      </c>
      <c r="I68" s="21"/>
    </row>
    <row r="69" spans="1:9">
      <c r="A69" s="18" t="s">
        <v>81</v>
      </c>
      <c r="B69" s="83">
        <v>44926</v>
      </c>
      <c r="C69" s="82">
        <v>-998</v>
      </c>
      <c r="D69" s="41" t="e">
        <f t="shared" si="2"/>
        <v>#N/A</v>
      </c>
      <c r="E69" s="41">
        <f t="shared" si="3"/>
        <v>-998</v>
      </c>
      <c r="I69" s="21"/>
    </row>
    <row r="70" spans="1:9">
      <c r="A70" s="18" t="s">
        <v>82</v>
      </c>
      <c r="B70" s="83">
        <v>45291</v>
      </c>
      <c r="C70" s="82">
        <v>-1005</v>
      </c>
      <c r="D70" s="41" t="e">
        <f t="shared" si="2"/>
        <v>#N/A</v>
      </c>
      <c r="E70" s="41">
        <f t="shared" si="3"/>
        <v>-1005</v>
      </c>
      <c r="I70" s="21"/>
    </row>
    <row r="71" spans="1:9">
      <c r="A71" s="18" t="s">
        <v>83</v>
      </c>
      <c r="B71" s="83">
        <v>45657</v>
      </c>
      <c r="C71" s="82">
        <v>-1003</v>
      </c>
      <c r="D71" s="41" t="e">
        <f t="shared" ref="D71" si="4">IF(YEAR(B71)&gt;2014, #N/A, C71)</f>
        <v>#N/A</v>
      </c>
      <c r="E71" s="41">
        <f t="shared" si="3"/>
        <v>-1003</v>
      </c>
      <c r="I71" s="21"/>
    </row>
    <row r="72" spans="1:9">
      <c r="A72" s="18" t="s">
        <v>300</v>
      </c>
      <c r="B72" s="28" t="s">
        <v>300</v>
      </c>
      <c r="C72" t="s">
        <v>300</v>
      </c>
    </row>
    <row r="73" spans="1:9">
      <c r="A73" s="18" t="s">
        <v>300</v>
      </c>
      <c r="B73" s="28" t="s">
        <v>300</v>
      </c>
      <c r="C73" t="s">
        <v>300</v>
      </c>
    </row>
    <row r="74" spans="1:9">
      <c r="A74" s="18" t="s">
        <v>300</v>
      </c>
      <c r="B74" s="28" t="s">
        <v>300</v>
      </c>
      <c r="C74" t="s">
        <v>300</v>
      </c>
    </row>
    <row r="75" spans="1:9">
      <c r="A75" s="18" t="s">
        <v>300</v>
      </c>
      <c r="B75" s="28" t="s">
        <v>300</v>
      </c>
      <c r="C75" t="s">
        <v>300</v>
      </c>
    </row>
    <row r="76" spans="1:9">
      <c r="A76" s="18" t="s">
        <v>300</v>
      </c>
      <c r="B76" s="28" t="s">
        <v>300</v>
      </c>
      <c r="C76" t="s">
        <v>300</v>
      </c>
    </row>
  </sheetData>
  <hyperlinks>
    <hyperlink ref="C3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87"/>
  <sheetViews>
    <sheetView topLeftCell="A70" workbookViewId="0">
      <selection activeCell="B6" sqref="B6:B87"/>
    </sheetView>
  </sheetViews>
  <sheetFormatPr defaultRowHeight="15"/>
  <cols>
    <col min="1" max="2" width="9.140625" style="24"/>
  </cols>
  <sheetData>
    <row r="1" spans="1:5">
      <c r="C1" s="24" t="s">
        <v>199</v>
      </c>
    </row>
    <row r="2" spans="1:5">
      <c r="A2" s="26" t="s">
        <v>455</v>
      </c>
      <c r="B2" s="26" t="s">
        <v>0</v>
      </c>
      <c r="C2" s="25" t="s">
        <v>200</v>
      </c>
    </row>
    <row r="3" spans="1:5">
      <c r="A3" s="24" t="s">
        <v>7</v>
      </c>
      <c r="C3" t="s">
        <v>202</v>
      </c>
    </row>
    <row r="4" spans="1:5">
      <c r="A4" s="24" t="s">
        <v>23</v>
      </c>
      <c r="C4" t="s">
        <v>25</v>
      </c>
    </row>
    <row r="5" spans="1:5">
      <c r="A5" s="24" t="s">
        <v>27</v>
      </c>
      <c r="C5" t="s">
        <v>180</v>
      </c>
      <c r="D5" t="s">
        <v>243</v>
      </c>
      <c r="E5" t="s">
        <v>244</v>
      </c>
    </row>
    <row r="6" spans="1:5">
      <c r="A6" s="24" t="s">
        <v>201</v>
      </c>
      <c r="B6" s="83">
        <v>17898</v>
      </c>
      <c r="C6" s="27">
        <v>82.4</v>
      </c>
      <c r="D6" s="39">
        <f>IF(YEAR(B6)&gt;2014, #N/A, C6)</f>
        <v>82.4</v>
      </c>
      <c r="E6" s="41" t="e">
        <f>IF(YEAR(B6)&lt;2014,#N/A,C6)</f>
        <v>#N/A</v>
      </c>
    </row>
    <row r="7" spans="1:5">
      <c r="A7" s="24" t="s">
        <v>203</v>
      </c>
      <c r="B7" s="83">
        <v>18263</v>
      </c>
      <c r="C7" s="27">
        <v>77.400000000000006</v>
      </c>
      <c r="D7" s="39">
        <f t="shared" ref="D7:D70" si="0">IF(YEAR(B7)&gt;2014, #N/A, C7)</f>
        <v>77.400000000000006</v>
      </c>
      <c r="E7" s="41" t="e">
        <f t="shared" ref="E7:E70" si="1">IF(YEAR(B7)&lt;2014,#N/A,C7)</f>
        <v>#N/A</v>
      </c>
    </row>
    <row r="8" spans="1:5">
      <c r="A8" s="24" t="s">
        <v>204</v>
      </c>
      <c r="B8" s="83">
        <v>18628</v>
      </c>
      <c r="C8" s="27">
        <v>78.5</v>
      </c>
      <c r="D8" s="39">
        <f t="shared" si="0"/>
        <v>78.5</v>
      </c>
      <c r="E8" s="41" t="e">
        <f t="shared" si="1"/>
        <v>#N/A</v>
      </c>
    </row>
    <row r="9" spans="1:5">
      <c r="A9" s="24" t="s">
        <v>205</v>
      </c>
      <c r="B9" s="83">
        <v>18993</v>
      </c>
      <c r="C9" s="27">
        <v>65.5</v>
      </c>
      <c r="D9" s="39">
        <f t="shared" si="0"/>
        <v>65.5</v>
      </c>
      <c r="E9" s="41" t="e">
        <f t="shared" si="1"/>
        <v>#N/A</v>
      </c>
    </row>
    <row r="10" spans="1:5">
      <c r="A10" s="24" t="s">
        <v>206</v>
      </c>
      <c r="B10" s="83">
        <v>19359</v>
      </c>
      <c r="C10" s="27">
        <v>60.1</v>
      </c>
      <c r="D10" s="39">
        <f t="shared" si="0"/>
        <v>60.1</v>
      </c>
      <c r="E10" s="41" t="e">
        <f t="shared" si="1"/>
        <v>#N/A</v>
      </c>
    </row>
    <row r="11" spans="1:5">
      <c r="A11" s="24" t="s">
        <v>207</v>
      </c>
      <c r="B11" s="83">
        <v>19724</v>
      </c>
      <c r="C11" s="27">
        <v>57.1</v>
      </c>
      <c r="D11" s="39">
        <f t="shared" si="0"/>
        <v>57.1</v>
      </c>
      <c r="E11" s="41" t="e">
        <f t="shared" si="1"/>
        <v>#N/A</v>
      </c>
    </row>
    <row r="12" spans="1:5">
      <c r="A12" s="24" t="s">
        <v>208</v>
      </c>
      <c r="B12" s="83">
        <v>20089</v>
      </c>
      <c r="C12" s="27">
        <v>57.9</v>
      </c>
      <c r="D12" s="39">
        <f t="shared" si="0"/>
        <v>57.9</v>
      </c>
      <c r="E12" s="41" t="e">
        <f t="shared" si="1"/>
        <v>#N/A</v>
      </c>
    </row>
    <row r="13" spans="1:5">
      <c r="A13" s="24" t="s">
        <v>209</v>
      </c>
      <c r="B13" s="83">
        <v>20454</v>
      </c>
      <c r="C13" s="27">
        <v>55.7</v>
      </c>
      <c r="D13" s="39">
        <f t="shared" si="0"/>
        <v>55.7</v>
      </c>
      <c r="E13" s="41" t="e">
        <f t="shared" si="1"/>
        <v>#N/A</v>
      </c>
    </row>
    <row r="14" spans="1:5">
      <c r="A14" s="24" t="s">
        <v>210</v>
      </c>
      <c r="B14" s="83">
        <v>20820</v>
      </c>
      <c r="C14" s="27">
        <v>50.6</v>
      </c>
      <c r="D14" s="39">
        <f t="shared" si="0"/>
        <v>50.6</v>
      </c>
      <c r="E14" s="41" t="e">
        <f t="shared" si="1"/>
        <v>#N/A</v>
      </c>
    </row>
    <row r="15" spans="1:5">
      <c r="A15" s="24" t="s">
        <v>211</v>
      </c>
      <c r="B15" s="83">
        <v>21185</v>
      </c>
      <c r="C15" s="27">
        <v>47.2</v>
      </c>
      <c r="D15" s="39">
        <f t="shared" si="0"/>
        <v>47.2</v>
      </c>
      <c r="E15" s="41" t="e">
        <f t="shared" si="1"/>
        <v>#N/A</v>
      </c>
    </row>
    <row r="16" spans="1:5">
      <c r="A16" s="24" t="s">
        <v>212</v>
      </c>
      <c r="B16" s="83">
        <v>21550</v>
      </c>
      <c r="C16" s="27">
        <v>47.7</v>
      </c>
      <c r="D16" s="39">
        <f t="shared" si="0"/>
        <v>47.7</v>
      </c>
      <c r="E16" s="41" t="e">
        <f t="shared" si="1"/>
        <v>#N/A</v>
      </c>
    </row>
    <row r="17" spans="1:5">
      <c r="A17" s="24" t="s">
        <v>213</v>
      </c>
      <c r="B17" s="83">
        <v>21915</v>
      </c>
      <c r="C17" s="27">
        <v>46.4</v>
      </c>
      <c r="D17" s="39">
        <f t="shared" si="0"/>
        <v>46.4</v>
      </c>
      <c r="E17" s="41" t="e">
        <f t="shared" si="1"/>
        <v>#N/A</v>
      </c>
    </row>
    <row r="18" spans="1:5">
      <c r="A18" s="24" t="s">
        <v>185</v>
      </c>
      <c r="B18" s="83">
        <v>22281</v>
      </c>
      <c r="C18" s="27">
        <v>44.3</v>
      </c>
      <c r="D18" s="39">
        <f t="shared" si="0"/>
        <v>44.3</v>
      </c>
      <c r="E18" s="41" t="e">
        <f t="shared" si="1"/>
        <v>#N/A</v>
      </c>
    </row>
    <row r="19" spans="1:5">
      <c r="A19" s="24" t="s">
        <v>188</v>
      </c>
      <c r="B19" s="83">
        <v>22646</v>
      </c>
      <c r="C19" s="27">
        <v>43.5</v>
      </c>
      <c r="D19" s="39">
        <f t="shared" si="0"/>
        <v>43.5</v>
      </c>
      <c r="E19" s="41" t="e">
        <f t="shared" si="1"/>
        <v>#N/A</v>
      </c>
    </row>
    <row r="20" spans="1:5">
      <c r="A20" s="24" t="s">
        <v>189</v>
      </c>
      <c r="B20" s="83">
        <v>23011</v>
      </c>
      <c r="C20" s="27">
        <v>42.3</v>
      </c>
      <c r="D20" s="39">
        <f t="shared" si="0"/>
        <v>42.3</v>
      </c>
      <c r="E20" s="41" t="e">
        <f t="shared" si="1"/>
        <v>#N/A</v>
      </c>
    </row>
    <row r="21" spans="1:5">
      <c r="A21" s="24" t="s">
        <v>190</v>
      </c>
      <c r="B21" s="83">
        <v>23376</v>
      </c>
      <c r="C21" s="27">
        <v>41</v>
      </c>
      <c r="D21" s="39">
        <f t="shared" si="0"/>
        <v>41</v>
      </c>
      <c r="E21" s="41" t="e">
        <f t="shared" si="1"/>
        <v>#N/A</v>
      </c>
    </row>
    <row r="22" spans="1:5">
      <c r="A22" s="24" t="s">
        <v>191</v>
      </c>
      <c r="B22" s="83">
        <v>23742</v>
      </c>
      <c r="C22" s="27">
        <v>38.700000000000003</v>
      </c>
      <c r="D22" s="39">
        <f t="shared" si="0"/>
        <v>38.700000000000003</v>
      </c>
      <c r="E22" s="41" t="e">
        <f t="shared" si="1"/>
        <v>#N/A</v>
      </c>
    </row>
    <row r="23" spans="1:5">
      <c r="A23" s="24" t="s">
        <v>192</v>
      </c>
      <c r="B23" s="83">
        <v>24107</v>
      </c>
      <c r="C23" s="27">
        <v>36.700000000000003</v>
      </c>
      <c r="D23" s="39">
        <f t="shared" si="0"/>
        <v>36.700000000000003</v>
      </c>
      <c r="E23" s="41" t="e">
        <f t="shared" si="1"/>
        <v>#N/A</v>
      </c>
    </row>
    <row r="24" spans="1:5">
      <c r="A24" s="24" t="s">
        <v>193</v>
      </c>
      <c r="B24" s="83">
        <v>24472</v>
      </c>
      <c r="C24" s="27">
        <v>33.700000000000003</v>
      </c>
      <c r="D24" s="39">
        <f t="shared" si="0"/>
        <v>33.700000000000003</v>
      </c>
      <c r="E24" s="41" t="e">
        <f t="shared" si="1"/>
        <v>#N/A</v>
      </c>
    </row>
    <row r="25" spans="1:5">
      <c r="A25" s="24" t="s">
        <v>194</v>
      </c>
      <c r="B25" s="83">
        <v>24837</v>
      </c>
      <c r="C25" s="27">
        <v>31.8</v>
      </c>
      <c r="D25" s="39">
        <f t="shared" si="0"/>
        <v>31.8</v>
      </c>
      <c r="E25" s="41" t="e">
        <f t="shared" si="1"/>
        <v>#N/A</v>
      </c>
    </row>
    <row r="26" spans="1:5">
      <c r="A26" s="24" t="s">
        <v>195</v>
      </c>
      <c r="B26" s="83">
        <v>25203</v>
      </c>
      <c r="C26" s="27">
        <v>32.200000000000003</v>
      </c>
      <c r="D26" s="39">
        <f t="shared" si="0"/>
        <v>32.200000000000003</v>
      </c>
      <c r="E26" s="41" t="e">
        <f t="shared" si="1"/>
        <v>#N/A</v>
      </c>
    </row>
    <row r="27" spans="1:5">
      <c r="A27" s="24" t="s">
        <v>196</v>
      </c>
      <c r="B27" s="83">
        <v>25568</v>
      </c>
      <c r="C27" s="27">
        <v>28.3</v>
      </c>
      <c r="D27" s="39">
        <f t="shared" si="0"/>
        <v>28.3</v>
      </c>
      <c r="E27" s="41" t="e">
        <f t="shared" si="1"/>
        <v>#N/A</v>
      </c>
    </row>
    <row r="28" spans="1:5">
      <c r="A28" s="24" t="s">
        <v>197</v>
      </c>
      <c r="B28" s="83">
        <v>25933</v>
      </c>
      <c r="C28" s="27">
        <v>27</v>
      </c>
      <c r="D28" s="39">
        <f t="shared" si="0"/>
        <v>27</v>
      </c>
      <c r="E28" s="41" t="e">
        <f t="shared" si="1"/>
        <v>#N/A</v>
      </c>
    </row>
    <row r="29" spans="1:5">
      <c r="A29" s="24" t="s">
        <v>198</v>
      </c>
      <c r="B29" s="83">
        <v>26298</v>
      </c>
      <c r="C29" s="27">
        <v>27.1</v>
      </c>
      <c r="D29" s="39">
        <f t="shared" si="0"/>
        <v>27.1</v>
      </c>
      <c r="E29" s="41" t="e">
        <f t="shared" si="1"/>
        <v>#N/A</v>
      </c>
    </row>
    <row r="30" spans="1:5">
      <c r="A30" s="24" t="s">
        <v>176</v>
      </c>
      <c r="B30" s="83">
        <v>26664</v>
      </c>
      <c r="C30" s="27">
        <v>26.4</v>
      </c>
      <c r="D30" s="39">
        <f t="shared" si="0"/>
        <v>26.4</v>
      </c>
      <c r="E30" s="41" t="e">
        <f t="shared" si="1"/>
        <v>#N/A</v>
      </c>
    </row>
    <row r="31" spans="1:5">
      <c r="A31" s="24" t="s">
        <v>32</v>
      </c>
      <c r="B31" s="83">
        <v>27029</v>
      </c>
      <c r="C31" s="27">
        <v>25.1</v>
      </c>
      <c r="D31" s="39">
        <f t="shared" si="0"/>
        <v>25.1</v>
      </c>
      <c r="E31" s="41" t="e">
        <f t="shared" si="1"/>
        <v>#N/A</v>
      </c>
    </row>
    <row r="32" spans="1:5">
      <c r="A32" s="24" t="s">
        <v>33</v>
      </c>
      <c r="B32" s="83">
        <v>27394</v>
      </c>
      <c r="C32" s="27">
        <v>23.1</v>
      </c>
      <c r="D32" s="39">
        <f t="shared" si="0"/>
        <v>23.1</v>
      </c>
      <c r="E32" s="41" t="e">
        <f t="shared" si="1"/>
        <v>#N/A</v>
      </c>
    </row>
    <row r="33" spans="1:5">
      <c r="A33" s="24" t="s">
        <v>34</v>
      </c>
      <c r="B33" s="83">
        <v>27759</v>
      </c>
      <c r="C33" s="27">
        <v>24.5</v>
      </c>
      <c r="D33" s="39">
        <f t="shared" si="0"/>
        <v>24.5</v>
      </c>
      <c r="E33" s="41" t="e">
        <f t="shared" si="1"/>
        <v>#N/A</v>
      </c>
    </row>
    <row r="34" spans="1:5">
      <c r="A34" s="24" t="s">
        <v>35</v>
      </c>
      <c r="B34" s="83">
        <v>28125</v>
      </c>
      <c r="C34" s="27">
        <v>26.7</v>
      </c>
      <c r="D34" s="39">
        <f t="shared" si="0"/>
        <v>26.7</v>
      </c>
      <c r="E34" s="41" t="e">
        <f t="shared" si="1"/>
        <v>#N/A</v>
      </c>
    </row>
    <row r="35" spans="1:5">
      <c r="A35" s="24" t="s">
        <v>36</v>
      </c>
      <c r="B35" s="83">
        <v>28490</v>
      </c>
      <c r="C35" s="27">
        <v>27.1</v>
      </c>
      <c r="D35" s="39">
        <f t="shared" si="0"/>
        <v>27.1</v>
      </c>
      <c r="E35" s="41" t="e">
        <f t="shared" si="1"/>
        <v>#N/A</v>
      </c>
    </row>
    <row r="36" spans="1:5">
      <c r="A36" s="24" t="s">
        <v>37</v>
      </c>
      <c r="B36" s="83">
        <v>28855</v>
      </c>
      <c r="C36" s="27">
        <v>26.6</v>
      </c>
      <c r="D36" s="39">
        <f t="shared" si="0"/>
        <v>26.6</v>
      </c>
      <c r="E36" s="41" t="e">
        <f t="shared" si="1"/>
        <v>#N/A</v>
      </c>
    </row>
    <row r="37" spans="1:5">
      <c r="A37" s="24" t="s">
        <v>38</v>
      </c>
      <c r="B37" s="83">
        <v>29220</v>
      </c>
      <c r="C37" s="27">
        <v>24.9</v>
      </c>
      <c r="D37" s="39">
        <f t="shared" si="0"/>
        <v>24.9</v>
      </c>
      <c r="E37" s="41" t="e">
        <f t="shared" si="1"/>
        <v>#N/A</v>
      </c>
    </row>
    <row r="38" spans="1:5">
      <c r="A38" s="24" t="s">
        <v>39</v>
      </c>
      <c r="B38" s="83">
        <v>29586</v>
      </c>
      <c r="C38" s="27">
        <v>25.5</v>
      </c>
      <c r="D38" s="39">
        <f t="shared" si="0"/>
        <v>25.5</v>
      </c>
      <c r="E38" s="41" t="e">
        <f t="shared" si="1"/>
        <v>#N/A</v>
      </c>
    </row>
    <row r="39" spans="1:5">
      <c r="A39" s="24" t="s">
        <v>40</v>
      </c>
      <c r="B39" s="83">
        <v>29951</v>
      </c>
      <c r="C39" s="27">
        <v>25.2</v>
      </c>
      <c r="D39" s="39">
        <f t="shared" si="0"/>
        <v>25.2</v>
      </c>
      <c r="E39" s="41" t="e">
        <f t="shared" si="1"/>
        <v>#N/A</v>
      </c>
    </row>
    <row r="40" spans="1:5">
      <c r="A40" s="24" t="s">
        <v>41</v>
      </c>
      <c r="B40" s="83">
        <v>30316</v>
      </c>
      <c r="C40" s="27">
        <v>27.9</v>
      </c>
      <c r="D40" s="39">
        <f t="shared" si="0"/>
        <v>27.9</v>
      </c>
      <c r="E40" s="41" t="e">
        <f t="shared" si="1"/>
        <v>#N/A</v>
      </c>
    </row>
    <row r="41" spans="1:5">
      <c r="A41" s="24" t="s">
        <v>42</v>
      </c>
      <c r="B41" s="83">
        <v>30681</v>
      </c>
      <c r="C41" s="27">
        <v>32.1</v>
      </c>
      <c r="D41" s="39">
        <f t="shared" si="0"/>
        <v>32.1</v>
      </c>
      <c r="E41" s="41" t="e">
        <f t="shared" si="1"/>
        <v>#N/A</v>
      </c>
    </row>
    <row r="42" spans="1:5">
      <c r="A42" s="24" t="s">
        <v>43</v>
      </c>
      <c r="B42" s="83">
        <v>31047</v>
      </c>
      <c r="C42" s="27">
        <v>33.1</v>
      </c>
      <c r="D42" s="39">
        <f t="shared" si="0"/>
        <v>33.1</v>
      </c>
      <c r="E42" s="41" t="e">
        <f t="shared" si="1"/>
        <v>#N/A</v>
      </c>
    </row>
    <row r="43" spans="1:5">
      <c r="A43" s="24" t="s">
        <v>44</v>
      </c>
      <c r="B43" s="83">
        <v>31412</v>
      </c>
      <c r="C43" s="27">
        <v>35.299999999999997</v>
      </c>
      <c r="D43" s="39">
        <f t="shared" si="0"/>
        <v>35.299999999999997</v>
      </c>
      <c r="E43" s="41" t="e">
        <f t="shared" si="1"/>
        <v>#N/A</v>
      </c>
    </row>
    <row r="44" spans="1:5">
      <c r="A44" s="24" t="s">
        <v>45</v>
      </c>
      <c r="B44" s="83">
        <v>31777</v>
      </c>
      <c r="C44" s="27">
        <v>38.4</v>
      </c>
      <c r="D44" s="39">
        <f t="shared" si="0"/>
        <v>38.4</v>
      </c>
      <c r="E44" s="41" t="e">
        <f t="shared" si="1"/>
        <v>#N/A</v>
      </c>
    </row>
    <row r="45" spans="1:5">
      <c r="A45" s="24" t="s">
        <v>46</v>
      </c>
      <c r="B45" s="83">
        <v>32142</v>
      </c>
      <c r="C45" s="27">
        <v>39.5</v>
      </c>
      <c r="D45" s="39">
        <f t="shared" si="0"/>
        <v>39.5</v>
      </c>
      <c r="E45" s="41" t="e">
        <f t="shared" si="1"/>
        <v>#N/A</v>
      </c>
    </row>
    <row r="46" spans="1:5">
      <c r="A46" s="24" t="s">
        <v>47</v>
      </c>
      <c r="B46" s="83">
        <v>32508</v>
      </c>
      <c r="C46" s="27">
        <v>39.799999999999997</v>
      </c>
      <c r="D46" s="39">
        <f t="shared" si="0"/>
        <v>39.799999999999997</v>
      </c>
      <c r="E46" s="41" t="e">
        <f t="shared" si="1"/>
        <v>#N/A</v>
      </c>
    </row>
    <row r="47" spans="1:5">
      <c r="A47" s="24" t="s">
        <v>48</v>
      </c>
      <c r="B47" s="83">
        <v>32873</v>
      </c>
      <c r="C47" s="27">
        <v>39.299999999999997</v>
      </c>
      <c r="D47" s="39">
        <f t="shared" si="0"/>
        <v>39.299999999999997</v>
      </c>
      <c r="E47" s="41" t="e">
        <f t="shared" si="1"/>
        <v>#N/A</v>
      </c>
    </row>
    <row r="48" spans="1:5">
      <c r="A48" s="24" t="s">
        <v>49</v>
      </c>
      <c r="B48" s="83">
        <v>33238</v>
      </c>
      <c r="C48" s="27">
        <v>40.799999999999997</v>
      </c>
      <c r="D48" s="39">
        <f t="shared" si="0"/>
        <v>40.799999999999997</v>
      </c>
      <c r="E48" s="41" t="e">
        <f t="shared" si="1"/>
        <v>#N/A</v>
      </c>
    </row>
    <row r="49" spans="1:5">
      <c r="A49" s="24" t="s">
        <v>50</v>
      </c>
      <c r="B49" s="83">
        <v>33603</v>
      </c>
      <c r="C49" s="27">
        <v>44</v>
      </c>
      <c r="D49" s="39">
        <f t="shared" si="0"/>
        <v>44</v>
      </c>
      <c r="E49" s="41" t="e">
        <f t="shared" si="1"/>
        <v>#N/A</v>
      </c>
    </row>
    <row r="50" spans="1:5">
      <c r="A50" s="24" t="s">
        <v>51</v>
      </c>
      <c r="B50" s="83">
        <v>33969</v>
      </c>
      <c r="C50" s="27">
        <v>46.6</v>
      </c>
      <c r="D50" s="39">
        <f t="shared" si="0"/>
        <v>46.6</v>
      </c>
      <c r="E50" s="41" t="e">
        <f t="shared" si="1"/>
        <v>#N/A</v>
      </c>
    </row>
    <row r="51" spans="1:5">
      <c r="A51" s="24" t="s">
        <v>52</v>
      </c>
      <c r="B51" s="83">
        <v>34334</v>
      </c>
      <c r="C51" s="27">
        <v>47.8</v>
      </c>
      <c r="D51" s="39">
        <f t="shared" si="0"/>
        <v>47.8</v>
      </c>
      <c r="E51" s="41" t="e">
        <f t="shared" si="1"/>
        <v>#N/A</v>
      </c>
    </row>
    <row r="52" spans="1:5">
      <c r="A52" s="24" t="s">
        <v>53</v>
      </c>
      <c r="B52" s="83">
        <v>34699</v>
      </c>
      <c r="C52" s="27">
        <v>47.7</v>
      </c>
      <c r="D52" s="39">
        <f t="shared" si="0"/>
        <v>47.7</v>
      </c>
      <c r="E52" s="41" t="e">
        <f t="shared" si="1"/>
        <v>#N/A</v>
      </c>
    </row>
    <row r="53" spans="1:5">
      <c r="A53" s="24" t="s">
        <v>54</v>
      </c>
      <c r="B53" s="83">
        <v>35064</v>
      </c>
      <c r="C53" s="27">
        <v>47.5</v>
      </c>
      <c r="D53" s="39">
        <f t="shared" si="0"/>
        <v>47.5</v>
      </c>
      <c r="E53" s="41" t="e">
        <f t="shared" si="1"/>
        <v>#N/A</v>
      </c>
    </row>
    <row r="54" spans="1:5">
      <c r="A54" s="24" t="s">
        <v>55</v>
      </c>
      <c r="B54" s="83">
        <v>35430</v>
      </c>
      <c r="C54" s="27">
        <v>46.8</v>
      </c>
      <c r="D54" s="39">
        <f t="shared" si="0"/>
        <v>46.8</v>
      </c>
      <c r="E54" s="41" t="e">
        <f t="shared" si="1"/>
        <v>#N/A</v>
      </c>
    </row>
    <row r="55" spans="1:5">
      <c r="A55" s="24" t="s">
        <v>56</v>
      </c>
      <c r="B55" s="83">
        <v>35795</v>
      </c>
      <c r="C55" s="27">
        <v>44.5</v>
      </c>
      <c r="D55" s="39">
        <f t="shared" si="0"/>
        <v>44.5</v>
      </c>
      <c r="E55" s="41" t="e">
        <f t="shared" si="1"/>
        <v>#N/A</v>
      </c>
    </row>
    <row r="56" spans="1:5">
      <c r="A56" s="24" t="s">
        <v>57</v>
      </c>
      <c r="B56" s="83">
        <v>36160</v>
      </c>
      <c r="C56" s="27">
        <v>41.6</v>
      </c>
      <c r="D56" s="39">
        <f t="shared" si="0"/>
        <v>41.6</v>
      </c>
      <c r="E56" s="41" t="e">
        <f t="shared" si="1"/>
        <v>#N/A</v>
      </c>
    </row>
    <row r="57" spans="1:5">
      <c r="A57" s="24" t="s">
        <v>58</v>
      </c>
      <c r="B57" s="83">
        <v>36525</v>
      </c>
      <c r="C57" s="27">
        <v>38.200000000000003</v>
      </c>
      <c r="D57" s="39">
        <f t="shared" si="0"/>
        <v>38.200000000000003</v>
      </c>
      <c r="E57" s="41" t="e">
        <f t="shared" si="1"/>
        <v>#N/A</v>
      </c>
    </row>
    <row r="58" spans="1:5">
      <c r="A58" s="24" t="s">
        <v>59</v>
      </c>
      <c r="B58" s="83">
        <v>36891</v>
      </c>
      <c r="C58" s="27">
        <v>33.6</v>
      </c>
      <c r="D58" s="39">
        <f t="shared" si="0"/>
        <v>33.6</v>
      </c>
      <c r="E58" s="41" t="e">
        <f t="shared" si="1"/>
        <v>#N/A</v>
      </c>
    </row>
    <row r="59" spans="1:5">
      <c r="A59" s="24" t="s">
        <v>60</v>
      </c>
      <c r="B59" s="83">
        <v>37256</v>
      </c>
      <c r="C59" s="27">
        <v>31.4</v>
      </c>
      <c r="D59" s="39">
        <f t="shared" si="0"/>
        <v>31.4</v>
      </c>
      <c r="E59" s="41" t="e">
        <f t="shared" si="1"/>
        <v>#N/A</v>
      </c>
    </row>
    <row r="60" spans="1:5">
      <c r="A60" s="24" t="s">
        <v>61</v>
      </c>
      <c r="B60" s="83">
        <v>37621</v>
      </c>
      <c r="C60" s="27">
        <v>32.5</v>
      </c>
      <c r="D60" s="39">
        <f t="shared" si="0"/>
        <v>32.5</v>
      </c>
      <c r="E60" s="41" t="e">
        <f t="shared" si="1"/>
        <v>#N/A</v>
      </c>
    </row>
    <row r="61" spans="1:5">
      <c r="A61" s="24" t="s">
        <v>62</v>
      </c>
      <c r="B61" s="83">
        <v>37986</v>
      </c>
      <c r="C61" s="27">
        <v>34.5</v>
      </c>
      <c r="D61" s="39">
        <f t="shared" si="0"/>
        <v>34.5</v>
      </c>
      <c r="E61" s="41" t="e">
        <f t="shared" si="1"/>
        <v>#N/A</v>
      </c>
    </row>
    <row r="62" spans="1:5">
      <c r="A62" s="24" t="s">
        <v>63</v>
      </c>
      <c r="B62" s="83">
        <v>38352</v>
      </c>
      <c r="C62" s="27">
        <v>35.5</v>
      </c>
      <c r="D62" s="39">
        <f t="shared" si="0"/>
        <v>35.5</v>
      </c>
      <c r="E62" s="41" t="e">
        <f t="shared" si="1"/>
        <v>#N/A</v>
      </c>
    </row>
    <row r="63" spans="1:5">
      <c r="A63" s="24" t="s">
        <v>64</v>
      </c>
      <c r="B63" s="83">
        <v>38717</v>
      </c>
      <c r="C63" s="27">
        <v>35.6</v>
      </c>
      <c r="D63" s="39">
        <f t="shared" si="0"/>
        <v>35.6</v>
      </c>
      <c r="E63" s="41" t="e">
        <f t="shared" si="1"/>
        <v>#N/A</v>
      </c>
    </row>
    <row r="64" spans="1:5">
      <c r="A64" s="24" t="s">
        <v>65</v>
      </c>
      <c r="B64" s="83">
        <v>39082</v>
      </c>
      <c r="C64" s="27">
        <v>35.299999999999997</v>
      </c>
      <c r="D64" s="39">
        <f t="shared" si="0"/>
        <v>35.299999999999997</v>
      </c>
      <c r="E64" s="41" t="e">
        <f t="shared" si="1"/>
        <v>#N/A</v>
      </c>
    </row>
    <row r="65" spans="1:5">
      <c r="A65" s="24" t="s">
        <v>66</v>
      </c>
      <c r="B65" s="83">
        <v>39447</v>
      </c>
      <c r="C65" s="27">
        <v>35.1</v>
      </c>
      <c r="D65" s="39">
        <f t="shared" si="0"/>
        <v>35.1</v>
      </c>
      <c r="E65" s="41" t="e">
        <f t="shared" si="1"/>
        <v>#N/A</v>
      </c>
    </row>
    <row r="66" spans="1:5">
      <c r="A66" s="24" t="s">
        <v>67</v>
      </c>
      <c r="B66" s="83">
        <v>39813</v>
      </c>
      <c r="C66" s="27">
        <v>39.299999999999997</v>
      </c>
      <c r="D66" s="39">
        <f t="shared" si="0"/>
        <v>39.299999999999997</v>
      </c>
      <c r="E66" s="41" t="e">
        <f t="shared" si="1"/>
        <v>#N/A</v>
      </c>
    </row>
    <row r="67" spans="1:5">
      <c r="A67" s="24" t="s">
        <v>68</v>
      </c>
      <c r="B67" s="83">
        <v>40178</v>
      </c>
      <c r="C67" s="27">
        <v>52.3</v>
      </c>
      <c r="D67" s="39">
        <f t="shared" si="0"/>
        <v>52.3</v>
      </c>
      <c r="E67" s="41" t="e">
        <f t="shared" si="1"/>
        <v>#N/A</v>
      </c>
    </row>
    <row r="68" spans="1:5">
      <c r="A68" s="24" t="s">
        <v>69</v>
      </c>
      <c r="B68" s="83">
        <v>40543</v>
      </c>
      <c r="C68" s="27">
        <v>61</v>
      </c>
      <c r="D68" s="39">
        <f t="shared" si="0"/>
        <v>61</v>
      </c>
      <c r="E68" s="41" t="e">
        <f t="shared" si="1"/>
        <v>#N/A</v>
      </c>
    </row>
    <row r="69" spans="1:5">
      <c r="A69" s="24" t="s">
        <v>70</v>
      </c>
      <c r="B69" s="83">
        <v>40908</v>
      </c>
      <c r="C69" s="27">
        <v>65.8</v>
      </c>
      <c r="D69" s="39">
        <f t="shared" si="0"/>
        <v>65.8</v>
      </c>
      <c r="E69" s="41" t="e">
        <f t="shared" si="1"/>
        <v>#N/A</v>
      </c>
    </row>
    <row r="70" spans="1:5">
      <c r="A70" s="24" t="s">
        <v>71</v>
      </c>
      <c r="B70" s="83">
        <v>41274</v>
      </c>
      <c r="C70" s="27">
        <v>70.099999999999994</v>
      </c>
      <c r="D70" s="39">
        <f t="shared" si="0"/>
        <v>70.099999999999994</v>
      </c>
      <c r="E70" s="41" t="e">
        <f t="shared" si="1"/>
        <v>#N/A</v>
      </c>
    </row>
    <row r="71" spans="1:5">
      <c r="A71" s="24" t="s">
        <v>72</v>
      </c>
      <c r="B71" s="83">
        <v>41639</v>
      </c>
      <c r="C71" s="27">
        <v>72.099999999999994</v>
      </c>
      <c r="D71" s="39">
        <f t="shared" ref="D71:D82" si="2">IF(YEAR(B71)&gt;2014, #N/A, C71)</f>
        <v>72.099999999999994</v>
      </c>
      <c r="E71" s="41" t="e">
        <f t="shared" ref="E71:E82" si="3">IF(YEAR(B71)&lt;2014,#N/A,C71)</f>
        <v>#N/A</v>
      </c>
    </row>
    <row r="72" spans="1:5">
      <c r="A72" s="24" t="s">
        <v>73</v>
      </c>
      <c r="B72" s="83">
        <v>42004</v>
      </c>
      <c r="C72" s="27">
        <v>73.8</v>
      </c>
      <c r="D72" s="39">
        <f t="shared" si="2"/>
        <v>73.8</v>
      </c>
      <c r="E72" s="41">
        <f t="shared" si="3"/>
        <v>73.8</v>
      </c>
    </row>
    <row r="73" spans="1:5">
      <c r="A73" s="24" t="s">
        <v>74</v>
      </c>
      <c r="B73" s="83">
        <v>42369</v>
      </c>
      <c r="C73" s="27">
        <v>73.3</v>
      </c>
      <c r="D73" s="39" t="e">
        <f t="shared" si="2"/>
        <v>#N/A</v>
      </c>
      <c r="E73" s="41">
        <f t="shared" si="3"/>
        <v>73.3</v>
      </c>
    </row>
    <row r="74" spans="1:5">
      <c r="A74" s="24" t="s">
        <v>75</v>
      </c>
      <c r="B74" s="83">
        <v>42735</v>
      </c>
      <c r="C74" s="27">
        <v>72.8</v>
      </c>
      <c r="D74" s="39" t="e">
        <f t="shared" si="2"/>
        <v>#N/A</v>
      </c>
      <c r="E74" s="41">
        <f t="shared" si="3"/>
        <v>72.8</v>
      </c>
    </row>
    <row r="75" spans="1:5">
      <c r="A75" s="24" t="s">
        <v>76</v>
      </c>
      <c r="B75" s="83">
        <v>43100</v>
      </c>
      <c r="C75" s="27">
        <v>72.400000000000006</v>
      </c>
      <c r="D75" s="39" t="e">
        <f t="shared" si="2"/>
        <v>#N/A</v>
      </c>
      <c r="E75" s="41">
        <f t="shared" si="3"/>
        <v>72.400000000000006</v>
      </c>
    </row>
    <row r="76" spans="1:5">
      <c r="A76" s="24" t="s">
        <v>77</v>
      </c>
      <c r="B76" s="83">
        <v>43465</v>
      </c>
      <c r="C76" s="27">
        <v>72.5</v>
      </c>
      <c r="D76" s="39" t="e">
        <f t="shared" si="2"/>
        <v>#N/A</v>
      </c>
      <c r="E76" s="41">
        <f t="shared" si="3"/>
        <v>72.5</v>
      </c>
    </row>
    <row r="77" spans="1:5">
      <c r="A77" s="24" t="s">
        <v>78</v>
      </c>
      <c r="B77" s="83">
        <v>43830</v>
      </c>
      <c r="C77" s="27">
        <v>73.099999999999994</v>
      </c>
      <c r="D77" s="39" t="e">
        <f t="shared" si="2"/>
        <v>#N/A</v>
      </c>
      <c r="E77" s="41">
        <f t="shared" si="3"/>
        <v>73.099999999999994</v>
      </c>
    </row>
    <row r="78" spans="1:5">
      <c r="A78" s="24" t="s">
        <v>79</v>
      </c>
      <c r="B78" s="83">
        <v>44196</v>
      </c>
      <c r="C78" s="27">
        <v>73.8</v>
      </c>
      <c r="D78" s="39" t="e">
        <f t="shared" si="2"/>
        <v>#N/A</v>
      </c>
      <c r="E78" s="41">
        <f t="shared" si="3"/>
        <v>73.8</v>
      </c>
    </row>
    <row r="79" spans="1:5">
      <c r="A79" s="24" t="s">
        <v>80</v>
      </c>
      <c r="B79" s="83">
        <v>44561</v>
      </c>
      <c r="C79" s="27">
        <v>74.8</v>
      </c>
      <c r="D79" s="39" t="e">
        <f t="shared" si="2"/>
        <v>#N/A</v>
      </c>
      <c r="E79" s="41">
        <f t="shared" si="3"/>
        <v>74.8</v>
      </c>
    </row>
    <row r="80" spans="1:5">
      <c r="A80" s="24" t="s">
        <v>81</v>
      </c>
      <c r="B80" s="83">
        <v>44926</v>
      </c>
      <c r="C80" s="27">
        <v>76.099999999999994</v>
      </c>
      <c r="D80" s="39" t="e">
        <f t="shared" si="2"/>
        <v>#N/A</v>
      </c>
      <c r="E80" s="41">
        <f t="shared" si="3"/>
        <v>76.099999999999994</v>
      </c>
    </row>
    <row r="81" spans="1:5">
      <c r="A81" s="24" t="s">
        <v>82</v>
      </c>
      <c r="B81" s="83">
        <v>45291</v>
      </c>
      <c r="C81" s="27">
        <v>77.2</v>
      </c>
      <c r="D81" s="39" t="e">
        <f t="shared" si="2"/>
        <v>#N/A</v>
      </c>
      <c r="E81" s="41">
        <f t="shared" si="3"/>
        <v>77.2</v>
      </c>
    </row>
    <row r="82" spans="1:5">
      <c r="A82" s="24" t="s">
        <v>83</v>
      </c>
      <c r="B82" s="83">
        <v>45657</v>
      </c>
      <c r="C82" s="27">
        <v>78.099999999999994</v>
      </c>
      <c r="D82" s="39" t="e">
        <f t="shared" si="2"/>
        <v>#N/A</v>
      </c>
      <c r="E82" s="41">
        <f t="shared" si="3"/>
        <v>78.099999999999994</v>
      </c>
    </row>
    <row r="83" spans="1:5">
      <c r="A83" s="24" t="s">
        <v>300</v>
      </c>
      <c r="B83" s="28" t="s">
        <v>300</v>
      </c>
      <c r="C83" t="s">
        <v>300</v>
      </c>
    </row>
    <row r="84" spans="1:5">
      <c r="A84" s="24" t="s">
        <v>300</v>
      </c>
      <c r="B84" s="28" t="s">
        <v>300</v>
      </c>
      <c r="C84" t="s">
        <v>300</v>
      </c>
    </row>
    <row r="85" spans="1:5">
      <c r="A85" s="24" t="s">
        <v>300</v>
      </c>
      <c r="B85" s="28" t="s">
        <v>300</v>
      </c>
      <c r="C85" t="s">
        <v>300</v>
      </c>
    </row>
    <row r="86" spans="1:5">
      <c r="A86" s="24" t="s">
        <v>300</v>
      </c>
      <c r="B86" s="28" t="s">
        <v>300</v>
      </c>
      <c r="C86" t="s">
        <v>300</v>
      </c>
    </row>
    <row r="87" spans="1:5">
      <c r="A87" s="24" t="s">
        <v>300</v>
      </c>
      <c r="B87" s="28" t="s">
        <v>300</v>
      </c>
      <c r="C87" t="s">
        <v>300</v>
      </c>
    </row>
  </sheetData>
  <hyperlinks>
    <hyperlink ref="C2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97619F-CA7C-40C5-AD09-985D424A29D1}"/>
</file>

<file path=customXml/itemProps2.xml><?xml version="1.0" encoding="utf-8"?>
<ds:datastoreItem xmlns:ds="http://schemas.openxmlformats.org/officeDocument/2006/customXml" ds:itemID="{291898A7-F09F-4DC7-9EDB-A894FD513563}"/>
</file>

<file path=customXml/itemProps3.xml><?xml version="1.0" encoding="utf-8"?>
<ds:datastoreItem xmlns:ds="http://schemas.openxmlformats.org/officeDocument/2006/customXml" ds:itemID="{9CDF754B-173A-4088-A884-F9726F778B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FinalCharts</vt:lpstr>
      <vt:lpstr>Fiscal Impetus</vt:lpstr>
      <vt:lpstr>Change in Employment</vt:lpstr>
      <vt:lpstr>Real Structures</vt:lpstr>
      <vt:lpstr>State and Local Taxes</vt:lpstr>
      <vt:lpstr>CBO Snapshot</vt:lpstr>
      <vt:lpstr>Revenues &amp; Outlays in GDP</vt:lpstr>
      <vt:lpstr>Deficit</vt:lpstr>
      <vt:lpstr>Debt to GDP Ratio</vt:lpstr>
      <vt:lpstr>Spending by Category</vt:lpstr>
      <vt:lpstr>'Spending by Category'!_DLX1.USE</vt:lpstr>
      <vt:lpstr>_DLX1.USE</vt:lpstr>
      <vt:lpstr>_DLX2.USE</vt:lpstr>
      <vt:lpstr>_DLX5.USE</vt:lpstr>
      <vt:lpstr>_DLX6.USE</vt:lpstr>
      <vt:lpstr>_DLX7.USE</vt:lpstr>
      <vt:lpstr>FinalCharts!Print_Area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Emily Parker</cp:lastModifiedBy>
  <cp:lastPrinted>2014-07-25T14:09:32Z</cp:lastPrinted>
  <dcterms:created xsi:type="dcterms:W3CDTF">2014-07-22T13:55:17Z</dcterms:created>
  <dcterms:modified xsi:type="dcterms:W3CDTF">2014-08-04T21:57:14Z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