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02-2020/"/>
    </mc:Choice>
  </mc:AlternateContent>
  <xr:revisionPtr revIDLastSave="157" documentId="8_{AA9A1757-C34E-4BC1-89D8-6D25EEFF3401}" xr6:coauthVersionLast="36" xr6:coauthVersionMax="36" xr10:uidLastSave="{18ED5974-0FBD-48B1-8786-0461B99CC1EC}"/>
  <bookViews>
    <workbookView xWindow="0" yWindow="0" windowWidth="28800" windowHeight="11325" xr2:uid="{E60655A4-E5DF-4FA6-A169-F5D84E77EC32}"/>
  </bookViews>
  <sheets>
    <sheet name="2-3" sheetId="2" r:id="rId1"/>
    <sheet name="2-2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1" i="2" l="1"/>
  <c r="H30" i="2"/>
  <c r="O20" i="2"/>
  <c r="P20" i="2"/>
  <c r="P20" i="1"/>
  <c r="Q20" i="1"/>
  <c r="R28" i="2"/>
  <c r="T28" i="2" s="1"/>
  <c r="Q28" i="2"/>
  <c r="P28" i="2"/>
  <c r="O28" i="2"/>
  <c r="S28" i="2" s="1"/>
  <c r="T27" i="2"/>
  <c r="S27" i="2"/>
  <c r="R27" i="2"/>
  <c r="Q27" i="2"/>
  <c r="P27" i="2"/>
  <c r="O27" i="2"/>
  <c r="R26" i="2"/>
  <c r="T26" i="2" s="1"/>
  <c r="Q26" i="2"/>
  <c r="S26" i="2" s="1"/>
  <c r="P26" i="2"/>
  <c r="O26" i="2"/>
  <c r="R25" i="2"/>
  <c r="T25" i="2" s="1"/>
  <c r="Q25" i="2"/>
  <c r="P25" i="2"/>
  <c r="O25" i="2"/>
  <c r="S25" i="2" s="1"/>
  <c r="R24" i="2"/>
  <c r="T24" i="2" s="1"/>
  <c r="Q24" i="2"/>
  <c r="P24" i="2"/>
  <c r="O24" i="2"/>
  <c r="S24" i="2" s="1"/>
  <c r="T23" i="2"/>
  <c r="S23" i="2"/>
  <c r="R23" i="2"/>
  <c r="Q23" i="2"/>
  <c r="P23" i="2"/>
  <c r="O23" i="2"/>
  <c r="R22" i="2"/>
  <c r="T22" i="2" s="1"/>
  <c r="Q22" i="2"/>
  <c r="S22" i="2" s="1"/>
  <c r="P22" i="2"/>
  <c r="O22" i="2"/>
  <c r="R21" i="2"/>
  <c r="T21" i="2" s="1"/>
  <c r="Q21" i="2"/>
  <c r="P21" i="2"/>
  <c r="O21" i="2"/>
  <c r="S21" i="2" s="1"/>
  <c r="R20" i="2"/>
  <c r="T20" i="2" s="1"/>
  <c r="Q20" i="2"/>
  <c r="S20" i="2"/>
  <c r="T19" i="2"/>
  <c r="S19" i="2"/>
  <c r="R19" i="2"/>
  <c r="Q19" i="2"/>
  <c r="P19" i="2"/>
  <c r="O19" i="2"/>
  <c r="R18" i="2"/>
  <c r="T18" i="2" s="1"/>
  <c r="Q18" i="2"/>
  <c r="S18" i="2" s="1"/>
  <c r="P18" i="2"/>
  <c r="O18" i="2"/>
  <c r="R17" i="2"/>
  <c r="T17" i="2" s="1"/>
  <c r="Q17" i="2"/>
  <c r="P17" i="2"/>
  <c r="O17" i="2"/>
  <c r="S17" i="2" s="1"/>
  <c r="R16" i="2"/>
  <c r="Q16" i="2"/>
  <c r="T16" i="2" s="1"/>
  <c r="P16" i="2"/>
  <c r="O16" i="2"/>
  <c r="S16" i="2" s="1"/>
  <c r="T15" i="2"/>
  <c r="S15" i="2"/>
  <c r="R15" i="2"/>
  <c r="Q15" i="2"/>
  <c r="P15" i="2"/>
  <c r="O15" i="2"/>
  <c r="R14" i="2"/>
  <c r="T14" i="2" s="1"/>
  <c r="Q14" i="2"/>
  <c r="S14" i="2" s="1"/>
  <c r="P14" i="2"/>
  <c r="O14" i="2"/>
  <c r="R13" i="2"/>
  <c r="T13" i="2" s="1"/>
  <c r="Q13" i="2"/>
  <c r="P13" i="2"/>
  <c r="O13" i="2"/>
  <c r="S13" i="2" s="1"/>
  <c r="R12" i="2"/>
  <c r="Q12" i="2"/>
  <c r="T12" i="2" s="1"/>
  <c r="P12" i="2"/>
  <c r="O12" i="2"/>
  <c r="S12" i="2" s="1"/>
  <c r="T11" i="2"/>
  <c r="S11" i="2"/>
  <c r="R11" i="2"/>
  <c r="Q11" i="2"/>
  <c r="P11" i="2"/>
  <c r="O11" i="2"/>
  <c r="R10" i="2"/>
  <c r="T10" i="2" s="1"/>
  <c r="Q10" i="2"/>
  <c r="S10" i="2" s="1"/>
  <c r="P10" i="2"/>
  <c r="O10" i="2"/>
  <c r="R9" i="2"/>
  <c r="T9" i="2" s="1"/>
  <c r="Q9" i="2"/>
  <c r="P9" i="2"/>
  <c r="O9" i="2"/>
  <c r="S9" i="2" s="1"/>
  <c r="R8" i="2"/>
  <c r="Q8" i="2"/>
  <c r="P8" i="2"/>
  <c r="T8" i="2" s="1"/>
  <c r="O8" i="2"/>
  <c r="S8" i="2" s="1"/>
  <c r="T7" i="2"/>
  <c r="S7" i="2"/>
  <c r="R7" i="2"/>
  <c r="Q7" i="2"/>
  <c r="P7" i="2"/>
  <c r="O7" i="2"/>
  <c r="R6" i="2"/>
  <c r="T6" i="2" s="1"/>
  <c r="Q6" i="2"/>
  <c r="S6" i="2" s="1"/>
  <c r="P6" i="2"/>
  <c r="O6" i="2"/>
  <c r="R5" i="2"/>
  <c r="T5" i="2" s="1"/>
  <c r="Q5" i="2"/>
  <c r="P5" i="2"/>
  <c r="O5" i="2"/>
  <c r="S5" i="2" s="1"/>
  <c r="R4" i="2"/>
  <c r="Q4" i="2"/>
  <c r="P4" i="2"/>
  <c r="T4" i="2" s="1"/>
  <c r="O4" i="2"/>
  <c r="S4" i="2" s="1"/>
  <c r="T3" i="2"/>
  <c r="S3" i="2"/>
  <c r="R3" i="2"/>
  <c r="Q3" i="2"/>
  <c r="P3" i="2"/>
  <c r="O3" i="2"/>
  <c r="O3" i="1"/>
  <c r="R23" i="1"/>
  <c r="Q2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1" i="1"/>
  <c r="Q22" i="1"/>
  <c r="Q24" i="1"/>
  <c r="Q25" i="1"/>
  <c r="Q26" i="1"/>
  <c r="Q27" i="1"/>
  <c r="Q28" i="1"/>
  <c r="Q3" i="1"/>
  <c r="P4" i="1"/>
  <c r="P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1" i="1"/>
  <c r="P22" i="1"/>
  <c r="P23" i="1"/>
  <c r="P24" i="1"/>
  <c r="P25" i="1"/>
  <c r="P26" i="1"/>
  <c r="P27" i="1"/>
  <c r="P28" i="1"/>
  <c r="O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T18" i="1" l="1"/>
  <c r="T10" i="1"/>
  <c r="S4" i="1"/>
  <c r="T21" i="1"/>
  <c r="T5" i="1"/>
  <c r="T15" i="1"/>
  <c r="T7" i="1"/>
  <c r="S16" i="1"/>
  <c r="S8" i="1"/>
  <c r="T25" i="1"/>
  <c r="T13" i="1"/>
  <c r="S24" i="1"/>
  <c r="T28" i="1"/>
  <c r="T26" i="1"/>
  <c r="S28" i="1"/>
  <c r="S26" i="1"/>
  <c r="S18" i="1"/>
  <c r="S10" i="1"/>
  <c r="T20" i="1"/>
  <c r="T12" i="1"/>
  <c r="T3" i="1"/>
  <c r="T22" i="1"/>
  <c r="T14" i="1"/>
  <c r="T6" i="1"/>
  <c r="S25" i="1"/>
  <c r="S17" i="1"/>
  <c r="S9" i="1"/>
  <c r="T4" i="1"/>
  <c r="S23" i="1"/>
  <c r="S15" i="1"/>
  <c r="S7" i="1"/>
  <c r="T17" i="1"/>
  <c r="T9" i="1"/>
  <c r="S19" i="1"/>
  <c r="S11" i="1"/>
  <c r="T23" i="1"/>
  <c r="S22" i="1"/>
  <c r="S14" i="1"/>
  <c r="S6" i="1"/>
  <c r="T24" i="1"/>
  <c r="T16" i="1"/>
  <c r="T8" i="1"/>
  <c r="S27" i="1"/>
  <c r="S21" i="1"/>
  <c r="S13" i="1"/>
  <c r="S5" i="1"/>
  <c r="S3" i="1"/>
  <c r="S20" i="1"/>
  <c r="S12" i="1"/>
  <c r="T27" i="1"/>
  <c r="T19" i="1"/>
  <c r="T11" i="1"/>
</calcChain>
</file>

<file path=xl/sharedStrings.xml><?xml version="1.0" encoding="utf-8"?>
<sst xmlns="http://schemas.openxmlformats.org/spreadsheetml/2006/main" count="49" uniqueCount="24">
  <si>
    <t>date</t>
  </si>
  <si>
    <t>state_local_cont</t>
  </si>
  <si>
    <t>federal_cont</t>
  </si>
  <si>
    <t>federal_nom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</si>
  <si>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</si>
  <si>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</si>
  <si>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</si>
  <si>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</si>
  <si>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</si>
  <si>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</si>
  <si>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</si>
  <si>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gdp</t>
  </si>
  <si>
    <t>gdppoth</t>
  </si>
  <si>
    <t># Federal purchases FIM</t>
  </si>
  <si>
    <t># Federal "C" grants to states FIM</t>
  </si>
  <si>
    <t># Federal "I" grants to states FIM</t>
  </si>
  <si>
    <t># State and Local purchases FIM</t>
  </si>
  <si>
    <t>#state and local contribution, reattrib</t>
  </si>
  <si>
    <t># Federal Contribution, reattrib</t>
  </si>
  <si>
    <t>federal_igrants_cont</t>
  </si>
  <si>
    <t>federal_cont_0</t>
  </si>
  <si>
    <t>federal_cgrants_cont</t>
  </si>
  <si>
    <t>state_local_cont_0</t>
  </si>
  <si>
    <t>SEEMS SMALL BUT IT's BIG ENOUGH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</si>
</sst>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34E6-3829-4427-92DE-D00867AAEBE0}">
  <dimension ref="A1:V31"/>
  <sheetViews>
    <sheetView tabSelected="1" topLeftCell="D2" workbookViewId="0">
      <selection activeCell="P32" sqref="P32"/>
    </sheetView>
  </sheetViews>
  <sheetFormatPr defaultRowHeight="15" x14ac:dyDescent="0.25"/>
  <cols>
    <col min="1" max="1" width="12" customWidth="1"/>
    <col min="2" max="2" width="15.5703125" customWidth="1"/>
    <col min="3" max="3" width="12.7109375" customWidth="1"/>
    <col min="4" max="4" width="13" customWidth="1"/>
    <col min="5" max="6" width="15.5703125" customWidth="1"/>
    <col min="7" max="7" width="11.5703125" customWidth="1"/>
    <col min="8" max="11" width="15.5703125" customWidth="1"/>
    <col min="12" max="13" width="8.140625" customWidth="1"/>
    <col min="14" max="18" width="16.5703125" customWidth="1"/>
    <col min="21" max="21" width="15.5703125" customWidth="1"/>
    <col min="22" max="22" width="12.7109375" customWidth="1"/>
  </cols>
  <sheetData>
    <row r="1" spans="1:22" s="4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17</v>
      </c>
      <c r="U1" s="4" t="s">
        <v>1</v>
      </c>
      <c r="V1" s="4" t="s">
        <v>2</v>
      </c>
    </row>
    <row r="2" spans="1:22" x14ac:dyDescent="0.25">
      <c r="A2" s="1">
        <v>42185</v>
      </c>
      <c r="B2" s="5">
        <v>0.41188842080581201</v>
      </c>
      <c r="C2" s="5">
        <v>-1.35401024220462E-2</v>
      </c>
      <c r="D2" s="5">
        <v>1220.4000000000001</v>
      </c>
      <c r="E2" s="5">
        <v>165.97499999999999</v>
      </c>
      <c r="F2" s="5">
        <v>62.363</v>
      </c>
      <c r="G2" s="5">
        <v>2.8064246732311098E-3</v>
      </c>
      <c r="H2" s="5">
        <v>2018.5</v>
      </c>
      <c r="I2" s="5">
        <v>7.2088179630809303E-3</v>
      </c>
      <c r="J2" s="5">
        <v>7.6654919878036401E-3</v>
      </c>
      <c r="K2" s="5">
        <v>5.1069690043321599E-3</v>
      </c>
      <c r="L2" s="5">
        <v>18219.400000000001</v>
      </c>
      <c r="M2" s="5">
        <v>4.3721461187213899E-3</v>
      </c>
      <c r="N2" s="5"/>
      <c r="O2" s="5"/>
      <c r="P2" s="5"/>
      <c r="Q2" s="5"/>
      <c r="R2" s="5"/>
      <c r="U2" s="5"/>
      <c r="V2" s="5"/>
    </row>
    <row r="3" spans="1:22" x14ac:dyDescent="0.25">
      <c r="A3" s="1">
        <v>42277</v>
      </c>
      <c r="B3" s="5">
        <v>0.14117263356759999</v>
      </c>
      <c r="C3" s="5">
        <v>-8.2624823234980105E-2</v>
      </c>
      <c r="D3" s="5">
        <v>1222.4000000000001</v>
      </c>
      <c r="E3" s="5">
        <v>165.60300000000001</v>
      </c>
      <c r="F3" s="5">
        <v>66.16</v>
      </c>
      <c r="G3" s="5">
        <v>2.1691343798115898E-3</v>
      </c>
      <c r="H3" s="5">
        <v>2037.9</v>
      </c>
      <c r="I3" s="5">
        <v>1.0480893614208701E-3</v>
      </c>
      <c r="J3" s="5">
        <v>6.31574978319005E-4</v>
      </c>
      <c r="K3" s="5">
        <v>3.0067461487959198E-3</v>
      </c>
      <c r="L3" s="5">
        <v>18344.7</v>
      </c>
      <c r="M3" s="5">
        <v>4.3133332575611104E-3</v>
      </c>
      <c r="N3" s="5"/>
      <c r="O3" s="5">
        <f>400*(D3-(1+G3+M3)*D2)/L2</f>
        <v>-0.12977822551016213</v>
      </c>
      <c r="P3" s="5">
        <f>400*(E3-(1+J3+M3)*E2)/L2</f>
        <v>-2.6185958801062437E-2</v>
      </c>
      <c r="Q3" s="5">
        <f>400*(F3-(1+K3+M3)*F2)/L2</f>
        <v>7.3339361076245085E-2</v>
      </c>
      <c r="R3" s="5">
        <f>400*(H3-(1+I3+M3)*H2)/L2</f>
        <v>0.18832603584278187</v>
      </c>
      <c r="S3" s="5">
        <f>O3+P3+Q3</f>
        <v>-8.2624823234979494E-2</v>
      </c>
      <c r="T3" s="5">
        <f>R3-Q3-P3</f>
        <v>0.14117263356759924</v>
      </c>
      <c r="U3" s="5">
        <v>0.14117263356759999</v>
      </c>
      <c r="V3" s="5">
        <v>-8.2624823234980105E-2</v>
      </c>
    </row>
    <row r="4" spans="1:22" x14ac:dyDescent="0.25">
      <c r="A4" s="1">
        <v>42369</v>
      </c>
      <c r="B4" s="5">
        <v>-8.7473578691286094E-2</v>
      </c>
      <c r="C4" s="5">
        <v>-2.1734979884642801E-2</v>
      </c>
      <c r="D4" s="5">
        <v>1229</v>
      </c>
      <c r="E4" s="5">
        <v>164.60499999999999</v>
      </c>
      <c r="F4" s="5">
        <v>63.838999999999999</v>
      </c>
      <c r="G4" s="5">
        <v>-9.3727957020406404E-4</v>
      </c>
      <c r="H4" s="5">
        <v>2031.6</v>
      </c>
      <c r="I4" s="5">
        <v>-3.6314588088815999E-3</v>
      </c>
      <c r="J4" s="5">
        <v>-4.2580851805447103E-3</v>
      </c>
      <c r="K4" s="5">
        <v>-7.6840617381157496E-4</v>
      </c>
      <c r="L4" s="5">
        <v>18350.8</v>
      </c>
      <c r="M4" s="5">
        <v>4.2495402461451004E-3</v>
      </c>
      <c r="N4" s="5"/>
      <c r="O4" s="5">
        <f>400*(D4-(1+G4+M4)*D3)/L3</f>
        <v>5.5625713142862493E-2</v>
      </c>
      <c r="P4" s="5">
        <f>400*(E4-(1+J4+M4)*E3)/L3</f>
        <v>-2.1730198547343538E-2</v>
      </c>
      <c r="Q4" s="5">
        <f t="shared" ref="Q4:Q28" si="0">400*(F4-(1+K4+M4)*F3)/L3</f>
        <v>-5.5630494480162357E-2</v>
      </c>
      <c r="R4" s="5">
        <f t="shared" ref="R4:R28" si="1">400*(H4-(1+I4+M4)*H3)/L3</f>
        <v>-0.16483427171879142</v>
      </c>
      <c r="S4" s="5">
        <f t="shared" ref="S4:S28" si="2">O4+P4+Q4</f>
        <v>-2.1734979884643402E-2</v>
      </c>
      <c r="T4" s="5">
        <f t="shared" ref="T4:T28" si="3">R4-Q4-P4</f>
        <v>-8.7473578691285525E-2</v>
      </c>
      <c r="U4" s="5">
        <v>-8.7473578691286094E-2</v>
      </c>
      <c r="V4" s="5">
        <v>-2.1734979884642801E-2</v>
      </c>
    </row>
    <row r="5" spans="1:22" x14ac:dyDescent="0.25">
      <c r="A5" s="1">
        <v>42460</v>
      </c>
      <c r="B5" s="5">
        <v>0.33485315924624198</v>
      </c>
      <c r="C5" s="5">
        <v>3.1646300342486E-2</v>
      </c>
      <c r="D5" s="5">
        <v>1227.5</v>
      </c>
      <c r="E5" s="5">
        <v>165.797</v>
      </c>
      <c r="F5" s="5">
        <v>66.825999999999993</v>
      </c>
      <c r="G5" s="5">
        <v>-2.7951331798750098E-3</v>
      </c>
      <c r="H5" s="5">
        <v>2046.3</v>
      </c>
      <c r="I5" s="5">
        <v>-6.8160518019937397E-3</v>
      </c>
      <c r="J5" s="5">
        <v>-7.6443485747262896E-3</v>
      </c>
      <c r="K5" s="5">
        <v>-2.9620628109216E-3</v>
      </c>
      <c r="L5" s="5">
        <v>18424.3</v>
      </c>
      <c r="M5" s="5">
        <v>4.1921161171087898E-3</v>
      </c>
      <c r="N5" s="5"/>
      <c r="O5" s="5">
        <f t="shared" ref="O5:O28" si="4">400*(D5-(1+G5+M5)*D4)/L4</f>
        <v>-7.0119930027251545E-2</v>
      </c>
      <c r="P5" s="5">
        <f t="shared" ref="P5:P28" si="5">400*(E5-(1+J5+M5)*E4)/L4</f>
        <v>3.8369002412671521E-2</v>
      </c>
      <c r="Q5" s="5">
        <f t="shared" si="0"/>
        <v>6.3397227957066052E-2</v>
      </c>
      <c r="R5" s="5">
        <f t="shared" si="1"/>
        <v>0.43661938961597996</v>
      </c>
      <c r="S5" s="5">
        <f t="shared" si="2"/>
        <v>3.1646300342486028E-2</v>
      </c>
      <c r="T5" s="5">
        <f t="shared" si="3"/>
        <v>0.33485315924624237</v>
      </c>
      <c r="U5" s="5">
        <v>0.33485315924624198</v>
      </c>
      <c r="V5" s="5">
        <v>3.1646300342486E-2</v>
      </c>
    </row>
    <row r="6" spans="1:22" x14ac:dyDescent="0.25">
      <c r="A6" s="1">
        <v>42551</v>
      </c>
      <c r="B6" s="5">
        <v>-3.0462883802019999E-2</v>
      </c>
      <c r="C6" s="5">
        <v>-0.38671018065440199</v>
      </c>
      <c r="D6" s="5">
        <v>1226.2</v>
      </c>
      <c r="E6" s="5">
        <v>164.22499999999999</v>
      </c>
      <c r="F6" s="5">
        <v>66.846000000000004</v>
      </c>
      <c r="G6" s="5">
        <v>5.7417196062266003E-3</v>
      </c>
      <c r="H6" s="5">
        <v>2065.1999999999998</v>
      </c>
      <c r="I6" s="5">
        <v>7.9399121176593201E-3</v>
      </c>
      <c r="J6" s="5">
        <v>7.7223021994259301E-3</v>
      </c>
      <c r="K6" s="5">
        <v>9.0078080365645404E-3</v>
      </c>
      <c r="L6" s="5">
        <v>18637.3</v>
      </c>
      <c r="M6" s="5">
        <v>4.1297273033329401E-3</v>
      </c>
      <c r="N6" s="5"/>
      <c r="O6" s="5">
        <f t="shared" si="4"/>
        <v>-0.29129358687134571</v>
      </c>
      <c r="P6" s="5">
        <f t="shared" si="5"/>
        <v>-7.6790563233749345E-2</v>
      </c>
      <c r="Q6" s="5">
        <f t="shared" si="0"/>
        <v>-1.8626030549306682E-2</v>
      </c>
      <c r="R6" s="5">
        <f t="shared" si="1"/>
        <v>-0.12587947758507601</v>
      </c>
      <c r="S6" s="5">
        <f t="shared" si="2"/>
        <v>-0.38671018065440171</v>
      </c>
      <c r="T6" s="5">
        <f t="shared" si="3"/>
        <v>-3.0462883802019974E-2</v>
      </c>
      <c r="U6" s="5">
        <v>-3.0462883802019999E-2</v>
      </c>
      <c r="V6" s="5">
        <v>-0.38671018065440199</v>
      </c>
    </row>
    <row r="7" spans="1:22" x14ac:dyDescent="0.25">
      <c r="A7" s="1">
        <v>42643</v>
      </c>
      <c r="B7" s="5">
        <v>-4.8858988392821198E-2</v>
      </c>
      <c r="C7" s="5">
        <v>6.4245514942998794E-2</v>
      </c>
      <c r="D7" s="5">
        <v>1237.5</v>
      </c>
      <c r="E7" s="5">
        <v>166.94399999999999</v>
      </c>
      <c r="F7" s="5">
        <v>67.775999999999996</v>
      </c>
      <c r="G7" s="5">
        <v>4.3395662362459798E-3</v>
      </c>
      <c r="H7" s="5">
        <v>2080</v>
      </c>
      <c r="I7" s="5">
        <v>3.1774251508331899E-3</v>
      </c>
      <c r="J7" s="5">
        <v>3.6991135372419501E-3</v>
      </c>
      <c r="K7" s="5">
        <v>7.4552214861367495E-4</v>
      </c>
      <c r="L7" s="5">
        <v>18806.7</v>
      </c>
      <c r="M7" s="5">
        <v>4.10156686559837E-3</v>
      </c>
      <c r="N7" s="5"/>
      <c r="O7" s="5">
        <f t="shared" si="4"/>
        <v>2.0378114652193198E-2</v>
      </c>
      <c r="P7" s="5">
        <f t="shared" si="5"/>
        <v>3.0861407196182935E-2</v>
      </c>
      <c r="Q7" s="5">
        <f t="shared" si="0"/>
        <v>1.3005993094621474E-2</v>
      </c>
      <c r="R7" s="5">
        <f t="shared" si="1"/>
        <v>-4.9915881020155565E-3</v>
      </c>
      <c r="S7" s="5">
        <f t="shared" si="2"/>
        <v>6.42455149429976E-2</v>
      </c>
      <c r="T7" s="5">
        <f t="shared" si="3"/>
        <v>-4.8858988392819963E-2</v>
      </c>
      <c r="U7" s="5">
        <v>-4.8858988392821198E-2</v>
      </c>
      <c r="V7" s="5">
        <v>6.4245514942998794E-2</v>
      </c>
    </row>
    <row r="8" spans="1:22" x14ac:dyDescent="0.25">
      <c r="A8" s="1">
        <v>42735</v>
      </c>
      <c r="B8" s="5">
        <v>7.9788270010948695E-2</v>
      </c>
      <c r="C8" s="5">
        <v>-0.18076592562833901</v>
      </c>
      <c r="D8" s="5">
        <v>1245.2</v>
      </c>
      <c r="E8" s="5">
        <v>165.09800000000001</v>
      </c>
      <c r="F8" s="5">
        <v>66.694000000000003</v>
      </c>
      <c r="G8" s="5">
        <v>4.8393136624194097E-3</v>
      </c>
      <c r="H8" s="5">
        <v>2098.6999999999998</v>
      </c>
      <c r="I8" s="5">
        <v>5.5805886012707502E-3</v>
      </c>
      <c r="J8" s="5">
        <v>5.85341024770947E-3</v>
      </c>
      <c r="K8" s="5">
        <v>4.3000612947334798E-3</v>
      </c>
      <c r="L8" s="5">
        <v>18991.900000000001</v>
      </c>
      <c r="M8" s="5">
        <v>4.0848127330404002E-3</v>
      </c>
      <c r="N8" s="5"/>
      <c r="O8" s="5">
        <f t="shared" si="4"/>
        <v>-7.1115217754978463E-2</v>
      </c>
      <c r="P8" s="5">
        <f t="shared" si="5"/>
        <v>-7.4550595209117901E-2</v>
      </c>
      <c r="Q8" s="5">
        <f t="shared" si="0"/>
        <v>-3.5100112664239839E-2</v>
      </c>
      <c r="R8" s="5">
        <f t="shared" si="1"/>
        <v>-2.9862437862412081E-2</v>
      </c>
      <c r="S8" s="5">
        <f t="shared" si="2"/>
        <v>-0.18076592562833621</v>
      </c>
      <c r="T8" s="5">
        <f t="shared" si="3"/>
        <v>7.9788270010945656E-2</v>
      </c>
      <c r="U8" s="5">
        <v>7.9788270010948695E-2</v>
      </c>
      <c r="V8" s="5">
        <v>-0.18076592562833901</v>
      </c>
    </row>
    <row r="9" spans="1:22" x14ac:dyDescent="0.25">
      <c r="A9" s="1">
        <v>42825</v>
      </c>
      <c r="B9" s="5">
        <v>-0.14810344475448201</v>
      </c>
      <c r="C9" s="5">
        <v>-0.18734830973883801</v>
      </c>
      <c r="D9" s="5">
        <v>1248.4000000000001</v>
      </c>
      <c r="E9" s="5">
        <v>167.43199999999999</v>
      </c>
      <c r="F9" s="5">
        <v>67.364000000000004</v>
      </c>
      <c r="G9" s="5">
        <v>5.5326752730504598E-3</v>
      </c>
      <c r="H9" s="5">
        <v>2120.3000000000002</v>
      </c>
      <c r="I9" s="5">
        <v>9.5618426233197197E-3</v>
      </c>
      <c r="J9" s="5">
        <v>1.0186200369214599E-2</v>
      </c>
      <c r="K9" s="5">
        <v>6.6853832358379998E-3</v>
      </c>
      <c r="L9" s="5">
        <v>19190.400000000001</v>
      </c>
      <c r="M9" s="5">
        <v>4.1180774176383696E-3</v>
      </c>
      <c r="N9" s="5"/>
      <c r="O9" s="5">
        <f t="shared" si="4"/>
        <v>-0.18570268905050658</v>
      </c>
      <c r="P9" s="5">
        <f t="shared" si="5"/>
        <v>-5.8146165583994813E-4</v>
      </c>
      <c r="Q9" s="5">
        <f t="shared" si="0"/>
        <v>-1.0641590324918704E-3</v>
      </c>
      <c r="R9" s="5">
        <f t="shared" si="1"/>
        <v>-0.14974906544281369</v>
      </c>
      <c r="S9" s="5">
        <f t="shared" si="2"/>
        <v>-0.1873483097388384</v>
      </c>
      <c r="T9" s="5">
        <f t="shared" si="3"/>
        <v>-0.14810344475448187</v>
      </c>
      <c r="U9" s="5">
        <v>-0.14810344475448201</v>
      </c>
      <c r="V9" s="5">
        <v>-0.18734830973883801</v>
      </c>
    </row>
    <row r="10" spans="1:22" x14ac:dyDescent="0.25">
      <c r="A10" s="1">
        <v>42916</v>
      </c>
      <c r="B10" s="5">
        <v>-0.144152459341853</v>
      </c>
      <c r="C10" s="5">
        <v>9.1010681178871497E-2</v>
      </c>
      <c r="D10" s="5">
        <v>1263.5999999999999</v>
      </c>
      <c r="E10" s="5">
        <v>167.28</v>
      </c>
      <c r="F10" s="5">
        <v>68.930999999999997</v>
      </c>
      <c r="G10" s="5">
        <v>4.1528081345623101E-3</v>
      </c>
      <c r="H10" s="5">
        <v>2129.3000000000002</v>
      </c>
      <c r="I10" s="5">
        <v>3.5935149590506899E-3</v>
      </c>
      <c r="J10" s="5">
        <v>3.0426716141003199E-3</v>
      </c>
      <c r="K10" s="5">
        <v>6.1559698917110798E-3</v>
      </c>
      <c r="L10" s="5">
        <v>19356.599999999999</v>
      </c>
      <c r="M10" s="5">
        <v>4.1398267896470796E-3</v>
      </c>
      <c r="N10" s="5"/>
      <c r="O10" s="5">
        <f t="shared" si="4"/>
        <v>0.10103957313274917</v>
      </c>
      <c r="P10" s="5">
        <f t="shared" si="5"/>
        <v>-2.823453544972928E-2</v>
      </c>
      <c r="Q10" s="5">
        <f t="shared" si="0"/>
        <v>1.8205643495851589E-2</v>
      </c>
      <c r="R10" s="5">
        <f t="shared" si="1"/>
        <v>-0.15418135129573066</v>
      </c>
      <c r="S10" s="5">
        <f t="shared" si="2"/>
        <v>9.1010681178871469E-2</v>
      </c>
      <c r="T10" s="5">
        <f t="shared" si="3"/>
        <v>-0.14415245934185297</v>
      </c>
      <c r="U10" s="5">
        <v>-0.144152459341853</v>
      </c>
      <c r="V10" s="5">
        <v>9.1010681178871497E-2</v>
      </c>
    </row>
    <row r="11" spans="1:22" x14ac:dyDescent="0.25">
      <c r="A11" s="1">
        <v>43008</v>
      </c>
      <c r="B11" s="5">
        <v>-2.74812241128349E-2</v>
      </c>
      <c r="C11" s="5">
        <v>-0.29429258979210499</v>
      </c>
      <c r="D11" s="5">
        <v>1270.2</v>
      </c>
      <c r="E11" s="5">
        <v>166.249</v>
      </c>
      <c r="F11" s="5">
        <v>63.889000000000003</v>
      </c>
      <c r="G11" s="5">
        <v>5.0536118182591397E-3</v>
      </c>
      <c r="H11" s="5">
        <v>2145.1999999999998</v>
      </c>
      <c r="I11" s="5">
        <v>8.0310137767045705E-3</v>
      </c>
      <c r="J11" s="5">
        <v>7.7685705830128297E-3</v>
      </c>
      <c r="K11" s="5">
        <v>9.2238094796657198E-3</v>
      </c>
      <c r="L11" s="5">
        <v>19611.7</v>
      </c>
      <c r="M11" s="5">
        <v>4.29866367629206E-3</v>
      </c>
      <c r="N11" s="5"/>
      <c r="O11" s="5">
        <f t="shared" si="4"/>
        <v>-0.10781925162300843</v>
      </c>
      <c r="P11" s="5">
        <f t="shared" si="5"/>
        <v>-6.3019475463594182E-2</v>
      </c>
      <c r="Q11" s="5">
        <f t="shared" si="0"/>
        <v>-0.12345386270550257</v>
      </c>
      <c r="R11" s="5">
        <f t="shared" si="1"/>
        <v>-0.21395456228193169</v>
      </c>
      <c r="S11" s="5">
        <f t="shared" si="2"/>
        <v>-0.29429258979210515</v>
      </c>
      <c r="T11" s="5">
        <f t="shared" si="3"/>
        <v>-2.7481224112834934E-2</v>
      </c>
      <c r="U11" s="5">
        <v>-2.74812241128349E-2</v>
      </c>
      <c r="V11" s="5">
        <v>-0.29429258979210499</v>
      </c>
    </row>
    <row r="12" spans="1:22" x14ac:dyDescent="0.25">
      <c r="A12" s="1">
        <v>43100</v>
      </c>
      <c r="B12" s="5">
        <v>-0.18043333527376301</v>
      </c>
      <c r="C12" s="5">
        <v>0.29178995220731002</v>
      </c>
      <c r="D12" s="5">
        <v>1295.0999999999999</v>
      </c>
      <c r="E12" s="5">
        <v>173.54900000000001</v>
      </c>
      <c r="F12" s="5">
        <v>65.438999999999993</v>
      </c>
      <c r="G12" s="5">
        <v>8.1166844003353108E-3</v>
      </c>
      <c r="H12" s="5">
        <v>2175.9</v>
      </c>
      <c r="I12" s="5">
        <v>1.14824367364548E-2</v>
      </c>
      <c r="J12" s="5">
        <v>1.28936935614126E-2</v>
      </c>
      <c r="K12" s="5">
        <v>4.91420803174503E-3</v>
      </c>
      <c r="L12" s="5">
        <v>19918.900000000001</v>
      </c>
      <c r="M12" s="5">
        <v>4.4499422547468201E-3</v>
      </c>
      <c r="N12" s="5"/>
      <c r="O12" s="5">
        <f t="shared" si="4"/>
        <v>0.18229670702110592</v>
      </c>
      <c r="P12" s="5">
        <f t="shared" si="5"/>
        <v>9.0081693870482135E-2</v>
      </c>
      <c r="Q12" s="5">
        <f t="shared" si="0"/>
        <v>1.9411551315720945E-2</v>
      </c>
      <c r="R12" s="5">
        <f t="shared" si="1"/>
        <v>-7.0940090087558749E-2</v>
      </c>
      <c r="S12" s="5">
        <f t="shared" si="2"/>
        <v>0.29178995220730897</v>
      </c>
      <c r="T12" s="5">
        <f t="shared" si="3"/>
        <v>-0.18043333527376182</v>
      </c>
      <c r="U12" s="5">
        <v>-0.18043333527376301</v>
      </c>
      <c r="V12" s="5">
        <v>0.29178995220731002</v>
      </c>
    </row>
    <row r="13" spans="1:22" x14ac:dyDescent="0.25">
      <c r="A13" s="1">
        <v>43190</v>
      </c>
      <c r="B13" s="5">
        <v>9.5143673135223206E-2</v>
      </c>
      <c r="C13" s="5">
        <v>-8.4418446204959696E-2</v>
      </c>
      <c r="D13" s="5">
        <v>1318.2</v>
      </c>
      <c r="E13" s="5">
        <v>169.45599999999999</v>
      </c>
      <c r="F13" s="5">
        <v>65.489000000000004</v>
      </c>
      <c r="G13" s="5">
        <v>1.07973809812913E-2</v>
      </c>
      <c r="H13" s="5">
        <v>2203.1999999999998</v>
      </c>
      <c r="I13" s="5">
        <v>9.1107078039926997E-3</v>
      </c>
      <c r="J13" s="5">
        <v>9.0964275683362798E-3</v>
      </c>
      <c r="K13" s="5">
        <v>9.1862197563137293E-3</v>
      </c>
      <c r="L13" s="5">
        <v>20163.2</v>
      </c>
      <c r="M13" s="5">
        <v>4.6264004533762603E-3</v>
      </c>
      <c r="N13" s="5"/>
      <c r="O13" s="5">
        <f t="shared" si="4"/>
        <v>6.274765502035215E-2</v>
      </c>
      <c r="P13" s="5">
        <f t="shared" si="5"/>
        <v>-0.1300188881984489</v>
      </c>
      <c r="Q13" s="5">
        <f t="shared" si="0"/>
        <v>-1.7147213026861792E-2</v>
      </c>
      <c r="R13" s="5">
        <f t="shared" si="1"/>
        <v>-5.2022428090088606E-2</v>
      </c>
      <c r="S13" s="5">
        <f t="shared" si="2"/>
        <v>-8.441844620495853E-2</v>
      </c>
      <c r="T13" s="5">
        <f t="shared" si="3"/>
        <v>9.5143673135222082E-2</v>
      </c>
      <c r="U13" s="5">
        <v>9.5143673135223206E-2</v>
      </c>
      <c r="V13" s="5">
        <v>-8.4418446204959696E-2</v>
      </c>
    </row>
    <row r="14" spans="1:22" x14ac:dyDescent="0.25">
      <c r="A14" s="1">
        <v>43281</v>
      </c>
      <c r="B14" s="5">
        <v>-1.09747884330207E-2</v>
      </c>
      <c r="C14" s="5">
        <v>0.119468680894724</v>
      </c>
      <c r="D14" s="5">
        <v>1340.4</v>
      </c>
      <c r="E14" s="5">
        <v>172.828</v>
      </c>
      <c r="F14" s="5">
        <v>65.489000000000004</v>
      </c>
      <c r="G14" s="5">
        <v>7.1429231465824899E-3</v>
      </c>
      <c r="H14" s="5">
        <v>2236.6999999999998</v>
      </c>
      <c r="I14" s="5">
        <v>1.0826948670911199E-2</v>
      </c>
      <c r="J14" s="5">
        <v>1.0055936144805599E-2</v>
      </c>
      <c r="K14" s="5">
        <v>1.44917034997463E-2</v>
      </c>
      <c r="L14" s="5">
        <v>20510.2</v>
      </c>
      <c r="M14" s="5">
        <v>4.8166369242954596E-3</v>
      </c>
      <c r="N14" s="5"/>
      <c r="O14" s="5">
        <f t="shared" si="4"/>
        <v>0.12765648140312727</v>
      </c>
      <c r="P14" s="5">
        <f t="shared" si="5"/>
        <v>1.6897184137486473E-2</v>
      </c>
      <c r="Q14" s="5">
        <f t="shared" si="0"/>
        <v>-2.5084984645890838E-2</v>
      </c>
      <c r="R14" s="5">
        <f t="shared" si="1"/>
        <v>-1.9162588941423926E-2</v>
      </c>
      <c r="S14" s="5">
        <f t="shared" si="2"/>
        <v>0.1194686808947229</v>
      </c>
      <c r="T14" s="5">
        <f t="shared" si="3"/>
        <v>-1.097478843301956E-2</v>
      </c>
      <c r="U14" s="5">
        <v>-1.09747884330207E-2</v>
      </c>
      <c r="V14" s="5">
        <v>0.119468680894724</v>
      </c>
    </row>
    <row r="15" spans="1:22" x14ac:dyDescent="0.25">
      <c r="A15" s="1">
        <v>43373</v>
      </c>
      <c r="B15" s="5">
        <v>5.3703337239195698E-3</v>
      </c>
      <c r="C15" s="5">
        <v>8.4250064445917094E-3</v>
      </c>
      <c r="D15" s="5">
        <v>1358.6</v>
      </c>
      <c r="E15" s="5">
        <v>170.08699999999999</v>
      </c>
      <c r="F15" s="5">
        <v>68.777000000000001</v>
      </c>
      <c r="G15" s="5">
        <v>6.3582648267761499E-3</v>
      </c>
      <c r="H15" s="5">
        <v>2263.9</v>
      </c>
      <c r="I15" s="5">
        <v>8.2200555120630608E-3</v>
      </c>
      <c r="J15" s="5">
        <v>8.3291109985155192E-3</v>
      </c>
      <c r="K15" s="5">
        <v>7.6958788657954802E-3</v>
      </c>
      <c r="L15" s="5">
        <v>20749.8</v>
      </c>
      <c r="M15" s="5">
        <v>4.9716867567435302E-3</v>
      </c>
      <c r="N15" s="5"/>
      <c r="O15" s="5">
        <f t="shared" si="4"/>
        <v>5.8767499048278951E-2</v>
      </c>
      <c r="P15" s="5">
        <f t="shared" si="5"/>
        <v>-9.8287686603659358E-2</v>
      </c>
      <c r="Q15" s="5">
        <f t="shared" si="0"/>
        <v>4.7945193999971575E-2</v>
      </c>
      <c r="R15" s="5">
        <f t="shared" si="1"/>
        <v>-4.4972158879767674E-2</v>
      </c>
      <c r="S15" s="5">
        <f t="shared" si="2"/>
        <v>8.4250064445911682E-3</v>
      </c>
      <c r="T15" s="5">
        <f t="shared" si="3"/>
        <v>5.3703337239201093E-3</v>
      </c>
      <c r="U15" s="5">
        <v>5.3703337239195698E-3</v>
      </c>
      <c r="V15" s="5">
        <v>8.4250064445917094E-3</v>
      </c>
    </row>
    <row r="16" spans="1:22" x14ac:dyDescent="0.25">
      <c r="A16" s="1">
        <v>43465</v>
      </c>
      <c r="B16" s="5">
        <v>-0.43828864673954798</v>
      </c>
      <c r="C16" s="5">
        <v>2.1001968273060299E-2</v>
      </c>
      <c r="D16" s="5">
        <v>1371.8</v>
      </c>
      <c r="E16" s="5">
        <v>178.43199999999999</v>
      </c>
      <c r="F16" s="5">
        <v>67.638000000000005</v>
      </c>
      <c r="G16" s="5">
        <v>6.9745179377307398E-3</v>
      </c>
      <c r="H16" s="5">
        <v>2273</v>
      </c>
      <c r="I16" s="5">
        <v>7.1471429075635803E-3</v>
      </c>
      <c r="J16" s="5">
        <v>6.6999312375479701E-3</v>
      </c>
      <c r="K16" s="5">
        <v>9.2407194117125595E-3</v>
      </c>
      <c r="L16" s="5">
        <v>20897.8</v>
      </c>
      <c r="M16" s="5">
        <v>5.0491486275985303E-3</v>
      </c>
      <c r="N16" s="5"/>
      <c r="O16" s="5">
        <f t="shared" si="4"/>
        <v>-6.044112995125233E-2</v>
      </c>
      <c r="P16" s="5">
        <f t="shared" si="5"/>
        <v>0.12234593592182724</v>
      </c>
      <c r="Q16" s="5">
        <f t="shared" si="0"/>
        <v>-4.0902837697514058E-2</v>
      </c>
      <c r="R16" s="5">
        <f t="shared" si="1"/>
        <v>-0.3568455485152357</v>
      </c>
      <c r="S16" s="5">
        <f t="shared" si="2"/>
        <v>2.1001968273060855E-2</v>
      </c>
      <c r="T16" s="5">
        <f t="shared" si="3"/>
        <v>-0.43828864673954887</v>
      </c>
      <c r="U16" s="5">
        <v>-0.43828864673954798</v>
      </c>
      <c r="V16" s="5">
        <v>2.1001968273060299E-2</v>
      </c>
    </row>
    <row r="17" spans="1:22" x14ac:dyDescent="0.25">
      <c r="A17" s="1">
        <v>43555</v>
      </c>
      <c r="B17" s="5">
        <v>0.34164733977500999</v>
      </c>
      <c r="C17" s="5">
        <v>-0.19486267686462</v>
      </c>
      <c r="D17" s="5">
        <v>1394.7</v>
      </c>
      <c r="E17" s="5">
        <v>166.04300000000001</v>
      </c>
      <c r="F17" s="5">
        <v>70.399000000000001</v>
      </c>
      <c r="G17" s="5">
        <v>1.12358533272974E-2</v>
      </c>
      <c r="H17" s="5">
        <v>2288.4</v>
      </c>
      <c r="I17" s="5">
        <v>-1.4806118694258301E-3</v>
      </c>
      <c r="J17" s="5">
        <v>-2.6095941993450299E-3</v>
      </c>
      <c r="K17" s="5">
        <v>3.7835892303774701E-3</v>
      </c>
      <c r="L17" s="5">
        <v>21098.799999999999</v>
      </c>
      <c r="M17" s="5">
        <v>5.0986050986052698E-3</v>
      </c>
      <c r="N17" s="5"/>
      <c r="O17" s="5">
        <f t="shared" si="4"/>
        <v>9.4247228195677331E-3</v>
      </c>
      <c r="P17" s="5">
        <f t="shared" si="5"/>
        <v>-0.24563579310313607</v>
      </c>
      <c r="Q17" s="5">
        <f t="shared" si="0"/>
        <v>4.1348393418948595E-2</v>
      </c>
      <c r="R17" s="5">
        <f t="shared" si="1"/>
        <v>0.13735994009082236</v>
      </c>
      <c r="S17" s="5">
        <f t="shared" si="2"/>
        <v>-0.19486267686461972</v>
      </c>
      <c r="T17" s="5">
        <f t="shared" si="3"/>
        <v>0.34164733977500983</v>
      </c>
      <c r="U17" s="5">
        <v>0.34164733977500999</v>
      </c>
      <c r="V17" s="5">
        <v>-0.19486267686462</v>
      </c>
    </row>
    <row r="18" spans="1:22" x14ac:dyDescent="0.25">
      <c r="A18" s="1">
        <v>43646</v>
      </c>
      <c r="B18" s="5">
        <v>4.0198291902271803E-2</v>
      </c>
      <c r="C18" s="5">
        <v>0.42544849047802402</v>
      </c>
      <c r="D18" s="5">
        <v>1415.2</v>
      </c>
      <c r="E18" s="5">
        <v>172.93199999999999</v>
      </c>
      <c r="F18" s="5">
        <v>68.87</v>
      </c>
      <c r="G18" s="5">
        <v>-5.32719735699383E-3</v>
      </c>
      <c r="H18" s="5">
        <v>2327.1</v>
      </c>
      <c r="I18" s="5">
        <v>1.0107657076676E-2</v>
      </c>
      <c r="J18" s="5">
        <v>9.6228137950411501E-3</v>
      </c>
      <c r="K18" s="5">
        <v>1.2269992303925101E-2</v>
      </c>
      <c r="L18" s="5">
        <v>21340.3</v>
      </c>
      <c r="M18" s="5">
        <v>5.1418665986044899E-3</v>
      </c>
      <c r="N18" s="5"/>
      <c r="O18" s="5">
        <f t="shared" si="4"/>
        <v>0.39354808441666084</v>
      </c>
      <c r="P18" s="5">
        <f t="shared" si="5"/>
        <v>8.4126645560844718E-2</v>
      </c>
      <c r="Q18" s="5">
        <f t="shared" si="0"/>
        <v>-5.2226239499481963E-2</v>
      </c>
      <c r="R18" s="5">
        <f t="shared" si="1"/>
        <v>7.209869796363505E-2</v>
      </c>
      <c r="S18" s="5">
        <f t="shared" si="2"/>
        <v>0.42544849047802358</v>
      </c>
      <c r="T18" s="5">
        <f t="shared" si="3"/>
        <v>4.0198291902272296E-2</v>
      </c>
      <c r="U18" s="5">
        <v>4.0198291902271803E-2</v>
      </c>
      <c r="V18" s="5">
        <v>0.42544849047802402</v>
      </c>
    </row>
    <row r="19" spans="1:22" x14ac:dyDescent="0.25">
      <c r="A19" s="1">
        <v>43738</v>
      </c>
      <c r="B19" s="5">
        <v>-0.136687325222831</v>
      </c>
      <c r="C19" s="5">
        <v>6.7263525837600993E-2</v>
      </c>
      <c r="D19" s="5">
        <v>1432.2</v>
      </c>
      <c r="E19" s="5">
        <v>172.71899999999999</v>
      </c>
      <c r="F19" s="5">
        <v>70.625</v>
      </c>
      <c r="G19" s="5">
        <v>3.7895153740907799E-3</v>
      </c>
      <c r="H19" s="5">
        <v>2340.5</v>
      </c>
      <c r="I19" s="5">
        <v>4.0304017372421201E-3</v>
      </c>
      <c r="J19" s="5">
        <v>3.71330179490736E-3</v>
      </c>
      <c r="K19" s="5">
        <v>5.4515451804366703E-3</v>
      </c>
      <c r="L19" s="5">
        <v>21542.5</v>
      </c>
      <c r="M19" s="5">
        <v>5.1737545693564301E-3</v>
      </c>
      <c r="N19" s="5"/>
      <c r="O19" s="5">
        <f t="shared" si="4"/>
        <v>8.0883218624547837E-2</v>
      </c>
      <c r="P19" s="5">
        <f t="shared" si="5"/>
        <v>-3.2799097129559883E-2</v>
      </c>
      <c r="Q19" s="5">
        <f t="shared" si="0"/>
        <v>1.9179404342614691E-2</v>
      </c>
      <c r="R19" s="5">
        <f t="shared" si="1"/>
        <v>-0.150307018009778</v>
      </c>
      <c r="S19" s="5">
        <f t="shared" si="2"/>
        <v>6.7263525837602645E-2</v>
      </c>
      <c r="T19" s="5">
        <f t="shared" si="3"/>
        <v>-0.13668732522283281</v>
      </c>
      <c r="U19" s="5">
        <v>-0.136687325222831</v>
      </c>
      <c r="V19" s="5">
        <v>6.7263525837600993E-2</v>
      </c>
    </row>
    <row r="20" spans="1:22" s="3" customFormat="1" x14ac:dyDescent="0.25">
      <c r="A20" s="2">
        <v>43830</v>
      </c>
      <c r="B20" s="6">
        <v>0.113576614013548</v>
      </c>
      <c r="C20" s="6">
        <v>-9.7140920104225193E-3</v>
      </c>
      <c r="D20" s="6">
        <v>1451.6</v>
      </c>
      <c r="E20" s="6">
        <v>170.06899999999999</v>
      </c>
      <c r="F20" s="6">
        <v>70.144999999999996</v>
      </c>
      <c r="G20" s="6">
        <v>4.7167696405032702E-3</v>
      </c>
      <c r="H20" s="6">
        <v>2367.3000000000002</v>
      </c>
      <c r="I20" s="6">
        <v>6.0645909212815301E-3</v>
      </c>
      <c r="J20" s="6">
        <v>7.2518389519924398E-3</v>
      </c>
      <c r="K20" s="6">
        <v>7.8193472993182101E-4</v>
      </c>
      <c r="L20" s="6">
        <v>21734.3</v>
      </c>
      <c r="M20" s="6">
        <v>5.2102795130757303E-3</v>
      </c>
      <c r="N20" s="6"/>
      <c r="O20" s="6">
        <f>400*(D20-(1+G20+M20)*D19)/L19</f>
        <v>9.6228018145415817E-2</v>
      </c>
      <c r="P20" s="6">
        <f>400*(E20-(1+J20+M20)*E19)/L19</f>
        <v>-8.9171537921190758E-2</v>
      </c>
      <c r="Q20" s="6">
        <f>400*(F20-(1+K20+M20)*F19)/L19</f>
        <v>-1.6770572234650758E-2</v>
      </c>
      <c r="R20" s="6">
        <f t="shared" si="1"/>
        <v>7.6345038577099776E-3</v>
      </c>
      <c r="S20" s="7">
        <f t="shared" si="2"/>
        <v>-9.7140920104256991E-3</v>
      </c>
      <c r="T20" s="7">
        <f t="shared" si="3"/>
        <v>0.11357661401355149</v>
      </c>
      <c r="U20" s="6">
        <v>-6.1079972233532398E-2</v>
      </c>
      <c r="V20" s="6">
        <v>0.15443117104823301</v>
      </c>
    </row>
    <row r="21" spans="1:22" x14ac:dyDescent="0.25">
      <c r="A21" s="1">
        <v>43921</v>
      </c>
      <c r="B21" s="5">
        <v>-7.0666680933443901E-2</v>
      </c>
      <c r="C21" s="5">
        <v>1.83300089244723E-3</v>
      </c>
      <c r="D21" s="5">
        <v>1470.78236194186</v>
      </c>
      <c r="E21" s="5">
        <v>168.19792893947701</v>
      </c>
      <c r="F21" s="5">
        <v>70.419271749755595</v>
      </c>
      <c r="G21" s="5">
        <v>4.7581280261812502E-3</v>
      </c>
      <c r="H21" s="5">
        <v>2389.7904995144199</v>
      </c>
      <c r="I21" s="5">
        <v>8.0140315425116793E-3</v>
      </c>
      <c r="J21" s="5">
        <v>8.0140315425116793E-3</v>
      </c>
      <c r="K21" s="5">
        <v>8.0140315425116793E-3</v>
      </c>
      <c r="L21" s="5">
        <v>21948.168018936401</v>
      </c>
      <c r="M21" s="5">
        <v>5.1152100272775503E-3</v>
      </c>
      <c r="N21" s="5"/>
      <c r="O21" s="5">
        <f t="shared" si="4"/>
        <v>8.9263963844419092E-2</v>
      </c>
      <c r="P21" s="5">
        <f t="shared" si="5"/>
        <v>-7.5529426667626021E-2</v>
      </c>
      <c r="Q21" s="5">
        <f t="shared" si="0"/>
        <v>-1.1901536284256116E-2</v>
      </c>
      <c r="R21" s="5">
        <f t="shared" si="1"/>
        <v>-0.15809764388533204</v>
      </c>
      <c r="S21" s="5">
        <f t="shared" si="2"/>
        <v>1.8330008925369554E-3</v>
      </c>
      <c r="T21" s="5">
        <f t="shared" si="3"/>
        <v>-7.066668093344991E-2</v>
      </c>
      <c r="U21" s="5">
        <v>-6.9125662628606394E-2</v>
      </c>
      <c r="V21" s="5">
        <v>5.2050041971540796E-4</v>
      </c>
    </row>
    <row r="22" spans="1:22" x14ac:dyDescent="0.25">
      <c r="A22" s="1">
        <v>44012</v>
      </c>
      <c r="B22" s="5">
        <v>-9.5986446887937699E-2</v>
      </c>
      <c r="C22" s="5">
        <v>-0.11949322950850499</v>
      </c>
      <c r="D22" s="5">
        <v>1480.97930171095</v>
      </c>
      <c r="E22" s="5">
        <v>168.18494464554101</v>
      </c>
      <c r="F22" s="5">
        <v>70.907488831491307</v>
      </c>
      <c r="G22" s="5">
        <v>4.8363591996529696E-3</v>
      </c>
      <c r="H22" s="5">
        <v>2408.7824768821501</v>
      </c>
      <c r="I22" s="5">
        <v>5.9721191447461601E-3</v>
      </c>
      <c r="J22" s="5">
        <v>5.9721191447461601E-3</v>
      </c>
      <c r="K22" s="5">
        <v>5.9721191447461601E-3</v>
      </c>
      <c r="L22" s="5">
        <v>22173.512856434401</v>
      </c>
      <c r="M22" s="5">
        <v>5.0839688294370697E-3</v>
      </c>
      <c r="N22" s="5"/>
      <c r="O22" s="5">
        <f t="shared" si="4"/>
        <v>-8.0074176887699314E-2</v>
      </c>
      <c r="P22" s="5">
        <f t="shared" si="5"/>
        <v>-3.4127593551327794E-2</v>
      </c>
      <c r="Q22" s="5">
        <f t="shared" si="0"/>
        <v>-5.2914590695132243E-3</v>
      </c>
      <c r="R22" s="5">
        <f t="shared" si="1"/>
        <v>-0.13540549950881375</v>
      </c>
      <c r="S22" s="5">
        <f t="shared" si="2"/>
        <v>-0.11949322950854033</v>
      </c>
      <c r="T22" s="5">
        <f t="shared" si="3"/>
        <v>-9.5986446887972726E-2</v>
      </c>
      <c r="U22" s="5">
        <v>-9.5227074445226004E-2</v>
      </c>
      <c r="V22" s="5">
        <v>-0.12014327604955199</v>
      </c>
    </row>
    <row r="23" spans="1:22" x14ac:dyDescent="0.25">
      <c r="A23" s="1">
        <v>44104</v>
      </c>
      <c r="B23" s="5">
        <v>-9.9332650988504204E-2</v>
      </c>
      <c r="C23" s="5">
        <v>-0.13407421663212399</v>
      </c>
      <c r="D23" s="5">
        <v>1490.97432188065</v>
      </c>
      <c r="E23" s="5">
        <v>168.08799796642001</v>
      </c>
      <c r="F23" s="5">
        <v>71.386038248242102</v>
      </c>
      <c r="G23" s="5">
        <v>4.8890252809778998E-3</v>
      </c>
      <c r="H23" s="5">
        <v>2431.3729341721901</v>
      </c>
      <c r="I23" s="5">
        <v>7.7000234176798398E-3</v>
      </c>
      <c r="J23" s="5">
        <v>7.7000234176798398E-3</v>
      </c>
      <c r="K23" s="5">
        <v>7.7000234176798398E-3</v>
      </c>
      <c r="L23" s="5">
        <v>22410.0351172273</v>
      </c>
      <c r="M23" s="5">
        <v>5.07380073800734E-3</v>
      </c>
      <c r="N23" s="5"/>
      <c r="O23" s="5">
        <f t="shared" si="4"/>
        <v>-8.5863146390596432E-2</v>
      </c>
      <c r="P23" s="5">
        <f t="shared" si="5"/>
        <v>-4.050439102175115E-2</v>
      </c>
      <c r="Q23" s="5">
        <f>400*(F23-(1+K23+M23)*F22)/L22</f>
        <v>-7.7066792198433069E-3</v>
      </c>
      <c r="R23" s="5">
        <f>400*(H23-(1+I23+M23)*H22)/L22</f>
        <v>-0.14754372123008103</v>
      </c>
      <c r="S23" s="5">
        <f t="shared" si="2"/>
        <v>-0.13407421663219088</v>
      </c>
      <c r="T23" s="5">
        <f t="shared" si="3"/>
        <v>-9.9332650988486565E-2</v>
      </c>
      <c r="U23" s="5">
        <v>-9.8289785062793802E-2</v>
      </c>
      <c r="V23" s="5">
        <v>-0.13499718957413001</v>
      </c>
    </row>
    <row r="24" spans="1:22" x14ac:dyDescent="0.25">
      <c r="A24" s="1">
        <v>44196</v>
      </c>
      <c r="B24" s="5">
        <v>-8.6545600112558504E-2</v>
      </c>
      <c r="C24" s="5">
        <v>-0.15582644460237699</v>
      </c>
      <c r="D24" s="5">
        <v>1500.7674224509699</v>
      </c>
      <c r="E24" s="5">
        <v>167.109635512284</v>
      </c>
      <c r="F24" s="5">
        <v>71.854920000008093</v>
      </c>
      <c r="G24" s="5">
        <v>5.0209983585018901E-3</v>
      </c>
      <c r="H24" s="5">
        <v>2453.7634759109901</v>
      </c>
      <c r="I24" s="5">
        <v>7.6321225949678197E-3</v>
      </c>
      <c r="J24" s="5">
        <v>7.6321225949678197E-3</v>
      </c>
      <c r="K24" s="5">
        <v>7.6321225949678197E-3</v>
      </c>
      <c r="L24" s="5">
        <v>22647.754959087499</v>
      </c>
      <c r="M24" s="5">
        <v>5.02756134913973E-3</v>
      </c>
      <c r="N24" s="5"/>
      <c r="O24" s="5">
        <f t="shared" si="4"/>
        <v>-9.2620005252367382E-2</v>
      </c>
      <c r="P24" s="5">
        <f t="shared" si="5"/>
        <v>-5.5444864176955454E-2</v>
      </c>
      <c r="Q24" s="5">
        <f t="shared" si="0"/>
        <v>-7.761575172980352E-3</v>
      </c>
      <c r="R24" s="5">
        <f t="shared" si="1"/>
        <v>-0.14975203946249516</v>
      </c>
      <c r="S24" s="5">
        <f t="shared" si="2"/>
        <v>-0.15582644460230319</v>
      </c>
      <c r="T24" s="5">
        <f t="shared" si="3"/>
        <v>-8.6545600112559351E-2</v>
      </c>
      <c r="U24" s="5">
        <v>-8.5483161429791094E-2</v>
      </c>
      <c r="V24" s="5">
        <v>-0.156770215878764</v>
      </c>
    </row>
    <row r="25" spans="1:22" x14ac:dyDescent="0.25">
      <c r="A25" s="1">
        <v>44286</v>
      </c>
      <c r="B25" s="5">
        <v>-9.3614748567146994E-2</v>
      </c>
      <c r="C25" s="5">
        <v>-0.143630967339819</v>
      </c>
      <c r="D25" s="5">
        <v>1511.0653220197501</v>
      </c>
      <c r="E25" s="5">
        <v>166.34117902110901</v>
      </c>
      <c r="F25" s="5">
        <v>72.3479709142362</v>
      </c>
      <c r="G25" s="5">
        <v>5.0850318200617002E-3</v>
      </c>
      <c r="H25" s="5">
        <v>2476.35393320103</v>
      </c>
      <c r="I25" s="5">
        <v>7.7302852541278897E-3</v>
      </c>
      <c r="J25" s="5">
        <v>7.7302852541278897E-3</v>
      </c>
      <c r="K25" s="5">
        <v>7.7302852541278897E-3</v>
      </c>
      <c r="L25" s="5">
        <v>22875.195563453399</v>
      </c>
      <c r="M25" s="5">
        <v>4.9870193837029397E-3</v>
      </c>
      <c r="N25" s="5"/>
      <c r="O25" s="5">
        <f t="shared" si="4"/>
        <v>-8.5092880310500843E-2</v>
      </c>
      <c r="P25" s="5">
        <f t="shared" si="5"/>
        <v>-5.1106887002775499E-2</v>
      </c>
      <c r="Q25" s="5">
        <f t="shared" si="0"/>
        <v>-7.4312000266521308E-3</v>
      </c>
      <c r="R25" s="5">
        <f t="shared" si="1"/>
        <v>-0.15215283559655424</v>
      </c>
      <c r="S25" s="5">
        <f t="shared" si="2"/>
        <v>-0.14363096733992847</v>
      </c>
      <c r="T25" s="5">
        <f t="shared" si="3"/>
        <v>-9.3614748567126621E-2</v>
      </c>
      <c r="U25" s="5">
        <v>-9.2589046270218106E-2</v>
      </c>
      <c r="V25" s="5">
        <v>-0.144531125738011</v>
      </c>
    </row>
    <row r="26" spans="1:22" x14ac:dyDescent="0.25">
      <c r="A26" s="1">
        <v>44377</v>
      </c>
      <c r="B26" s="5">
        <v>-9.9508814452055602E-2</v>
      </c>
      <c r="C26" s="5">
        <v>-0.141109354231161</v>
      </c>
      <c r="D26" s="5">
        <v>1521.5651411879301</v>
      </c>
      <c r="E26" s="5">
        <v>165.65668491512</v>
      </c>
      <c r="F26" s="5">
        <v>72.850689493449096</v>
      </c>
      <c r="G26" s="5">
        <v>5.1748730155460904E-3</v>
      </c>
      <c r="H26" s="5">
        <v>2499.0443482666901</v>
      </c>
      <c r="I26" s="5">
        <v>7.7870135527553499E-3</v>
      </c>
      <c r="J26" s="5">
        <v>7.7870135527553499E-3</v>
      </c>
      <c r="K26" s="5">
        <v>7.7870135527553499E-3</v>
      </c>
      <c r="L26" s="5">
        <v>23095.151286148499</v>
      </c>
      <c r="M26" s="5">
        <v>4.9775880905460496E-3</v>
      </c>
      <c r="N26" s="5"/>
      <c r="O26" s="5">
        <f t="shared" si="4"/>
        <v>-8.4654362476789868E-2</v>
      </c>
      <c r="P26" s="5">
        <f t="shared" si="5"/>
        <v>-4.9097250080893759E-2</v>
      </c>
      <c r="Q26" s="5">
        <f t="shared" si="0"/>
        <v>-7.3577416733561149E-3</v>
      </c>
      <c r="R26" s="5">
        <f t="shared" si="1"/>
        <v>-0.15596380620629111</v>
      </c>
      <c r="S26" s="5">
        <f t="shared" si="2"/>
        <v>-0.14110935423103976</v>
      </c>
      <c r="T26" s="5">
        <f t="shared" si="3"/>
        <v>-9.9508814452041225E-2</v>
      </c>
      <c r="U26" s="5">
        <v>-9.8488337442611498E-2</v>
      </c>
      <c r="V26" s="5">
        <v>-0.141999724459662</v>
      </c>
    </row>
    <row r="27" spans="1:22" x14ac:dyDescent="0.25">
      <c r="A27" s="1">
        <v>44469</v>
      </c>
      <c r="B27" s="5">
        <v>-0.10007875724109599</v>
      </c>
      <c r="C27" s="5">
        <v>-0.14081664573779601</v>
      </c>
      <c r="D27" s="5">
        <v>1531.9640005564099</v>
      </c>
      <c r="E27" s="5">
        <v>164.93020961653801</v>
      </c>
      <c r="F27" s="5">
        <v>73.348574240169697</v>
      </c>
      <c r="G27" s="5">
        <v>5.0638902467161602E-3</v>
      </c>
      <c r="H27" s="5">
        <v>2522.0346366592098</v>
      </c>
      <c r="I27" s="5">
        <v>7.8746434387704199E-3</v>
      </c>
      <c r="J27" s="5">
        <v>7.8746434387704199E-3</v>
      </c>
      <c r="K27" s="5">
        <v>7.8746434387704199E-3</v>
      </c>
      <c r="L27" s="5">
        <v>23312.013257753199</v>
      </c>
      <c r="M27" s="5">
        <v>4.9529344231482603E-3</v>
      </c>
      <c r="N27" s="5"/>
      <c r="O27" s="5">
        <f t="shared" si="4"/>
        <v>-8.3868545645445908E-2</v>
      </c>
      <c r="P27" s="5">
        <f t="shared" si="5"/>
        <v>-4.9386112043148848E-2</v>
      </c>
      <c r="Q27" s="5">
        <f t="shared" si="0"/>
        <v>-7.5619880492048689E-3</v>
      </c>
      <c r="R27" s="5">
        <f t="shared" si="1"/>
        <v>-0.15702685733341507</v>
      </c>
      <c r="S27" s="5">
        <f t="shared" si="2"/>
        <v>-0.14081664573779964</v>
      </c>
      <c r="T27" s="5">
        <f t="shared" si="3"/>
        <v>-0.10007875724106133</v>
      </c>
      <c r="U27" s="5">
        <v>-9.9034449880737604E-2</v>
      </c>
      <c r="V27" s="5">
        <v>-0.14172920731785199</v>
      </c>
    </row>
    <row r="28" spans="1:22" x14ac:dyDescent="0.25">
      <c r="A28" s="1">
        <v>44561</v>
      </c>
      <c r="B28" s="5">
        <v>-0.12809421617495201</v>
      </c>
      <c r="C28" s="5">
        <v>-2.5515231738592301E-2</v>
      </c>
      <c r="D28" s="5">
        <v>1547.6644557089101</v>
      </c>
      <c r="E28" s="5">
        <v>165.61079514398801</v>
      </c>
      <c r="F28" s="5">
        <v>74.100292948925102</v>
      </c>
      <c r="G28" s="5">
        <v>5.22857692629497E-3</v>
      </c>
      <c r="H28" s="5">
        <v>2545.32479837858</v>
      </c>
      <c r="I28" s="5">
        <v>7.9113744247905106E-3</v>
      </c>
      <c r="J28" s="5">
        <v>7.9113744247905106E-3</v>
      </c>
      <c r="K28" s="5">
        <v>7.9113744247905106E-3</v>
      </c>
      <c r="L28" s="5">
        <v>23535.761320494799</v>
      </c>
      <c r="M28" s="5">
        <v>4.9285237681218098E-3</v>
      </c>
      <c r="N28" s="5"/>
      <c r="O28" s="5">
        <f t="shared" si="4"/>
        <v>2.4046406816528578E-3</v>
      </c>
      <c r="P28" s="5">
        <f t="shared" si="5"/>
        <v>-2.4658557921574252E-2</v>
      </c>
      <c r="Q28" s="5">
        <f t="shared" si="0"/>
        <v>-3.2613144987883669E-3</v>
      </c>
      <c r="R28" s="5">
        <f t="shared" si="1"/>
        <v>-0.15601408859543875</v>
      </c>
      <c r="S28" s="5">
        <f t="shared" si="2"/>
        <v>-2.5515231738709759E-2</v>
      </c>
      <c r="T28" s="5">
        <f t="shared" si="3"/>
        <v>-0.12809421617507613</v>
      </c>
      <c r="U28" s="5">
        <v>-0.12754124168286901</v>
      </c>
      <c r="V28" s="5">
        <v>-2.58899914733365E-2</v>
      </c>
    </row>
    <row r="30" spans="1:22" x14ac:dyDescent="0.25">
      <c r="H30">
        <f>(177/170)^4</f>
        <v>1.1751610265681691</v>
      </c>
      <c r="P30" t="s">
        <v>23</v>
      </c>
    </row>
    <row r="31" spans="1:22" x14ac:dyDescent="0.25">
      <c r="P31">
        <f>(100*((177/172)^4-1))*177/21542.5</f>
        <v>9.9785812453453027E-2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84E2-1B6E-40DA-B156-D79A4B3EAA5F}">
  <dimension ref="A1:AC28"/>
  <sheetViews>
    <sheetView workbookViewId="0">
      <selection activeCell="P20" sqref="P20"/>
    </sheetView>
  </sheetViews>
  <sheetFormatPr defaultRowHeight="15" x14ac:dyDescent="0.25"/>
  <cols>
    <col min="1" max="1" width="12" customWidth="1"/>
    <col min="2" max="2" width="15.5703125" customWidth="1"/>
    <col min="3" max="3" width="12.7109375" customWidth="1"/>
    <col min="4" max="4" width="13" customWidth="1"/>
    <col min="5" max="6" width="15.5703125" customWidth="1"/>
    <col min="7" max="7" width="11.5703125" customWidth="1"/>
    <col min="8" max="11" width="15.5703125" customWidth="1"/>
    <col min="12" max="13" width="8.140625" customWidth="1"/>
    <col min="14" max="18" width="16.5703125" customWidth="1"/>
    <col min="21" max="21" width="15.5703125" customWidth="1"/>
    <col min="22" max="23" width="12.7109375" customWidth="1"/>
  </cols>
  <sheetData>
    <row r="1" spans="1:29" s="4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17</v>
      </c>
      <c r="U1" s="4" t="s">
        <v>1</v>
      </c>
      <c r="V1" s="4" t="s">
        <v>2</v>
      </c>
      <c r="X1" s="4" t="s">
        <v>21</v>
      </c>
      <c r="Y1" s="4" t="s">
        <v>19</v>
      </c>
      <c r="Z1" s="4" t="s">
        <v>20</v>
      </c>
      <c r="AA1" s="4" t="s">
        <v>22</v>
      </c>
      <c r="AB1" s="4" t="s">
        <v>1</v>
      </c>
      <c r="AC1" s="4" t="s">
        <v>2</v>
      </c>
    </row>
    <row r="2" spans="1:29" x14ac:dyDescent="0.25">
      <c r="A2" s="1">
        <v>42185</v>
      </c>
      <c r="B2" s="5">
        <v>0.41188842080581201</v>
      </c>
      <c r="C2" s="5">
        <v>-1.35401024220462E-2</v>
      </c>
      <c r="D2" s="5">
        <v>1220.4000000000001</v>
      </c>
      <c r="E2" s="5">
        <v>165.97499999999999</v>
      </c>
      <c r="F2" s="5">
        <v>62.363</v>
      </c>
      <c r="G2" s="5">
        <v>2.8064246732311098E-3</v>
      </c>
      <c r="H2" s="5">
        <v>2018.5</v>
      </c>
      <c r="I2" s="5">
        <v>7.2088179630809303E-3</v>
      </c>
      <c r="J2" s="5">
        <v>7.6654919878036401E-3</v>
      </c>
      <c r="K2" s="5">
        <v>5.1069690043321599E-3</v>
      </c>
      <c r="L2" s="5">
        <v>18219.400000000001</v>
      </c>
      <c r="M2" s="5">
        <v>4.3721461187213899E-3</v>
      </c>
      <c r="N2" s="5"/>
      <c r="O2" s="5"/>
      <c r="P2" s="5"/>
      <c r="Q2" s="5"/>
      <c r="R2" s="5"/>
      <c r="U2" s="5"/>
      <c r="V2" s="5"/>
      <c r="W2" s="5"/>
      <c r="X2">
        <v>6.9820310412434403E-2</v>
      </c>
      <c r="Y2">
        <v>-2.2914991414630999E-2</v>
      </c>
      <c r="Z2">
        <v>-6.0445421419849599E-2</v>
      </c>
      <c r="AA2">
        <v>0.45879373980361499</v>
      </c>
      <c r="AB2" s="5"/>
      <c r="AC2" s="5"/>
    </row>
    <row r="3" spans="1:29" x14ac:dyDescent="0.25">
      <c r="A3" s="1">
        <v>42277</v>
      </c>
      <c r="B3" s="5">
        <v>0.14117263356759999</v>
      </c>
      <c r="C3" s="5">
        <v>-8.2624823234980105E-2</v>
      </c>
      <c r="D3" s="5">
        <v>1222.4000000000001</v>
      </c>
      <c r="E3" s="5">
        <v>165.60300000000001</v>
      </c>
      <c r="F3" s="5">
        <v>66.16</v>
      </c>
      <c r="G3" s="5">
        <v>2.1691343798115898E-3</v>
      </c>
      <c r="H3" s="5">
        <v>2037.9</v>
      </c>
      <c r="I3" s="5">
        <v>1.0480893614208701E-3</v>
      </c>
      <c r="J3" s="5">
        <v>6.31574978319005E-4</v>
      </c>
      <c r="K3" s="5">
        <v>3.0067461487959198E-3</v>
      </c>
      <c r="L3" s="5">
        <v>18344.7</v>
      </c>
      <c r="M3" s="5">
        <v>4.3133332575611104E-3</v>
      </c>
      <c r="N3" s="5"/>
      <c r="O3" s="5">
        <f>400*(D3-(1+G3+M3)*D2)/L2</f>
        <v>-0.12977822551016213</v>
      </c>
      <c r="P3" s="5">
        <f>400*(E3-(1+J3+M3)*E2)/L2</f>
        <v>-2.6185958801062437E-2</v>
      </c>
      <c r="Q3" s="5">
        <f>400*(F3-(1+K3+M3)*F2)/L2</f>
        <v>7.3339361076245085E-2</v>
      </c>
      <c r="R3" s="5">
        <f>400*(H3-(1+I3+M3)*H2)/L2</f>
        <v>0.18832603584278187</v>
      </c>
      <c r="S3" s="5">
        <f>O3+P3+Q3</f>
        <v>-8.2624823234979494E-2</v>
      </c>
      <c r="T3" s="5">
        <f>R3-Q3-P3</f>
        <v>0.14117263356759924</v>
      </c>
      <c r="U3" s="5">
        <v>0.14117263356759999</v>
      </c>
      <c r="V3" s="5">
        <v>-8.2624823234980105E-2</v>
      </c>
      <c r="W3" s="5"/>
      <c r="X3">
        <v>-2.61859588010631E-2</v>
      </c>
      <c r="Y3">
        <v>7.3339361076245099E-2</v>
      </c>
      <c r="Z3">
        <v>-0.12977822551016199</v>
      </c>
      <c r="AA3">
        <v>0.18832603584278201</v>
      </c>
      <c r="AB3" s="5">
        <v>0.14117263356759999</v>
      </c>
      <c r="AC3" s="5">
        <v>-8.2624823234980105E-2</v>
      </c>
    </row>
    <row r="4" spans="1:29" x14ac:dyDescent="0.25">
      <c r="A4" s="1">
        <v>42369</v>
      </c>
      <c r="B4" s="5">
        <v>-8.7473578691286094E-2</v>
      </c>
      <c r="C4" s="5">
        <v>-2.1734979884642801E-2</v>
      </c>
      <c r="D4" s="5">
        <v>1229</v>
      </c>
      <c r="E4" s="5">
        <v>164.60499999999999</v>
      </c>
      <c r="F4" s="5">
        <v>63.838999999999999</v>
      </c>
      <c r="G4" s="5">
        <v>-9.3727957020406404E-4</v>
      </c>
      <c r="H4" s="5">
        <v>2031.6</v>
      </c>
      <c r="I4" s="5">
        <v>-3.6314588088815999E-3</v>
      </c>
      <c r="J4" s="5">
        <v>-4.2580851805447103E-3</v>
      </c>
      <c r="K4" s="5">
        <v>-7.6840617381157496E-4</v>
      </c>
      <c r="L4" s="5">
        <v>18350.8</v>
      </c>
      <c r="M4" s="5">
        <v>4.2495402461451004E-3</v>
      </c>
      <c r="N4" s="5"/>
      <c r="O4" s="5">
        <f>400*(D4-(1+G4+M4)*D3)/L3</f>
        <v>5.5625713142862493E-2</v>
      </c>
      <c r="P4" s="5">
        <f>400*(E4-(1+J4+M4)*E3)/L3</f>
        <v>-2.1730198547343538E-2</v>
      </c>
      <c r="Q4" s="5">
        <f t="shared" ref="Q4:Q28" si="0">400*(F4-(1+K4+M4)*F3)/L3</f>
        <v>-5.5630494480162357E-2</v>
      </c>
      <c r="R4" s="5">
        <f t="shared" ref="R4:R28" si="1">400*(H4-(1+I4+M4)*H3)/L3</f>
        <v>-0.16483427171879142</v>
      </c>
      <c r="S4" s="5">
        <f t="shared" ref="S4:S28" si="2">O4+P4+Q4</f>
        <v>-2.1734979884643402E-2</v>
      </c>
      <c r="T4" s="5">
        <f t="shared" ref="T4:T28" si="3">R4-Q4-P4</f>
        <v>-8.7473578691285525E-2</v>
      </c>
      <c r="U4" s="5">
        <v>-8.7473578691286094E-2</v>
      </c>
      <c r="V4" s="5">
        <v>-2.1734979884642801E-2</v>
      </c>
      <c r="W4" s="5"/>
      <c r="X4">
        <v>-2.1730198547342899E-2</v>
      </c>
      <c r="Y4">
        <v>-5.5630494480162399E-2</v>
      </c>
      <c r="Z4">
        <v>5.56257131428625E-2</v>
      </c>
      <c r="AA4">
        <v>-0.164834271718791</v>
      </c>
      <c r="AB4" s="5">
        <v>-8.7473578691286094E-2</v>
      </c>
      <c r="AC4" s="5">
        <v>-2.1734979884642801E-2</v>
      </c>
    </row>
    <row r="5" spans="1:29" x14ac:dyDescent="0.25">
      <c r="A5" s="1">
        <v>42460</v>
      </c>
      <c r="B5" s="5">
        <v>0.33485315924624198</v>
      </c>
      <c r="C5" s="5">
        <v>3.1646300342486E-2</v>
      </c>
      <c r="D5" s="5">
        <v>1227.5</v>
      </c>
      <c r="E5" s="5">
        <v>165.797</v>
      </c>
      <c r="F5" s="5">
        <v>66.825999999999993</v>
      </c>
      <c r="G5" s="5">
        <v>-2.7951331798750098E-3</v>
      </c>
      <c r="H5" s="5">
        <v>2046.3</v>
      </c>
      <c r="I5" s="5">
        <v>-6.8160518019937397E-3</v>
      </c>
      <c r="J5" s="5">
        <v>-7.6443485747262896E-3</v>
      </c>
      <c r="K5" s="5">
        <v>-2.9620628109216E-3</v>
      </c>
      <c r="L5" s="5">
        <v>18424.3</v>
      </c>
      <c r="M5" s="5">
        <v>4.1921161171087898E-3</v>
      </c>
      <c r="N5" s="5"/>
      <c r="O5" s="5">
        <f t="shared" ref="O5:O14" si="4">400*(D5-(1+G5+M5)*D4)/L4</f>
        <v>-7.0119930027251545E-2</v>
      </c>
      <c r="P5" s="5">
        <f t="shared" ref="P5:P28" si="5">400*(E5-(1+J5+M5)*E4)/L4</f>
        <v>3.8369002412671521E-2</v>
      </c>
      <c r="Q5" s="5">
        <f t="shared" si="0"/>
        <v>6.3397227957066052E-2</v>
      </c>
      <c r="R5" s="5">
        <f t="shared" si="1"/>
        <v>0.43661938961597996</v>
      </c>
      <c r="S5" s="5">
        <f t="shared" si="2"/>
        <v>3.1646300342486028E-2</v>
      </c>
      <c r="T5" s="5">
        <f t="shared" si="3"/>
        <v>0.33485315924624237</v>
      </c>
      <c r="U5" s="5">
        <v>0.33485315924624198</v>
      </c>
      <c r="V5" s="5">
        <v>3.1646300342486E-2</v>
      </c>
      <c r="W5" s="5"/>
      <c r="X5">
        <v>3.83690024126715E-2</v>
      </c>
      <c r="Y5">
        <v>6.3397227957066093E-2</v>
      </c>
      <c r="Z5">
        <v>-7.0119930027251504E-2</v>
      </c>
      <c r="AA5">
        <v>0.43661938961598001</v>
      </c>
      <c r="AB5" s="5">
        <v>0.33485315924624198</v>
      </c>
      <c r="AC5" s="5">
        <v>3.1646300342486E-2</v>
      </c>
    </row>
    <row r="6" spans="1:29" x14ac:dyDescent="0.25">
      <c r="A6" s="1">
        <v>42551</v>
      </c>
      <c r="B6" s="5">
        <v>-3.0462883802019999E-2</v>
      </c>
      <c r="C6" s="5">
        <v>-0.38671018065440199</v>
      </c>
      <c r="D6" s="5">
        <v>1226.2</v>
      </c>
      <c r="E6" s="5">
        <v>164.22499999999999</v>
      </c>
      <c r="F6" s="5">
        <v>66.846000000000004</v>
      </c>
      <c r="G6" s="5">
        <v>5.7417196062266003E-3</v>
      </c>
      <c r="H6" s="5">
        <v>2065.1999999999998</v>
      </c>
      <c r="I6" s="5">
        <v>7.9399121176593201E-3</v>
      </c>
      <c r="J6" s="5">
        <v>7.7223021994259301E-3</v>
      </c>
      <c r="K6" s="5">
        <v>9.0078080365645404E-3</v>
      </c>
      <c r="L6" s="5">
        <v>18637.3</v>
      </c>
      <c r="M6" s="5">
        <v>4.1297273033329401E-3</v>
      </c>
      <c r="N6" s="5"/>
      <c r="O6" s="5">
        <f t="shared" si="4"/>
        <v>-0.29129358687134571</v>
      </c>
      <c r="P6" s="5">
        <f t="shared" si="5"/>
        <v>-7.6790563233749345E-2</v>
      </c>
      <c r="Q6" s="5">
        <f t="shared" si="0"/>
        <v>-1.8626030549306682E-2</v>
      </c>
      <c r="R6" s="5">
        <f t="shared" si="1"/>
        <v>-0.12587947758507601</v>
      </c>
      <c r="S6" s="5">
        <f t="shared" si="2"/>
        <v>-0.38671018065440171</v>
      </c>
      <c r="T6" s="5">
        <f t="shared" si="3"/>
        <v>-3.0462883802019974E-2</v>
      </c>
      <c r="U6" s="5">
        <v>-3.0462883802019999E-2</v>
      </c>
      <c r="V6" s="5">
        <v>-0.38671018065440199</v>
      </c>
      <c r="W6" s="5"/>
      <c r="X6">
        <v>-7.6790563233749304E-2</v>
      </c>
      <c r="Y6">
        <v>-1.8626030549306699E-2</v>
      </c>
      <c r="Z6">
        <v>-0.29129358687134599</v>
      </c>
      <c r="AA6">
        <v>-0.12587947758507601</v>
      </c>
      <c r="AB6" s="5">
        <v>-3.0462883802019999E-2</v>
      </c>
      <c r="AC6" s="5">
        <v>-0.38671018065440199</v>
      </c>
    </row>
    <row r="7" spans="1:29" x14ac:dyDescent="0.25">
      <c r="A7" s="1">
        <v>42643</v>
      </c>
      <c r="B7" s="5">
        <v>-4.8858988392821198E-2</v>
      </c>
      <c r="C7" s="5">
        <v>6.4245514942998794E-2</v>
      </c>
      <c r="D7" s="5">
        <v>1237.5</v>
      </c>
      <c r="E7" s="5">
        <v>166.94399999999999</v>
      </c>
      <c r="F7" s="5">
        <v>67.775999999999996</v>
      </c>
      <c r="G7" s="5">
        <v>4.3395662362459798E-3</v>
      </c>
      <c r="H7" s="5">
        <v>2080</v>
      </c>
      <c r="I7" s="5">
        <v>3.1774251508331899E-3</v>
      </c>
      <c r="J7" s="5">
        <v>3.6991135372419501E-3</v>
      </c>
      <c r="K7" s="5">
        <v>7.4552214861367495E-4</v>
      </c>
      <c r="L7" s="5">
        <v>18806.7</v>
      </c>
      <c r="M7" s="5">
        <v>4.10156686559837E-3</v>
      </c>
      <c r="N7" s="5"/>
      <c r="O7" s="5">
        <f t="shared" si="4"/>
        <v>2.0378114652193198E-2</v>
      </c>
      <c r="P7" s="5">
        <f t="shared" si="5"/>
        <v>3.0861407196182935E-2</v>
      </c>
      <c r="Q7" s="5">
        <f t="shared" si="0"/>
        <v>1.3005993094621474E-2</v>
      </c>
      <c r="R7" s="5">
        <f t="shared" si="1"/>
        <v>-4.9915881020155565E-3</v>
      </c>
      <c r="S7" s="5">
        <f t="shared" si="2"/>
        <v>6.42455149429976E-2</v>
      </c>
      <c r="T7" s="5">
        <f t="shared" si="3"/>
        <v>-4.8858988392819963E-2</v>
      </c>
      <c r="U7" s="5">
        <v>-4.8858988392821198E-2</v>
      </c>
      <c r="V7" s="5">
        <v>6.4245514942998794E-2</v>
      </c>
      <c r="W7" s="5"/>
      <c r="X7">
        <v>3.0861407196184201E-2</v>
      </c>
      <c r="Y7">
        <v>1.30059930946215E-2</v>
      </c>
      <c r="Z7">
        <v>2.0378114652193201E-2</v>
      </c>
      <c r="AA7">
        <v>-4.99158810201556E-3</v>
      </c>
      <c r="AB7" s="5">
        <v>-4.8858988392821198E-2</v>
      </c>
      <c r="AC7" s="5">
        <v>6.4245514942998794E-2</v>
      </c>
    </row>
    <row r="8" spans="1:29" x14ac:dyDescent="0.25">
      <c r="A8" s="1">
        <v>42735</v>
      </c>
      <c r="B8" s="5">
        <v>7.9788270010948695E-2</v>
      </c>
      <c r="C8" s="5">
        <v>-0.18076592562833901</v>
      </c>
      <c r="D8" s="5">
        <v>1245.2</v>
      </c>
      <c r="E8" s="5">
        <v>165.09800000000001</v>
      </c>
      <c r="F8" s="5">
        <v>66.694000000000003</v>
      </c>
      <c r="G8" s="5">
        <v>4.8393136624194097E-3</v>
      </c>
      <c r="H8" s="5">
        <v>2098.6999999999998</v>
      </c>
      <c r="I8" s="5">
        <v>5.5805886012707502E-3</v>
      </c>
      <c r="J8" s="5">
        <v>5.85341024770947E-3</v>
      </c>
      <c r="K8" s="5">
        <v>4.3000612947334798E-3</v>
      </c>
      <c r="L8" s="5">
        <v>18991.900000000001</v>
      </c>
      <c r="M8" s="5">
        <v>4.0848127330404002E-3</v>
      </c>
      <c r="N8" s="5"/>
      <c r="O8" s="5">
        <f t="shared" si="4"/>
        <v>-7.1115217754978463E-2</v>
      </c>
      <c r="P8" s="5">
        <f t="shared" si="5"/>
        <v>-7.4550595209117901E-2</v>
      </c>
      <c r="Q8" s="5">
        <f t="shared" si="0"/>
        <v>-3.5100112664239839E-2</v>
      </c>
      <c r="R8" s="5">
        <f t="shared" si="1"/>
        <v>-2.9862437862412081E-2</v>
      </c>
      <c r="S8" s="5">
        <f t="shared" si="2"/>
        <v>-0.18076592562833621</v>
      </c>
      <c r="T8" s="5">
        <f t="shared" si="3"/>
        <v>7.9788270010945656E-2</v>
      </c>
      <c r="U8" s="5">
        <v>7.9788270010948695E-2</v>
      </c>
      <c r="V8" s="5">
        <v>-0.18076592562833901</v>
      </c>
      <c r="W8" s="5"/>
      <c r="X8">
        <v>-7.4550595209120898E-2</v>
      </c>
      <c r="Y8">
        <v>-3.5100112664239798E-2</v>
      </c>
      <c r="Z8">
        <v>-7.1115217754978505E-2</v>
      </c>
      <c r="AA8">
        <v>-2.9862437862412099E-2</v>
      </c>
      <c r="AB8" s="5">
        <v>7.9788270010948695E-2</v>
      </c>
      <c r="AC8" s="5">
        <v>-0.18076592562833901</v>
      </c>
    </row>
    <row r="9" spans="1:29" x14ac:dyDescent="0.25">
      <c r="A9" s="1">
        <v>42825</v>
      </c>
      <c r="B9" s="5">
        <v>-0.14810344475448201</v>
      </c>
      <c r="C9" s="5">
        <v>-0.18734830973883801</v>
      </c>
      <c r="D9" s="5">
        <v>1248.4000000000001</v>
      </c>
      <c r="E9" s="5">
        <v>167.43199999999999</v>
      </c>
      <c r="F9" s="5">
        <v>67.364000000000004</v>
      </c>
      <c r="G9" s="5">
        <v>5.5326752730504598E-3</v>
      </c>
      <c r="H9" s="5">
        <v>2120.3000000000002</v>
      </c>
      <c r="I9" s="5">
        <v>9.5618426233197197E-3</v>
      </c>
      <c r="J9" s="5">
        <v>1.0186200369214599E-2</v>
      </c>
      <c r="K9" s="5">
        <v>6.6853832358379998E-3</v>
      </c>
      <c r="L9" s="5">
        <v>19190.400000000001</v>
      </c>
      <c r="M9" s="5">
        <v>4.1180774176383696E-3</v>
      </c>
      <c r="N9" s="5"/>
      <c r="O9" s="5">
        <f t="shared" si="4"/>
        <v>-0.18570268905050658</v>
      </c>
      <c r="P9" s="5">
        <f t="shared" si="5"/>
        <v>-5.8146165583994813E-4</v>
      </c>
      <c r="Q9" s="5">
        <f t="shared" si="0"/>
        <v>-1.0641590324918704E-3</v>
      </c>
      <c r="R9" s="5">
        <f t="shared" si="1"/>
        <v>-0.14974906544281369</v>
      </c>
      <c r="S9" s="5">
        <f t="shared" si="2"/>
        <v>-0.1873483097388384</v>
      </c>
      <c r="T9" s="5">
        <f t="shared" si="3"/>
        <v>-0.14810344475448187</v>
      </c>
      <c r="U9" s="5">
        <v>-0.14810344475448201</v>
      </c>
      <c r="V9" s="5">
        <v>-0.18734830973883801</v>
      </c>
      <c r="W9" s="5"/>
      <c r="X9">
        <v>-5.8146165583934997E-4</v>
      </c>
      <c r="Y9">
        <v>-1.0641590324918699E-3</v>
      </c>
      <c r="Z9">
        <v>-0.18570268905050699</v>
      </c>
      <c r="AA9">
        <v>-0.14974906544281399</v>
      </c>
      <c r="AB9" s="5">
        <v>-0.14810344475448201</v>
      </c>
      <c r="AC9" s="5">
        <v>-0.18734830973883801</v>
      </c>
    </row>
    <row r="10" spans="1:29" x14ac:dyDescent="0.25">
      <c r="A10" s="1">
        <v>42916</v>
      </c>
      <c r="B10" s="5">
        <v>-0.144152459341853</v>
      </c>
      <c r="C10" s="5">
        <v>9.1010681178871497E-2</v>
      </c>
      <c r="D10" s="5">
        <v>1263.5999999999999</v>
      </c>
      <c r="E10" s="5">
        <v>167.28</v>
      </c>
      <c r="F10" s="5">
        <v>68.930999999999997</v>
      </c>
      <c r="G10" s="5">
        <v>4.1528081345623101E-3</v>
      </c>
      <c r="H10" s="5">
        <v>2129.3000000000002</v>
      </c>
      <c r="I10" s="5">
        <v>3.5935149590506899E-3</v>
      </c>
      <c r="J10" s="5">
        <v>3.0426716141003199E-3</v>
      </c>
      <c r="K10" s="5">
        <v>6.1559698917110798E-3</v>
      </c>
      <c r="L10" s="5">
        <v>19356.599999999999</v>
      </c>
      <c r="M10" s="5">
        <v>4.1398267896470796E-3</v>
      </c>
      <c r="N10" s="5"/>
      <c r="O10" s="5">
        <f t="shared" si="4"/>
        <v>0.10103957313274917</v>
      </c>
      <c r="P10" s="5">
        <f t="shared" si="5"/>
        <v>-2.823453544972928E-2</v>
      </c>
      <c r="Q10" s="5">
        <f t="shared" si="0"/>
        <v>1.8205643495851589E-2</v>
      </c>
      <c r="R10" s="5">
        <f t="shared" si="1"/>
        <v>-0.15418135129573066</v>
      </c>
      <c r="S10" s="5">
        <f t="shared" si="2"/>
        <v>9.1010681178871469E-2</v>
      </c>
      <c r="T10" s="5">
        <f t="shared" si="3"/>
        <v>-0.14415245934185297</v>
      </c>
      <c r="U10" s="5">
        <v>-0.144152459341853</v>
      </c>
      <c r="V10" s="5">
        <v>9.1010681178871497E-2</v>
      </c>
      <c r="W10" s="5"/>
      <c r="X10">
        <v>-2.8234535449729301E-2</v>
      </c>
      <c r="Y10">
        <v>1.82056434958516E-2</v>
      </c>
      <c r="Z10">
        <v>0.101039573132749</v>
      </c>
      <c r="AA10">
        <v>-0.15418135129573099</v>
      </c>
      <c r="AB10" s="5">
        <v>-0.144152459341853</v>
      </c>
      <c r="AC10" s="5">
        <v>9.1010681178871497E-2</v>
      </c>
    </row>
    <row r="11" spans="1:29" x14ac:dyDescent="0.25">
      <c r="A11" s="1">
        <v>43008</v>
      </c>
      <c r="B11" s="5">
        <v>-2.74812241128349E-2</v>
      </c>
      <c r="C11" s="5">
        <v>-0.29429258979210499</v>
      </c>
      <c r="D11" s="5">
        <v>1270.2</v>
      </c>
      <c r="E11" s="5">
        <v>166.249</v>
      </c>
      <c r="F11" s="5">
        <v>63.889000000000003</v>
      </c>
      <c r="G11" s="5">
        <v>5.0536118182591397E-3</v>
      </c>
      <c r="H11" s="5">
        <v>2145.1999999999998</v>
      </c>
      <c r="I11" s="5">
        <v>8.0310137767045705E-3</v>
      </c>
      <c r="J11" s="5">
        <v>7.7685705830128297E-3</v>
      </c>
      <c r="K11" s="5">
        <v>9.2238094796657198E-3</v>
      </c>
      <c r="L11" s="5">
        <v>19611.7</v>
      </c>
      <c r="M11" s="5">
        <v>4.29866367629206E-3</v>
      </c>
      <c r="N11" s="5"/>
      <c r="O11" s="5">
        <f t="shared" si="4"/>
        <v>-0.10781925162300843</v>
      </c>
      <c r="P11" s="5">
        <f t="shared" si="5"/>
        <v>-6.3019475463594182E-2</v>
      </c>
      <c r="Q11" s="5">
        <f t="shared" si="0"/>
        <v>-0.12345386270550257</v>
      </c>
      <c r="R11" s="5">
        <f t="shared" si="1"/>
        <v>-0.21395456228193169</v>
      </c>
      <c r="S11" s="5">
        <f t="shared" si="2"/>
        <v>-0.29429258979210515</v>
      </c>
      <c r="T11" s="5">
        <f t="shared" si="3"/>
        <v>-2.7481224112834934E-2</v>
      </c>
      <c r="U11" s="5">
        <v>-2.74812241128349E-2</v>
      </c>
      <c r="V11" s="5">
        <v>-0.29429258979210499</v>
      </c>
      <c r="W11" s="5"/>
      <c r="X11">
        <v>-6.3019475463594196E-2</v>
      </c>
      <c r="Y11">
        <v>-0.123453862705503</v>
      </c>
      <c r="Z11">
        <v>-0.107819251623008</v>
      </c>
      <c r="AA11">
        <v>-0.21395456228193199</v>
      </c>
      <c r="AB11" s="5">
        <v>-2.74812241128349E-2</v>
      </c>
      <c r="AC11" s="5">
        <v>-0.29429258979210499</v>
      </c>
    </row>
    <row r="12" spans="1:29" x14ac:dyDescent="0.25">
      <c r="A12" s="1">
        <v>43100</v>
      </c>
      <c r="B12" s="5">
        <v>-0.18043333527376301</v>
      </c>
      <c r="C12" s="5">
        <v>0.29178995220731002</v>
      </c>
      <c r="D12" s="5">
        <v>1295.0999999999999</v>
      </c>
      <c r="E12" s="5">
        <v>173.54900000000001</v>
      </c>
      <c r="F12" s="5">
        <v>65.438999999999993</v>
      </c>
      <c r="G12" s="5">
        <v>8.1166844003353108E-3</v>
      </c>
      <c r="H12" s="5">
        <v>2175.9</v>
      </c>
      <c r="I12" s="5">
        <v>1.14824367364548E-2</v>
      </c>
      <c r="J12" s="5">
        <v>1.28936935614126E-2</v>
      </c>
      <c r="K12" s="5">
        <v>4.91420803174503E-3</v>
      </c>
      <c r="L12" s="5">
        <v>19918.900000000001</v>
      </c>
      <c r="M12" s="5">
        <v>4.4499422547468201E-3</v>
      </c>
      <c r="N12" s="5"/>
      <c r="O12" s="5">
        <f t="shared" si="4"/>
        <v>0.18229670702110592</v>
      </c>
      <c r="P12" s="5">
        <f t="shared" si="5"/>
        <v>9.0081693870482135E-2</v>
      </c>
      <c r="Q12" s="5">
        <f t="shared" si="0"/>
        <v>1.9411551315720945E-2</v>
      </c>
      <c r="R12" s="5">
        <f t="shared" si="1"/>
        <v>-7.0940090087558749E-2</v>
      </c>
      <c r="S12" s="5">
        <f t="shared" si="2"/>
        <v>0.29178995220730897</v>
      </c>
      <c r="T12" s="5">
        <f t="shared" si="3"/>
        <v>-0.18043333527376182</v>
      </c>
      <c r="U12" s="5">
        <v>-0.18043333527376301</v>
      </c>
      <c r="V12" s="5">
        <v>0.29178995220731002</v>
      </c>
      <c r="W12" s="5"/>
      <c r="X12">
        <v>9.0081693870483301E-2</v>
      </c>
      <c r="Y12">
        <v>1.94115513157209E-2</v>
      </c>
      <c r="Z12">
        <v>0.18229670702110601</v>
      </c>
      <c r="AA12">
        <v>-7.0940090087558694E-2</v>
      </c>
      <c r="AB12" s="5">
        <v>-0.18043333527376301</v>
      </c>
      <c r="AC12" s="5">
        <v>0.29178995220731002</v>
      </c>
    </row>
    <row r="13" spans="1:29" x14ac:dyDescent="0.25">
      <c r="A13" s="1">
        <v>43190</v>
      </c>
      <c r="B13" s="5">
        <v>9.5143673135223206E-2</v>
      </c>
      <c r="C13" s="5">
        <v>-8.4418446204959696E-2</v>
      </c>
      <c r="D13" s="5">
        <v>1318.2</v>
      </c>
      <c r="E13" s="5">
        <v>169.45599999999999</v>
      </c>
      <c r="F13" s="5">
        <v>65.489000000000004</v>
      </c>
      <c r="G13" s="5">
        <v>1.07973809812913E-2</v>
      </c>
      <c r="H13" s="5">
        <v>2203.1999999999998</v>
      </c>
      <c r="I13" s="5">
        <v>9.1107078039926997E-3</v>
      </c>
      <c r="J13" s="5">
        <v>9.0964275683362798E-3</v>
      </c>
      <c r="K13" s="5">
        <v>9.1862197563137293E-3</v>
      </c>
      <c r="L13" s="5">
        <v>20163.2</v>
      </c>
      <c r="M13" s="5">
        <v>4.6264004533762603E-3</v>
      </c>
      <c r="N13" s="5"/>
      <c r="O13" s="5">
        <f t="shared" si="4"/>
        <v>6.274765502035215E-2</v>
      </c>
      <c r="P13" s="5">
        <f t="shared" si="5"/>
        <v>-0.1300188881984489</v>
      </c>
      <c r="Q13" s="5">
        <f t="shared" si="0"/>
        <v>-1.7147213026861792E-2</v>
      </c>
      <c r="R13" s="5">
        <f t="shared" si="1"/>
        <v>-5.2022428090088606E-2</v>
      </c>
      <c r="S13" s="5">
        <f t="shared" si="2"/>
        <v>-8.441844620495853E-2</v>
      </c>
      <c r="T13" s="5">
        <f t="shared" si="3"/>
        <v>9.5143673135222082E-2</v>
      </c>
      <c r="U13" s="5">
        <v>9.5143673135223206E-2</v>
      </c>
      <c r="V13" s="5">
        <v>-8.4418446204959696E-2</v>
      </c>
      <c r="W13" s="5"/>
      <c r="X13">
        <v>-0.13001888819845001</v>
      </c>
      <c r="Y13">
        <v>-1.7147213026861799E-2</v>
      </c>
      <c r="Z13">
        <v>6.2747655020352094E-2</v>
      </c>
      <c r="AA13">
        <v>-5.2022428090088599E-2</v>
      </c>
      <c r="AB13" s="5">
        <v>9.5143673135223206E-2</v>
      </c>
      <c r="AC13" s="5">
        <v>-8.4418446204959696E-2</v>
      </c>
    </row>
    <row r="14" spans="1:29" x14ac:dyDescent="0.25">
      <c r="A14" s="1">
        <v>43281</v>
      </c>
      <c r="B14" s="5">
        <v>-1.09747884330207E-2</v>
      </c>
      <c r="C14" s="5">
        <v>0.119468680894724</v>
      </c>
      <c r="D14" s="5">
        <v>1340.4</v>
      </c>
      <c r="E14" s="5">
        <v>172.828</v>
      </c>
      <c r="F14" s="5">
        <v>65.489000000000004</v>
      </c>
      <c r="G14" s="5">
        <v>7.1429231465824899E-3</v>
      </c>
      <c r="H14" s="5">
        <v>2236.6999999999998</v>
      </c>
      <c r="I14" s="5">
        <v>1.0826948670911199E-2</v>
      </c>
      <c r="J14" s="5">
        <v>1.0055936144805599E-2</v>
      </c>
      <c r="K14" s="5">
        <v>1.44917034997463E-2</v>
      </c>
      <c r="L14" s="5">
        <v>20510.2</v>
      </c>
      <c r="M14" s="5">
        <v>4.8166369242954596E-3</v>
      </c>
      <c r="N14" s="5"/>
      <c r="O14" s="5">
        <f t="shared" si="4"/>
        <v>0.12765648140312727</v>
      </c>
      <c r="P14" s="5">
        <f t="shared" si="5"/>
        <v>1.6897184137486473E-2</v>
      </c>
      <c r="Q14" s="5">
        <f t="shared" si="0"/>
        <v>-2.5084984645890838E-2</v>
      </c>
      <c r="R14" s="5">
        <f t="shared" si="1"/>
        <v>-1.9162588941423926E-2</v>
      </c>
      <c r="S14" s="5">
        <f t="shared" si="2"/>
        <v>0.1194686808947229</v>
      </c>
      <c r="T14" s="5">
        <f t="shared" si="3"/>
        <v>-1.097478843301956E-2</v>
      </c>
      <c r="U14" s="5">
        <v>-1.09747884330207E-2</v>
      </c>
      <c r="V14" s="5">
        <v>0.119468680894724</v>
      </c>
      <c r="W14" s="5"/>
      <c r="X14">
        <v>1.68971841374876E-2</v>
      </c>
      <c r="Y14">
        <v>-2.50849846458908E-2</v>
      </c>
      <c r="Z14">
        <v>0.12765648140312699</v>
      </c>
      <c r="AA14">
        <v>-1.9162588941423898E-2</v>
      </c>
      <c r="AB14" s="5">
        <v>-1.09747884330207E-2</v>
      </c>
      <c r="AC14" s="5">
        <v>0.119468680894724</v>
      </c>
    </row>
    <row r="15" spans="1:29" x14ac:dyDescent="0.25">
      <c r="A15" s="1">
        <v>43373</v>
      </c>
      <c r="B15" s="5">
        <v>5.3703337239195698E-3</v>
      </c>
      <c r="C15" s="5">
        <v>8.4250064445917094E-3</v>
      </c>
      <c r="D15" s="5">
        <v>1358.6</v>
      </c>
      <c r="E15" s="5">
        <v>170.08699999999999</v>
      </c>
      <c r="F15" s="5">
        <v>68.777000000000001</v>
      </c>
      <c r="G15" s="5">
        <v>6.3582648267761499E-3</v>
      </c>
      <c r="H15" s="5">
        <v>2263.9</v>
      </c>
      <c r="I15" s="5">
        <v>8.2200555120630608E-3</v>
      </c>
      <c r="J15" s="5">
        <v>8.3291109985155192E-3</v>
      </c>
      <c r="K15" s="5">
        <v>7.6958788657954802E-3</v>
      </c>
      <c r="L15" s="5">
        <v>20749.8</v>
      </c>
      <c r="M15" s="5">
        <v>4.9716867567435302E-3</v>
      </c>
      <c r="N15" s="5"/>
      <c r="O15" s="5">
        <f t="shared" ref="O15:O28" si="6">400*(D15-(1+G15+M15)*D14)/L14</f>
        <v>5.8767499048278951E-2</v>
      </c>
      <c r="P15" s="5">
        <f t="shared" si="5"/>
        <v>-9.8287686603659358E-2</v>
      </c>
      <c r="Q15" s="5">
        <f t="shared" si="0"/>
        <v>4.7945193999971575E-2</v>
      </c>
      <c r="R15" s="5">
        <f t="shared" si="1"/>
        <v>-4.4972158879767674E-2</v>
      </c>
      <c r="S15" s="5">
        <f t="shared" si="2"/>
        <v>8.4250064445911682E-3</v>
      </c>
      <c r="T15" s="5">
        <f t="shared" si="3"/>
        <v>5.3703337239201093E-3</v>
      </c>
      <c r="U15" s="5">
        <v>5.3703337239195698E-3</v>
      </c>
      <c r="V15" s="5">
        <v>8.4250064445917094E-3</v>
      </c>
      <c r="W15" s="5"/>
      <c r="X15">
        <v>-9.8287686603658803E-2</v>
      </c>
      <c r="Y15">
        <v>4.7945193999971603E-2</v>
      </c>
      <c r="Z15">
        <v>5.8767499048279E-2</v>
      </c>
      <c r="AA15">
        <v>-4.4972158879767701E-2</v>
      </c>
      <c r="AB15" s="5">
        <v>5.3703337239195698E-3</v>
      </c>
      <c r="AC15" s="5">
        <v>8.4250064445917094E-3</v>
      </c>
    </row>
    <row r="16" spans="1:29" x14ac:dyDescent="0.25">
      <c r="A16" s="1">
        <v>43465</v>
      </c>
      <c r="B16" s="5">
        <v>-0.43828864673954798</v>
      </c>
      <c r="C16" s="5">
        <v>2.1001968273060299E-2</v>
      </c>
      <c r="D16" s="5">
        <v>1371.8</v>
      </c>
      <c r="E16" s="5">
        <v>178.43199999999999</v>
      </c>
      <c r="F16" s="5">
        <v>67.638000000000005</v>
      </c>
      <c r="G16" s="5">
        <v>6.9745179377307398E-3</v>
      </c>
      <c r="H16" s="5">
        <v>2273</v>
      </c>
      <c r="I16" s="5">
        <v>7.1471429075635803E-3</v>
      </c>
      <c r="J16" s="5">
        <v>6.6999312375479701E-3</v>
      </c>
      <c r="K16" s="5">
        <v>9.2407194117125595E-3</v>
      </c>
      <c r="L16" s="5">
        <v>20897.8</v>
      </c>
      <c r="M16" s="5">
        <v>5.0491486275985303E-3</v>
      </c>
      <c r="N16" s="5"/>
      <c r="O16" s="5">
        <f t="shared" si="6"/>
        <v>-6.044112995125233E-2</v>
      </c>
      <c r="P16" s="5">
        <f t="shared" si="5"/>
        <v>0.12234593592182724</v>
      </c>
      <c r="Q16" s="5">
        <f t="shared" si="0"/>
        <v>-4.0902837697514058E-2</v>
      </c>
      <c r="R16" s="5">
        <f t="shared" si="1"/>
        <v>-0.3568455485152357</v>
      </c>
      <c r="S16" s="5">
        <f t="shared" si="2"/>
        <v>2.1001968273060855E-2</v>
      </c>
      <c r="T16" s="5">
        <f t="shared" si="3"/>
        <v>-0.43828864673954887</v>
      </c>
      <c r="U16" s="5">
        <v>-0.43828864673954798</v>
      </c>
      <c r="V16" s="5">
        <v>2.1001968273060299E-2</v>
      </c>
      <c r="W16" s="5"/>
      <c r="X16">
        <v>0.12234593592182701</v>
      </c>
      <c r="Y16">
        <v>-4.0902837697514099E-2</v>
      </c>
      <c r="Z16">
        <v>-6.0441129951252302E-2</v>
      </c>
      <c r="AA16">
        <v>-0.35684554851523598</v>
      </c>
      <c r="AB16" s="5">
        <v>-0.43828864673954798</v>
      </c>
      <c r="AC16" s="5">
        <v>2.1001968273060299E-2</v>
      </c>
    </row>
    <row r="17" spans="1:29" x14ac:dyDescent="0.25">
      <c r="A17" s="1">
        <v>43555</v>
      </c>
      <c r="B17" s="5">
        <v>0.34164733977500999</v>
      </c>
      <c r="C17" s="5">
        <v>-0.19486267686462</v>
      </c>
      <c r="D17" s="5">
        <v>1394.7</v>
      </c>
      <c r="E17" s="5">
        <v>166.04300000000001</v>
      </c>
      <c r="F17" s="5">
        <v>70.399000000000001</v>
      </c>
      <c r="G17" s="5">
        <v>1.12358533272974E-2</v>
      </c>
      <c r="H17" s="5">
        <v>2288.4</v>
      </c>
      <c r="I17" s="5">
        <v>-1.4806118694258301E-3</v>
      </c>
      <c r="J17" s="5">
        <v>-2.6095941993450299E-3</v>
      </c>
      <c r="K17" s="5">
        <v>3.7835892303774701E-3</v>
      </c>
      <c r="L17" s="5">
        <v>21098.799999999999</v>
      </c>
      <c r="M17" s="5">
        <v>5.0986050986052698E-3</v>
      </c>
      <c r="N17" s="5"/>
      <c r="O17" s="5">
        <f t="shared" si="6"/>
        <v>9.4247228195677331E-3</v>
      </c>
      <c r="P17" s="5">
        <f t="shared" si="5"/>
        <v>-0.24563579310313607</v>
      </c>
      <c r="Q17" s="5">
        <f t="shared" si="0"/>
        <v>4.1348393418948595E-2</v>
      </c>
      <c r="R17" s="5">
        <f t="shared" si="1"/>
        <v>0.13735994009082236</v>
      </c>
      <c r="S17" s="5">
        <f t="shared" si="2"/>
        <v>-0.19486267686461972</v>
      </c>
      <c r="T17" s="5">
        <f t="shared" si="3"/>
        <v>0.34164733977500983</v>
      </c>
      <c r="U17" s="5">
        <v>0.34164733977500999</v>
      </c>
      <c r="V17" s="5">
        <v>-0.19486267686462</v>
      </c>
      <c r="W17" s="5"/>
      <c r="X17">
        <v>-0.24563579310313699</v>
      </c>
      <c r="Y17">
        <v>4.1348393418948602E-2</v>
      </c>
      <c r="Z17">
        <v>9.4247228195677296E-3</v>
      </c>
      <c r="AA17">
        <v>0.137359940090822</v>
      </c>
      <c r="AB17" s="5">
        <v>0.34164733977500999</v>
      </c>
      <c r="AC17" s="5">
        <v>-0.19486267686462</v>
      </c>
    </row>
    <row r="18" spans="1:29" x14ac:dyDescent="0.25">
      <c r="A18" s="1">
        <v>43646</v>
      </c>
      <c r="B18" s="5">
        <v>4.0198291902271803E-2</v>
      </c>
      <c r="C18" s="5">
        <v>0.42544849047802402</v>
      </c>
      <c r="D18" s="5">
        <v>1415.2</v>
      </c>
      <c r="E18" s="5">
        <v>172.93199999999999</v>
      </c>
      <c r="F18" s="5">
        <v>68.87</v>
      </c>
      <c r="G18" s="5">
        <v>-5.32719735699383E-3</v>
      </c>
      <c r="H18" s="5">
        <v>2327.1</v>
      </c>
      <c r="I18" s="5">
        <v>1.0107657076676E-2</v>
      </c>
      <c r="J18" s="5">
        <v>9.6228137950411501E-3</v>
      </c>
      <c r="K18" s="5">
        <v>1.2269992303925101E-2</v>
      </c>
      <c r="L18" s="5">
        <v>21340.3</v>
      </c>
      <c r="M18" s="5">
        <v>5.1418665986044899E-3</v>
      </c>
      <c r="N18" s="5"/>
      <c r="O18" s="5">
        <f t="shared" si="6"/>
        <v>0.39354808441666084</v>
      </c>
      <c r="P18" s="5">
        <f t="shared" si="5"/>
        <v>8.4126645560844718E-2</v>
      </c>
      <c r="Q18" s="5">
        <f t="shared" si="0"/>
        <v>-5.2226239499481963E-2</v>
      </c>
      <c r="R18" s="5">
        <f t="shared" si="1"/>
        <v>7.209869796363505E-2</v>
      </c>
      <c r="S18" s="5">
        <f t="shared" si="2"/>
        <v>0.42544849047802358</v>
      </c>
      <c r="T18" s="5">
        <f t="shared" si="3"/>
        <v>4.0198291902272296E-2</v>
      </c>
      <c r="U18" s="5">
        <v>4.0198291902271803E-2</v>
      </c>
      <c r="V18" s="5">
        <v>0.42544849047802402</v>
      </c>
      <c r="W18" s="5"/>
      <c r="X18">
        <v>8.4126645560845301E-2</v>
      </c>
      <c r="Y18">
        <v>-5.2226239499481998E-2</v>
      </c>
      <c r="Z18">
        <v>0.393548084416661</v>
      </c>
      <c r="AA18">
        <v>7.2098697963635106E-2</v>
      </c>
      <c r="AB18" s="5">
        <v>4.0198291902271803E-2</v>
      </c>
      <c r="AC18" s="5">
        <v>0.42544849047802402</v>
      </c>
    </row>
    <row r="19" spans="1:29" x14ac:dyDescent="0.25">
      <c r="A19" s="1">
        <v>43738</v>
      </c>
      <c r="B19" s="5">
        <v>-0.136687325222831</v>
      </c>
      <c r="C19" s="5">
        <v>6.7263525837600993E-2</v>
      </c>
      <c r="D19" s="5">
        <v>1432.2</v>
      </c>
      <c r="E19" s="5">
        <v>172.71899999999999</v>
      </c>
      <c r="F19" s="5">
        <v>70.625</v>
      </c>
      <c r="G19" s="5">
        <v>3.7895153740907799E-3</v>
      </c>
      <c r="H19" s="5">
        <v>2340.5</v>
      </c>
      <c r="I19" s="5">
        <v>4.0304017372421201E-3</v>
      </c>
      <c r="J19" s="5">
        <v>3.71330179490736E-3</v>
      </c>
      <c r="K19" s="5">
        <v>5.4515451804366703E-3</v>
      </c>
      <c r="L19" s="5">
        <v>21542.5</v>
      </c>
      <c r="M19" s="5">
        <v>5.1737545693564301E-3</v>
      </c>
      <c r="N19" s="5"/>
      <c r="O19" s="5">
        <f t="shared" si="6"/>
        <v>8.0883218624547837E-2</v>
      </c>
      <c r="P19" s="5">
        <f t="shared" si="5"/>
        <v>-3.2799097129559883E-2</v>
      </c>
      <c r="Q19" s="5">
        <f t="shared" si="0"/>
        <v>1.9179404342614691E-2</v>
      </c>
      <c r="R19" s="5">
        <f t="shared" si="1"/>
        <v>-0.150307018009778</v>
      </c>
      <c r="S19" s="5">
        <f t="shared" si="2"/>
        <v>6.7263525837602645E-2</v>
      </c>
      <c r="T19" s="5">
        <f t="shared" si="3"/>
        <v>-0.13668732522283281</v>
      </c>
      <c r="U19" s="5">
        <v>-0.136687325222831</v>
      </c>
      <c r="V19" s="5">
        <v>6.7263525837600993E-2</v>
      </c>
      <c r="W19" s="5"/>
      <c r="X19">
        <v>-3.27990971295615E-2</v>
      </c>
      <c r="Y19">
        <v>1.9179404342614701E-2</v>
      </c>
      <c r="Z19">
        <v>8.0883218624547795E-2</v>
      </c>
      <c r="AA19">
        <v>-0.150307018009778</v>
      </c>
      <c r="AB19" s="5">
        <v>-0.136687325222831</v>
      </c>
      <c r="AC19" s="5">
        <v>6.7263525837600993E-2</v>
      </c>
    </row>
    <row r="20" spans="1:29" s="3" customFormat="1" x14ac:dyDescent="0.25">
      <c r="A20" s="2">
        <v>43830</v>
      </c>
      <c r="B20" s="6">
        <v>-6.1079972233532398E-2</v>
      </c>
      <c r="C20" s="6">
        <v>0.15443117104823301</v>
      </c>
      <c r="D20" s="6">
        <v>1451.9</v>
      </c>
      <c r="E20" s="6">
        <v>177.29599999999999</v>
      </c>
      <c r="F20" s="6">
        <v>70.655000000000001</v>
      </c>
      <c r="G20" s="6">
        <v>4.2773747500382004E-3</v>
      </c>
      <c r="H20" s="6">
        <v>2363.8000000000002</v>
      </c>
      <c r="I20" s="6">
        <v>5.2081080379622301E-3</v>
      </c>
      <c r="J20" s="6">
        <v>6.1428361015083404E-3</v>
      </c>
      <c r="K20" s="6">
        <v>1.0311227207890901E-3</v>
      </c>
      <c r="L20" s="6">
        <v>21726.799999999999</v>
      </c>
      <c r="M20" s="6">
        <v>5.2102795130757303E-3</v>
      </c>
      <c r="N20" s="6"/>
      <c r="O20" s="6">
        <f t="shared" si="6"/>
        <v>0.11348323665996718</v>
      </c>
      <c r="P20" s="6">
        <f>400*(E20-(1+J20+M20)*E19)/L19</f>
        <v>4.8575629089746344E-2</v>
      </c>
      <c r="Q20" s="6">
        <f>400*(F20-(1+K20+M20)*F19)/L19</f>
        <v>-7.6276947014822594E-3</v>
      </c>
      <c r="R20" s="6">
        <f t="shared" si="1"/>
        <v>-2.0132037845266175E-2</v>
      </c>
      <c r="S20" s="7">
        <f t="shared" si="2"/>
        <v>0.15443117104823126</v>
      </c>
      <c r="T20" s="7">
        <f t="shared" si="3"/>
        <v>-6.1079972233530261E-2</v>
      </c>
      <c r="U20" s="6">
        <v>-6.1079972233532398E-2</v>
      </c>
      <c r="V20" s="6">
        <v>0.15443117104823301</v>
      </c>
      <c r="W20" s="6"/>
      <c r="X20" s="3">
        <v>4.8575629089748502E-2</v>
      </c>
      <c r="Y20" s="3">
        <v>-7.6276947014822603E-3</v>
      </c>
      <c r="Z20" s="3">
        <v>0.113483236659967</v>
      </c>
      <c r="AA20" s="3">
        <v>-2.0132037845266199E-2</v>
      </c>
      <c r="AB20" s="6">
        <v>-6.1079972233532398E-2</v>
      </c>
      <c r="AC20" s="6">
        <v>0.15443117104823301</v>
      </c>
    </row>
    <row r="21" spans="1:29" x14ac:dyDescent="0.25">
      <c r="A21" s="1">
        <v>43921</v>
      </c>
      <c r="B21" s="5">
        <v>-6.9125662628606394E-2</v>
      </c>
      <c r="C21" s="5">
        <v>5.2050041971540796E-4</v>
      </c>
      <c r="D21" s="5">
        <v>1471.0863263319</v>
      </c>
      <c r="E21" s="5">
        <v>175.45218790103601</v>
      </c>
      <c r="F21" s="5">
        <v>70.931265884653001</v>
      </c>
      <c r="G21" s="5">
        <v>4.7581280261812502E-3</v>
      </c>
      <c r="H21" s="5">
        <v>2386.25724781489</v>
      </c>
      <c r="I21" s="5">
        <v>8.0140315425116793E-3</v>
      </c>
      <c r="J21" s="5">
        <v>8.0140315425116793E-3</v>
      </c>
      <c r="K21" s="5">
        <v>8.0140315425116793E-3</v>
      </c>
      <c r="L21" s="5">
        <v>21940.594218071299</v>
      </c>
      <c r="M21" s="5">
        <v>5.1152100272775503E-3</v>
      </c>
      <c r="N21" s="5"/>
      <c r="O21" s="5">
        <f t="shared" si="6"/>
        <v>8.9313231807409119E-2</v>
      </c>
      <c r="P21" s="5">
        <f t="shared" si="5"/>
        <v>-7.6800524924449762E-2</v>
      </c>
      <c r="Q21" s="5">
        <f t="shared" si="0"/>
        <v>-1.1992206463178296E-2</v>
      </c>
      <c r="R21" s="5">
        <f t="shared" si="1"/>
        <v>-0.15791839401620383</v>
      </c>
      <c r="S21" s="5">
        <f t="shared" si="2"/>
        <v>5.2050041978106074E-4</v>
      </c>
      <c r="T21" s="5">
        <f t="shared" si="3"/>
        <v>-6.9125662628575765E-2</v>
      </c>
      <c r="U21" s="5">
        <v>-6.9125662628606394E-2</v>
      </c>
      <c r="V21" s="5">
        <v>5.2050041971540796E-4</v>
      </c>
      <c r="W21" s="5"/>
      <c r="X21">
        <v>-7.6800524924444002E-2</v>
      </c>
      <c r="Y21">
        <v>-1.19922064631786E-2</v>
      </c>
      <c r="Z21">
        <v>8.9313231807337995E-2</v>
      </c>
      <c r="AA21">
        <v>-0.15791839401622901</v>
      </c>
      <c r="AB21" s="5">
        <v>-6.9125662628606394E-2</v>
      </c>
      <c r="AC21" s="5">
        <v>5.2050041971540796E-4</v>
      </c>
    </row>
    <row r="22" spans="1:29" x14ac:dyDescent="0.25">
      <c r="A22" s="1">
        <v>44012</v>
      </c>
      <c r="B22" s="5">
        <v>-9.5227074445226004E-2</v>
      </c>
      <c r="C22" s="5">
        <v>-0.12014327604955199</v>
      </c>
      <c r="D22" s="5">
        <v>1481.2853734872699</v>
      </c>
      <c r="E22" s="5">
        <v>175.48903289379601</v>
      </c>
      <c r="F22" s="5">
        <v>71.423032623693999</v>
      </c>
      <c r="G22" s="5">
        <v>4.8363591996529696E-3</v>
      </c>
      <c r="H22" s="5">
        <v>2405.22114596968</v>
      </c>
      <c r="I22" s="5">
        <v>5.9721191447461601E-3</v>
      </c>
      <c r="J22" s="5">
        <v>5.9721191447461601E-3</v>
      </c>
      <c r="K22" s="5">
        <v>5.9721191447461601E-3</v>
      </c>
      <c r="L22" s="5">
        <v>22165.8612943218</v>
      </c>
      <c r="M22" s="5">
        <v>5.0839688294370697E-3</v>
      </c>
      <c r="N22" s="5"/>
      <c r="O22" s="5">
        <f t="shared" si="6"/>
        <v>-8.0118372679839497E-2</v>
      </c>
      <c r="P22" s="5">
        <f t="shared" si="5"/>
        <v>-3.4693132064206572E-2</v>
      </c>
      <c r="Q22" s="5">
        <f t="shared" si="0"/>
        <v>-5.3317713056108143E-3</v>
      </c>
      <c r="R22" s="5">
        <f t="shared" si="1"/>
        <v>-0.13525197781513684</v>
      </c>
      <c r="S22" s="5">
        <f t="shared" si="2"/>
        <v>-0.12014327604965688</v>
      </c>
      <c r="T22" s="5">
        <f t="shared" si="3"/>
        <v>-9.5227074445319443E-2</v>
      </c>
      <c r="U22" s="5">
        <v>-9.5227074445226004E-2</v>
      </c>
      <c r="V22" s="5">
        <v>-0.12014327604955199</v>
      </c>
      <c r="W22" s="5"/>
      <c r="X22">
        <v>-3.4693132064218E-2</v>
      </c>
      <c r="Y22">
        <v>-5.3317713056100398E-3</v>
      </c>
      <c r="Z22">
        <v>-8.0118372679723507E-2</v>
      </c>
      <c r="AA22">
        <v>-0.13525197781505399</v>
      </c>
      <c r="AB22" s="5">
        <v>-9.5227074445226004E-2</v>
      </c>
      <c r="AC22" s="5">
        <v>-0.12014327604955199</v>
      </c>
    </row>
    <row r="23" spans="1:29" x14ac:dyDescent="0.25">
      <c r="A23" s="1">
        <v>44104</v>
      </c>
      <c r="B23" s="5">
        <v>-9.8289785062793802E-2</v>
      </c>
      <c r="C23" s="5">
        <v>-0.13499718957413001</v>
      </c>
      <c r="D23" s="5">
        <v>1491.28245931284</v>
      </c>
      <c r="E23" s="5">
        <v>175.440895603717</v>
      </c>
      <c r="F23" s="5">
        <v>71.905061407506494</v>
      </c>
      <c r="G23" s="5">
        <v>4.8890252809778998E-3</v>
      </c>
      <c r="H23" s="5">
        <v>2427.7782037748598</v>
      </c>
      <c r="I23" s="5">
        <v>7.7000234176798398E-3</v>
      </c>
      <c r="J23" s="5">
        <v>7.7000234176798398E-3</v>
      </c>
      <c r="K23" s="5">
        <v>7.7000234176798398E-3</v>
      </c>
      <c r="L23" s="5">
        <v>22402.301936799198</v>
      </c>
      <c r="M23" s="5">
        <v>5.07380073800734E-3</v>
      </c>
      <c r="N23" s="5"/>
      <c r="O23" s="5">
        <f t="shared" si="6"/>
        <v>-8.5910537321111424E-2</v>
      </c>
      <c r="P23" s="5">
        <f t="shared" si="5"/>
        <v>-4.1321260782274022E-2</v>
      </c>
      <c r="Q23" s="5">
        <f>400*(F23-(1+K23+M23)*F22)/L22</f>
        <v>-7.7653914706886174E-3</v>
      </c>
      <c r="R23" s="5">
        <f>400*(H23-(1+I23+M23)*H22)/L22</f>
        <v>-0.14737643731569386</v>
      </c>
      <c r="S23" s="5">
        <f t="shared" si="2"/>
        <v>-0.13499718957407406</v>
      </c>
      <c r="T23" s="5">
        <f t="shared" si="3"/>
        <v>-9.8289785062731228E-2</v>
      </c>
      <c r="U23" s="5">
        <v>-9.8289785062793802E-2</v>
      </c>
      <c r="V23" s="5">
        <v>-0.13499718957413001</v>
      </c>
      <c r="W23" s="5"/>
      <c r="X23">
        <v>-4.1321260782268797E-2</v>
      </c>
      <c r="Y23">
        <v>-7.7653914706883502E-3</v>
      </c>
      <c r="Z23">
        <v>-8.5910537321172806E-2</v>
      </c>
      <c r="AA23">
        <v>-0.14737643731575101</v>
      </c>
      <c r="AB23" s="5">
        <v>-9.8289785062793802E-2</v>
      </c>
      <c r="AC23" s="5">
        <v>-0.13499718957413001</v>
      </c>
    </row>
    <row r="24" spans="1:29" x14ac:dyDescent="0.25">
      <c r="A24" s="1">
        <v>44196</v>
      </c>
      <c r="B24" s="5">
        <v>-8.5483161429791094E-2</v>
      </c>
      <c r="C24" s="5">
        <v>-0.156770215878764</v>
      </c>
      <c r="D24" s="5">
        <v>1501.0775838085999</v>
      </c>
      <c r="E24" s="5">
        <v>174.51000847632099</v>
      </c>
      <c r="F24" s="5">
        <v>72.377352236090502</v>
      </c>
      <c r="G24" s="5">
        <v>5.0209983585018901E-3</v>
      </c>
      <c r="H24" s="5">
        <v>2450.1356415994601</v>
      </c>
      <c r="I24" s="5">
        <v>7.6321225949678197E-3</v>
      </c>
      <c r="J24" s="5">
        <v>7.6321225949678197E-3</v>
      </c>
      <c r="K24" s="5">
        <v>7.6321225949678197E-3</v>
      </c>
      <c r="L24" s="5">
        <v>22639.939747086501</v>
      </c>
      <c r="M24" s="5">
        <v>5.02756134913973E-3</v>
      </c>
      <c r="N24" s="5"/>
      <c r="O24" s="5">
        <f t="shared" si="6"/>
        <v>-9.2671125534259186E-2</v>
      </c>
      <c r="P24" s="5">
        <f t="shared" si="5"/>
        <v>-5.627838470354208E-2</v>
      </c>
      <c r="Q24" s="5">
        <f t="shared" si="0"/>
        <v>-7.8207056409177328E-3</v>
      </c>
      <c r="R24" s="5">
        <f t="shared" si="1"/>
        <v>-0.14958225177425077</v>
      </c>
      <c r="S24" s="5">
        <f t="shared" si="2"/>
        <v>-0.15677021587871898</v>
      </c>
      <c r="T24" s="5">
        <f t="shared" si="3"/>
        <v>-8.5483161429790955E-2</v>
      </c>
      <c r="U24" s="5">
        <v>-8.5483161429791094E-2</v>
      </c>
      <c r="V24" s="5">
        <v>-0.156770215878764</v>
      </c>
      <c r="W24" s="5"/>
      <c r="X24">
        <v>-5.6278384703541601E-2</v>
      </c>
      <c r="Y24">
        <v>-7.8207056409182497E-3</v>
      </c>
      <c r="Z24">
        <v>-9.26711255343039E-2</v>
      </c>
      <c r="AA24">
        <v>-0.149582251774251</v>
      </c>
      <c r="AB24" s="5">
        <v>-8.5483161429791094E-2</v>
      </c>
      <c r="AC24" s="5">
        <v>-0.156770215878764</v>
      </c>
    </row>
    <row r="25" spans="1:29" x14ac:dyDescent="0.25">
      <c r="A25" s="1">
        <v>44286</v>
      </c>
      <c r="B25" s="5">
        <v>-9.2589046270218106E-2</v>
      </c>
      <c r="C25" s="5">
        <v>-0.144531125738011</v>
      </c>
      <c r="D25" s="5">
        <v>1511.37761162888</v>
      </c>
      <c r="E25" s="5">
        <v>173.79157705602</v>
      </c>
      <c r="F25" s="5">
        <v>72.873987952745793</v>
      </c>
      <c r="G25" s="5">
        <v>5.0850318200617002E-3</v>
      </c>
      <c r="H25" s="5">
        <v>2472.6926994046398</v>
      </c>
      <c r="I25" s="5">
        <v>7.7302852541278897E-3</v>
      </c>
      <c r="J25" s="5">
        <v>7.7302852541278897E-3</v>
      </c>
      <c r="K25" s="5">
        <v>7.7302852541278897E-3</v>
      </c>
      <c r="L25" s="5">
        <v>22867.3018670046</v>
      </c>
      <c r="M25" s="5">
        <v>4.9870193837029397E-3</v>
      </c>
      <c r="N25" s="5"/>
      <c r="O25" s="5">
        <f t="shared" si="6"/>
        <v>-8.5139846103759381E-2</v>
      </c>
      <c r="P25" s="5">
        <f t="shared" si="5"/>
        <v>-5.1903466056226512E-2</v>
      </c>
      <c r="Q25" s="5">
        <f t="shared" si="0"/>
        <v>-7.4878135780409106E-3</v>
      </c>
      <c r="R25" s="5">
        <f t="shared" si="1"/>
        <v>-0.15198032590443825</v>
      </c>
      <c r="S25" s="5">
        <f t="shared" si="2"/>
        <v>-0.14453112573802679</v>
      </c>
      <c r="T25" s="5">
        <f t="shared" si="3"/>
        <v>-9.2589046270170838E-2</v>
      </c>
      <c r="U25" s="5">
        <v>-9.2589046270218106E-2</v>
      </c>
      <c r="V25" s="5">
        <v>-0.144531125738011</v>
      </c>
      <c r="W25" s="5"/>
      <c r="X25">
        <v>-5.19034660562274E-2</v>
      </c>
      <c r="Y25">
        <v>-7.4878135780406503E-3</v>
      </c>
      <c r="Z25">
        <v>-8.51398461037432E-2</v>
      </c>
      <c r="AA25">
        <v>-0.15198032590448601</v>
      </c>
      <c r="AB25" s="5">
        <v>-9.2589046270218106E-2</v>
      </c>
      <c r="AC25" s="5">
        <v>-0.144531125738011</v>
      </c>
    </row>
    <row r="26" spans="1:29" x14ac:dyDescent="0.25">
      <c r="A26" s="1">
        <v>44377</v>
      </c>
      <c r="B26" s="5">
        <v>-9.8488337442611498E-2</v>
      </c>
      <c r="C26" s="5">
        <v>-0.141999724459662</v>
      </c>
      <c r="D26" s="5">
        <v>1521.8796007789699</v>
      </c>
      <c r="E26" s="5">
        <v>173.158127918557</v>
      </c>
      <c r="F26" s="5">
        <v>73.3803616246297</v>
      </c>
      <c r="G26" s="5">
        <v>5.1748730155460904E-3</v>
      </c>
      <c r="H26" s="5">
        <v>2495.3495672001</v>
      </c>
      <c r="I26" s="5">
        <v>7.7870135527553499E-3</v>
      </c>
      <c r="J26" s="5">
        <v>7.7870135527553499E-3</v>
      </c>
      <c r="K26" s="5">
        <v>7.7870135527553499E-3</v>
      </c>
      <c r="L26" s="5">
        <v>23087.1816881101</v>
      </c>
      <c r="M26" s="5">
        <v>4.9775880905460496E-3</v>
      </c>
      <c r="N26" s="5"/>
      <c r="O26" s="5">
        <f t="shared" si="6"/>
        <v>-8.4701086236633902E-2</v>
      </c>
      <c r="P26" s="5">
        <f t="shared" si="5"/>
        <v>-4.9884842630413762E-2</v>
      </c>
      <c r="Q26" s="5">
        <f t="shared" si="0"/>
        <v>-7.4137955926176311E-3</v>
      </c>
      <c r="R26" s="5">
        <f t="shared" si="1"/>
        <v>-0.15578697566572747</v>
      </c>
      <c r="S26" s="5">
        <f t="shared" si="2"/>
        <v>-0.1419997244596653</v>
      </c>
      <c r="T26" s="5">
        <f t="shared" si="3"/>
        <v>-9.8488337442696083E-2</v>
      </c>
      <c r="U26" s="5">
        <v>-9.8488337442611498E-2</v>
      </c>
      <c r="V26" s="5">
        <v>-0.141999724459662</v>
      </c>
      <c r="W26" s="5"/>
      <c r="X26">
        <v>-4.9884842630417703E-2</v>
      </c>
      <c r="Y26">
        <v>-7.4137955926186199E-3</v>
      </c>
      <c r="Z26">
        <v>-8.4701086236625894E-2</v>
      </c>
      <c r="AA26">
        <v>-0.155786975665648</v>
      </c>
      <c r="AB26" s="5">
        <v>-9.8488337442611498E-2</v>
      </c>
      <c r="AC26" s="5">
        <v>-0.141999724459662</v>
      </c>
    </row>
    <row r="27" spans="1:29" x14ac:dyDescent="0.25">
      <c r="A27" s="1">
        <v>44469</v>
      </c>
      <c r="B27" s="5">
        <v>-9.9034449880737604E-2</v>
      </c>
      <c r="C27" s="5">
        <v>-0.14172920731785199</v>
      </c>
      <c r="D27" s="5">
        <v>1532.2806092641499</v>
      </c>
      <c r="E27" s="5">
        <v>172.482187639675</v>
      </c>
      <c r="F27" s="5">
        <v>73.881866318899299</v>
      </c>
      <c r="G27" s="5">
        <v>5.0638902467161602E-3</v>
      </c>
      <c r="H27" s="5">
        <v>2518.3058649664299</v>
      </c>
      <c r="I27" s="5">
        <v>7.8746434387704199E-3</v>
      </c>
      <c r="J27" s="5">
        <v>7.8746434387704199E-3</v>
      </c>
      <c r="K27" s="5">
        <v>7.8746434387704199E-3</v>
      </c>
      <c r="L27" s="5">
        <v>23303.968825706401</v>
      </c>
      <c r="M27" s="5">
        <v>4.9529344231482603E-3</v>
      </c>
      <c r="N27" s="5"/>
      <c r="O27" s="5">
        <f t="shared" si="6"/>
        <v>-8.3914835684954447E-2</v>
      </c>
      <c r="P27" s="5">
        <f t="shared" si="5"/>
        <v>-5.0194773642265308E-2</v>
      </c>
      <c r="Q27" s="5">
        <f t="shared" si="0"/>
        <v>-7.619597990733985E-3</v>
      </c>
      <c r="R27" s="5">
        <f t="shared" si="1"/>
        <v>-0.15684882151374535</v>
      </c>
      <c r="S27" s="5">
        <f t="shared" si="2"/>
        <v>-0.14172920731795374</v>
      </c>
      <c r="T27" s="5">
        <f t="shared" si="3"/>
        <v>-9.903444988074607E-2</v>
      </c>
      <c r="U27" s="5">
        <v>-9.9034449880737604E-2</v>
      </c>
      <c r="V27" s="5">
        <v>-0.14172920731785199</v>
      </c>
      <c r="W27" s="5"/>
      <c r="X27">
        <v>-5.0194773642265697E-2</v>
      </c>
      <c r="Y27">
        <v>-7.6195979907339702E-3</v>
      </c>
      <c r="Z27">
        <v>-8.3914835684851904E-2</v>
      </c>
      <c r="AA27">
        <v>-0.156848821513737</v>
      </c>
      <c r="AB27" s="5">
        <v>-9.9034449880737604E-2</v>
      </c>
      <c r="AC27" s="5">
        <v>-0.14172920731785199</v>
      </c>
    </row>
    <row r="28" spans="1:29" x14ac:dyDescent="0.25">
      <c r="A28" s="1">
        <v>44561</v>
      </c>
      <c r="B28" s="5">
        <v>-0.12754124168286901</v>
      </c>
      <c r="C28" s="5">
        <v>-2.58899914733365E-2</v>
      </c>
      <c r="D28" s="5">
        <v>1547.9843092062299</v>
      </c>
      <c r="E28" s="5">
        <v>173.23977242860599</v>
      </c>
      <c r="F28" s="5">
        <v>74.6390505140253</v>
      </c>
      <c r="G28" s="5">
        <v>5.22857692629497E-3</v>
      </c>
      <c r="H28" s="5">
        <v>2541.5615927036301</v>
      </c>
      <c r="I28" s="5">
        <v>7.9113744247905106E-3</v>
      </c>
      <c r="J28" s="5">
        <v>7.9113744247905106E-3</v>
      </c>
      <c r="K28" s="5">
        <v>7.9113744247905106E-3</v>
      </c>
      <c r="L28" s="5">
        <v>23527.6396782103</v>
      </c>
      <c r="M28" s="5">
        <v>4.9285237681218098E-3</v>
      </c>
      <c r="N28" s="5"/>
      <c r="O28" s="5">
        <f t="shared" si="6"/>
        <v>2.4059678886492915E-3</v>
      </c>
      <c r="P28" s="5">
        <f t="shared" si="5"/>
        <v>-2.5009798997773468E-2</v>
      </c>
      <c r="Q28" s="5">
        <f t="shared" si="0"/>
        <v>-3.2861603642352901E-3</v>
      </c>
      <c r="R28" s="5">
        <f t="shared" si="1"/>
        <v>-0.15583720104478463</v>
      </c>
      <c r="S28" s="5">
        <f t="shared" si="2"/>
        <v>-2.5889991473359467E-2</v>
      </c>
      <c r="T28" s="5">
        <f t="shared" si="3"/>
        <v>-0.12754124168277586</v>
      </c>
      <c r="U28" s="5">
        <v>-0.12754124168286901</v>
      </c>
      <c r="V28" s="5">
        <v>-2.58899914733365E-2</v>
      </c>
      <c r="W28" s="5"/>
      <c r="X28">
        <v>-2.5009798997767101E-2</v>
      </c>
      <c r="Y28">
        <v>-3.28616036423431E-3</v>
      </c>
      <c r="Z28">
        <v>2.4059678886649001E-3</v>
      </c>
      <c r="AA28">
        <v>-0.15583720104487001</v>
      </c>
      <c r="AB28" s="5">
        <v>-0.12754124168286901</v>
      </c>
      <c r="AC28" s="5">
        <v>-2.58899914733365E-2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91FF19-DC32-4C0A-A653-0A1E0ED06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B3A78F-F2E1-4377-B631-4C0AA834D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70572-9154-4019-9CDA-389F81CDA0F0}">
  <ds:schemaRefs>
    <ds:schemaRef ds:uri="http://purl.org/dc/elements/1.1/"/>
    <ds:schemaRef ds:uri="http://schemas.microsoft.com/office/2006/metadata/properties"/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2-3</vt:lpstr>
      <vt:lpstr>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Belz</dc:creator>
  <cp:lastModifiedBy>Sage Belz</cp:lastModifiedBy>
  <dcterms:created xsi:type="dcterms:W3CDTF">2020-02-27T17:02:36Z</dcterms:created>
  <dcterms:modified xsi:type="dcterms:W3CDTF">2020-02-27T17:46:57Z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