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Hutchins\Projects\FiscalDash\"/>
    </mc:Choice>
  </mc:AlternateContent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62913"/>
</workbook>
</file>

<file path=xl/calcChain.xml><?xml version="1.0" encoding="utf-8"?>
<calcChain xmlns="http://schemas.openxmlformats.org/spreadsheetml/2006/main">
  <c r="BK78" i="3" l="1"/>
  <c r="BK77" i="3"/>
  <c r="BK76" i="3"/>
  <c r="BK75" i="3"/>
  <c r="BK74" i="3"/>
  <c r="BK73" i="3"/>
  <c r="BK72" i="3"/>
  <c r="BK71" i="3"/>
  <c r="BK70" i="3"/>
  <c r="BK69" i="3"/>
  <c r="BK68" i="3"/>
  <c r="BK67" i="3"/>
  <c r="BK65" i="3"/>
  <c r="BG75" i="3"/>
  <c r="BK53" i="3"/>
  <c r="BK41" i="3"/>
  <c r="BK29" i="3"/>
  <c r="BJ78" i="3" l="1"/>
  <c r="BJ77" i="3"/>
  <c r="BJ76" i="3"/>
  <c r="BJ75" i="3"/>
  <c r="BJ74" i="3"/>
  <c r="BJ73" i="3"/>
  <c r="BJ72" i="3"/>
  <c r="BJ71" i="3"/>
  <c r="BJ70" i="3"/>
  <c r="BJ69" i="3"/>
  <c r="BJ68" i="3"/>
  <c r="BJ67" i="3"/>
  <c r="BJ65" i="3"/>
  <c r="BJ53" i="3"/>
  <c r="BJ41" i="3"/>
  <c r="BJ29" i="3"/>
  <c r="BI78" i="3" l="1"/>
  <c r="BI76" i="3"/>
  <c r="BI75" i="3"/>
  <c r="BI74" i="3"/>
  <c r="BI73" i="3"/>
  <c r="BI72" i="3"/>
  <c r="BI71" i="3"/>
  <c r="BI70" i="3"/>
  <c r="BI69" i="3"/>
  <c r="BI68" i="3"/>
  <c r="BI67" i="3"/>
  <c r="BI53" i="3"/>
  <c r="BI65" i="3" s="1"/>
  <c r="BI41" i="3"/>
  <c r="BI29" i="3"/>
  <c r="BI77" i="3" s="1"/>
  <c r="BH78" i="3" l="1"/>
  <c r="BH76" i="3"/>
  <c r="BH75" i="3"/>
  <c r="BH74" i="3"/>
  <c r="BH73" i="3"/>
  <c r="BH72" i="3"/>
  <c r="BH71" i="3"/>
  <c r="BH70" i="3"/>
  <c r="BH69" i="3"/>
  <c r="BH68" i="3"/>
  <c r="BH67" i="3"/>
  <c r="BH53" i="3"/>
  <c r="BH65" i="3" s="1"/>
  <c r="BH41" i="3"/>
  <c r="BH29" i="3"/>
  <c r="BH77" i="3" s="1"/>
  <c r="BG78" i="3" l="1"/>
  <c r="BG76" i="3"/>
  <c r="BG74" i="3"/>
  <c r="BG73" i="3"/>
  <c r="BG72" i="3"/>
  <c r="BG71" i="3"/>
  <c r="BG70" i="3"/>
  <c r="BG69" i="3"/>
  <c r="BG68" i="3"/>
  <c r="BG67" i="3"/>
  <c r="BG53" i="3"/>
  <c r="BG65" i="3" s="1"/>
  <c r="BG41" i="3"/>
  <c r="BG29" i="3"/>
  <c r="BG77" i="3" s="1"/>
  <c r="BM79" i="3" l="1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BG79" i="3"/>
  <c r="BH79" i="3"/>
  <c r="BI79" i="3"/>
  <c r="BJ79" i="3"/>
  <c r="BK79" i="3"/>
  <c r="BL79" i="3"/>
  <c r="BG80" i="3"/>
  <c r="BH80" i="3"/>
  <c r="BI80" i="3"/>
  <c r="BJ80" i="3"/>
  <c r="BK80" i="3"/>
  <c r="BL80" i="3"/>
  <c r="BG81" i="3"/>
  <c r="BH81" i="3"/>
  <c r="BI81" i="3"/>
  <c r="BJ81" i="3"/>
  <c r="BK81" i="3"/>
  <c r="BL81" i="3"/>
  <c r="BG82" i="3"/>
  <c r="BH82" i="3"/>
  <c r="BI82" i="3"/>
  <c r="BJ82" i="3"/>
  <c r="BK82" i="3"/>
  <c r="BL82" i="3"/>
  <c r="BG83" i="3"/>
  <c r="BH83" i="3"/>
  <c r="BI83" i="3"/>
  <c r="BJ83" i="3"/>
  <c r="BK83" i="3"/>
  <c r="BL83" i="3"/>
  <c r="BG84" i="3"/>
  <c r="BH84" i="3"/>
  <c r="BI84" i="3"/>
  <c r="BJ84" i="3"/>
  <c r="BK84" i="3"/>
  <c r="BL84" i="3"/>
  <c r="BG85" i="3"/>
  <c r="BH85" i="3"/>
  <c r="BI85" i="3"/>
  <c r="BJ85" i="3"/>
  <c r="BK85" i="3"/>
  <c r="BL85" i="3"/>
  <c r="BG86" i="3"/>
  <c r="BH86" i="3"/>
  <c r="BI86" i="3"/>
  <c r="BJ86" i="3"/>
  <c r="BK86" i="3"/>
  <c r="BL86" i="3"/>
  <c r="BG87" i="3"/>
  <c r="BH87" i="3"/>
  <c r="BI87" i="3"/>
  <c r="BJ87" i="3"/>
  <c r="BK87" i="3"/>
  <c r="BL87" i="3"/>
  <c r="BG88" i="3"/>
  <c r="BH88" i="3"/>
  <c r="BI88" i="3"/>
  <c r="BJ88" i="3"/>
  <c r="BK88" i="3"/>
  <c r="BL88" i="3"/>
  <c r="BG89" i="3"/>
  <c r="BH89" i="3"/>
  <c r="BI89" i="3"/>
  <c r="BJ89" i="3"/>
  <c r="BK89" i="3"/>
  <c r="BL89" i="3"/>
  <c r="BG90" i="3"/>
  <c r="BH90" i="3"/>
  <c r="BI90" i="3"/>
  <c r="BJ90" i="3"/>
  <c r="BK90" i="3"/>
  <c r="BL90" i="3"/>
  <c r="BG91" i="3"/>
  <c r="BH91" i="3"/>
  <c r="BI91" i="3"/>
  <c r="BJ91" i="3"/>
  <c r="BK91" i="3"/>
  <c r="BL91" i="3"/>
  <c r="BG92" i="3"/>
  <c r="BH92" i="3"/>
  <c r="BI92" i="3"/>
  <c r="BJ92" i="3"/>
  <c r="BK92" i="3"/>
  <c r="BL92" i="3"/>
  <c r="BG93" i="3"/>
  <c r="BH93" i="3"/>
  <c r="BI93" i="3"/>
  <c r="BJ93" i="3"/>
  <c r="BK93" i="3"/>
  <c r="BL93" i="3"/>
  <c r="BG94" i="3"/>
  <c r="BH94" i="3"/>
  <c r="BI94" i="3"/>
  <c r="BJ94" i="3"/>
  <c r="BK94" i="3"/>
  <c r="BL94" i="3"/>
  <c r="BG95" i="3"/>
  <c r="BH95" i="3"/>
  <c r="BI95" i="3"/>
  <c r="BJ95" i="3"/>
  <c r="BK95" i="3"/>
  <c r="BL95" i="3"/>
  <c r="BG96" i="3"/>
  <c r="BH96" i="3"/>
  <c r="BI96" i="3"/>
  <c r="BJ96" i="3"/>
  <c r="BK96" i="3"/>
  <c r="BL96" i="3"/>
  <c r="BF92" i="3" l="1"/>
  <c r="BF88" i="3"/>
  <c r="BF87" i="3"/>
  <c r="BF86" i="3"/>
  <c r="BF85" i="3"/>
  <c r="BF84" i="3"/>
  <c r="BF83" i="3"/>
  <c r="BF82" i="3"/>
  <c r="BF81" i="3"/>
  <c r="BF80" i="3"/>
  <c r="BF79" i="3"/>
  <c r="BF78" i="3"/>
  <c r="BF76" i="3"/>
  <c r="BF75" i="3"/>
  <c r="BF74" i="3"/>
  <c r="BF73" i="3"/>
  <c r="BF72" i="3"/>
  <c r="BF95" i="3" s="1"/>
  <c r="BF71" i="3"/>
  <c r="BF94" i="3" s="1"/>
  <c r="BF70" i="3"/>
  <c r="BF93" i="3" s="1"/>
  <c r="BF69" i="3"/>
  <c r="BF68" i="3"/>
  <c r="BF91" i="3" s="1"/>
  <c r="BF67" i="3"/>
  <c r="BF90" i="3" s="1"/>
  <c r="BF53" i="3"/>
  <c r="BF77" i="3" s="1"/>
  <c r="BF96" i="3" s="1"/>
  <c r="BF41" i="3"/>
  <c r="BF29" i="3"/>
  <c r="BF89" i="3" s="1"/>
  <c r="BF65" i="3" l="1"/>
  <c r="BE67" i="3"/>
  <c r="BE68" i="3"/>
  <c r="BE91" i="3" s="1"/>
  <c r="BE69" i="3"/>
  <c r="BE70" i="3"/>
  <c r="BE71" i="3"/>
  <c r="BE72" i="3"/>
  <c r="BE95" i="3" s="1"/>
  <c r="BE73" i="3"/>
  <c r="BE74" i="3"/>
  <c r="BE75" i="3"/>
  <c r="BE76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4" i="3"/>
  <c r="BE53" i="3"/>
  <c r="BE41" i="3"/>
  <c r="BE29" i="3"/>
  <c r="BE92" i="3" l="1"/>
  <c r="BE93" i="3"/>
  <c r="BE65" i="3"/>
  <c r="BE77" i="3"/>
  <c r="BD65" i="3"/>
  <c r="BD53" i="3"/>
  <c r="BD41" i="3"/>
  <c r="BD29" i="3"/>
  <c r="BE96" i="3" l="1"/>
  <c r="BC53" i="3" l="1"/>
  <c r="BC65" i="3" s="1"/>
  <c r="BC41" i="3"/>
  <c r="BC29" i="3"/>
  <c r="BB53" i="3" l="1"/>
  <c r="BB65" i="3" s="1"/>
  <c r="BB41" i="3"/>
  <c r="BB29" i="3"/>
  <c r="AZ53" i="3" l="1"/>
  <c r="AZ65" i="3" s="1"/>
  <c r="AZ41" i="3"/>
  <c r="AZ29" i="3"/>
  <c r="AY53" i="3" l="1"/>
  <c r="AY65" i="3" s="1"/>
  <c r="AY41" i="3"/>
  <c r="AY29" i="3"/>
  <c r="AX53" i="3"/>
  <c r="AX65" i="3" s="1"/>
  <c r="AX41" i="3"/>
  <c r="AX29" i="3"/>
  <c r="AW53" i="3"/>
  <c r="AW65" i="3" s="1"/>
  <c r="AW41" i="3"/>
  <c r="AW29" i="3"/>
  <c r="AV53" i="3"/>
  <c r="AV65" i="3" s="1"/>
  <c r="AV41" i="3"/>
  <c r="AV29" i="3"/>
  <c r="AU53" i="3"/>
  <c r="AU65" i="3" s="1"/>
  <c r="AU41" i="3"/>
  <c r="AU29" i="3"/>
  <c r="AT53" i="3"/>
  <c r="AT65" i="3" s="1"/>
  <c r="AT41" i="3"/>
  <c r="AT29" i="3"/>
  <c r="AS53" i="3"/>
  <c r="AS65" i="3" s="1"/>
  <c r="AS41" i="3"/>
  <c r="AS29" i="3"/>
  <c r="AR53" i="3"/>
  <c r="AR65" i="3" s="1"/>
  <c r="AR41" i="3"/>
  <c r="AR29" i="3"/>
  <c r="AQ53" i="3"/>
  <c r="AQ65" i="3" s="1"/>
  <c r="AQ41" i="3"/>
  <c r="AQ29" i="3"/>
  <c r="D3" i="6"/>
  <c r="C3" i="6"/>
  <c r="AP53" i="3"/>
  <c r="AP41" i="3"/>
  <c r="AP65" i="3" s="1"/>
  <c r="AP29" i="3"/>
  <c r="AN53" i="3"/>
  <c r="AN41" i="3"/>
  <c r="AN65" i="3" s="1"/>
  <c r="AN29" i="3"/>
  <c r="AM65" i="3"/>
  <c r="AM53" i="3"/>
  <c r="AM41" i="3"/>
  <c r="AM29" i="3"/>
  <c r="AM89" i="3" s="1"/>
  <c r="AL65" i="3"/>
  <c r="AL53" i="3"/>
  <c r="AL41" i="3"/>
  <c r="AL29" i="3"/>
  <c r="BD78" i="3"/>
  <c r="BD91" i="3" s="1"/>
  <c r="BC78" i="3"/>
  <c r="BB78" i="3"/>
  <c r="BA78" i="3"/>
  <c r="BA93" i="3" s="1"/>
  <c r="BA95" i="3"/>
  <c r="AZ78" i="3"/>
  <c r="AY78" i="3"/>
  <c r="AX78" i="3"/>
  <c r="AW78" i="3"/>
  <c r="AW91" i="3" s="1"/>
  <c r="AV78" i="3"/>
  <c r="AV92" i="3"/>
  <c r="AU78" i="3"/>
  <c r="AT78" i="3"/>
  <c r="AS78" i="3"/>
  <c r="AS94" i="3"/>
  <c r="AR78" i="3"/>
  <c r="AQ78" i="3"/>
  <c r="AQ92" i="3"/>
  <c r="AP78" i="3"/>
  <c r="AO78" i="3"/>
  <c r="AN78" i="3"/>
  <c r="AN93" i="3" s="1"/>
  <c r="AM78" i="3"/>
  <c r="AL78" i="3"/>
  <c r="BD77" i="3"/>
  <c r="BC77" i="3"/>
  <c r="BB77" i="3"/>
  <c r="BB96" i="3" s="1"/>
  <c r="BA77" i="3"/>
  <c r="AZ77" i="3"/>
  <c r="AZ96" i="3" s="1"/>
  <c r="AY77" i="3"/>
  <c r="AY96" i="3" s="1"/>
  <c r="AX77" i="3"/>
  <c r="AW77" i="3"/>
  <c r="AW96" i="3" s="1"/>
  <c r="AV77" i="3"/>
  <c r="AV96" i="3" s="1"/>
  <c r="AU77" i="3"/>
  <c r="AU96" i="3"/>
  <c r="AT77" i="3"/>
  <c r="AS77" i="3"/>
  <c r="AR77" i="3"/>
  <c r="AR96" i="3" s="1"/>
  <c r="AQ77" i="3"/>
  <c r="AP77" i="3"/>
  <c r="AO77" i="3"/>
  <c r="AM77" i="3"/>
  <c r="AM96" i="3" s="1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B72" i="3"/>
  <c r="BB95" i="3" s="1"/>
  <c r="BA72" i="3"/>
  <c r="AZ72" i="3"/>
  <c r="AZ95" i="3" s="1"/>
  <c r="AY72" i="3"/>
  <c r="AX72" i="3"/>
  <c r="AX95" i="3" s="1"/>
  <c r="AW72" i="3"/>
  <c r="AW95" i="3" s="1"/>
  <c r="AV72" i="3"/>
  <c r="AU72" i="3"/>
  <c r="AU95" i="3" s="1"/>
  <c r="AT72" i="3"/>
  <c r="AS72" i="3"/>
  <c r="AR72" i="3"/>
  <c r="AQ72" i="3"/>
  <c r="AP72" i="3"/>
  <c r="AO72" i="3"/>
  <c r="AO95" i="3" s="1"/>
  <c r="AN72" i="3"/>
  <c r="AM72" i="3"/>
  <c r="AL72" i="3"/>
  <c r="AL95" i="3"/>
  <c r="BD71" i="3"/>
  <c r="BC71" i="3"/>
  <c r="BB71" i="3"/>
  <c r="BB94" i="3" s="1"/>
  <c r="BA71" i="3"/>
  <c r="BA94" i="3" s="1"/>
  <c r="AZ71" i="3"/>
  <c r="AY71" i="3"/>
  <c r="AY94" i="3" s="1"/>
  <c r="AX71" i="3"/>
  <c r="AX94" i="3" s="1"/>
  <c r="AW71" i="3"/>
  <c r="AV71" i="3"/>
  <c r="AU71" i="3"/>
  <c r="AT71" i="3"/>
  <c r="AS71" i="3"/>
  <c r="AR71" i="3"/>
  <c r="AQ71" i="3"/>
  <c r="AP71" i="3"/>
  <c r="AO71" i="3"/>
  <c r="AO94" i="3"/>
  <c r="AN71" i="3"/>
  <c r="AM71" i="3"/>
  <c r="AM94" i="3"/>
  <c r="AL71" i="3"/>
  <c r="AL94" i="3" s="1"/>
  <c r="BD70" i="3"/>
  <c r="BC70" i="3"/>
  <c r="BB70" i="3"/>
  <c r="BA70" i="3"/>
  <c r="AZ70" i="3"/>
  <c r="AZ93" i="3" s="1"/>
  <c r="AY70" i="3"/>
  <c r="AY93" i="3" s="1"/>
  <c r="AX70" i="3"/>
  <c r="AW70" i="3"/>
  <c r="AW93" i="3" s="1"/>
  <c r="AV70" i="3"/>
  <c r="AU70" i="3"/>
  <c r="AT70" i="3"/>
  <c r="AS70" i="3"/>
  <c r="AR70" i="3"/>
  <c r="AQ70" i="3"/>
  <c r="AP70" i="3"/>
  <c r="AP93" i="3"/>
  <c r="AO70" i="3"/>
  <c r="AN70" i="3"/>
  <c r="AM70" i="3"/>
  <c r="AM93" i="3" s="1"/>
  <c r="AL70" i="3"/>
  <c r="AL93" i="3"/>
  <c r="BD69" i="3"/>
  <c r="BD92" i="3"/>
  <c r="BC69" i="3"/>
  <c r="BB69" i="3"/>
  <c r="BB92" i="3" s="1"/>
  <c r="BA69" i="3"/>
  <c r="AZ69" i="3"/>
  <c r="AY69" i="3"/>
  <c r="AY92" i="3"/>
  <c r="AX69" i="3"/>
  <c r="AX92" i="3"/>
  <c r="AW69" i="3"/>
  <c r="AV69" i="3"/>
  <c r="AU69" i="3"/>
  <c r="AT69" i="3"/>
  <c r="AT92" i="3"/>
  <c r="AS69" i="3"/>
  <c r="AR69" i="3"/>
  <c r="AQ69" i="3"/>
  <c r="AP69" i="3"/>
  <c r="AO69" i="3"/>
  <c r="AO92" i="3" s="1"/>
  <c r="AN69" i="3"/>
  <c r="AM69" i="3"/>
  <c r="AL69" i="3"/>
  <c r="AL92" i="3" s="1"/>
  <c r="BD68" i="3"/>
  <c r="BC68" i="3"/>
  <c r="BB68" i="3"/>
  <c r="BB91" i="3" s="1"/>
  <c r="BA68" i="3"/>
  <c r="AZ68" i="3"/>
  <c r="AY68" i="3"/>
  <c r="AY91" i="3"/>
  <c r="AX68" i="3"/>
  <c r="AX91" i="3" s="1"/>
  <c r="AW68" i="3"/>
  <c r="AV68" i="3"/>
  <c r="AU68" i="3"/>
  <c r="AU91" i="3" s="1"/>
  <c r="AT68" i="3"/>
  <c r="AT91" i="3"/>
  <c r="AS68" i="3"/>
  <c r="AR68" i="3"/>
  <c r="AQ68" i="3"/>
  <c r="AQ91" i="3"/>
  <c r="AP68" i="3"/>
  <c r="AO68" i="3"/>
  <c r="AN68" i="3"/>
  <c r="AM68" i="3"/>
  <c r="AM91" i="3" s="1"/>
  <c r="AL68" i="3"/>
  <c r="BD67" i="3"/>
  <c r="BC67" i="3"/>
  <c r="BB67" i="3"/>
  <c r="BB90" i="3" s="1"/>
  <c r="BA67" i="3"/>
  <c r="BA90" i="3"/>
  <c r="AZ67" i="3"/>
  <c r="AZ90" i="3" s="1"/>
  <c r="AY67" i="3"/>
  <c r="AX67" i="3"/>
  <c r="AX90" i="3"/>
  <c r="AW67" i="3"/>
  <c r="AV67" i="3"/>
  <c r="AU67" i="3"/>
  <c r="AU90" i="3" s="1"/>
  <c r="AT67" i="3"/>
  <c r="AT90" i="3" s="1"/>
  <c r="AS67" i="3"/>
  <c r="AR67" i="3"/>
  <c r="AR90" i="3" s="1"/>
  <c r="AQ67" i="3"/>
  <c r="AQ90" i="3" s="1"/>
  <c r="AP67" i="3"/>
  <c r="AO67" i="3"/>
  <c r="AO90" i="3"/>
  <c r="AN67" i="3"/>
  <c r="AM67" i="3"/>
  <c r="AL67" i="3"/>
  <c r="AL90" i="3"/>
  <c r="AO96" i="3"/>
  <c r="AY95" i="3"/>
  <c r="AT94" i="3"/>
  <c r="AT93" i="3"/>
  <c r="AO93" i="3"/>
  <c r="BA92" i="3"/>
  <c r="AW92" i="3"/>
  <c r="AO91" i="3"/>
  <c r="AN91" i="3"/>
  <c r="AY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R95" i="3"/>
  <c r="AD89" i="3"/>
  <c r="AC89" i="3"/>
  <c r="X89" i="3"/>
  <c r="W89" i="3"/>
  <c r="V89" i="3"/>
  <c r="U89" i="3"/>
  <c r="T89" i="3"/>
  <c r="S89" i="3"/>
  <c r="R89" i="3"/>
  <c r="Q89" i="3"/>
  <c r="L89" i="3"/>
  <c r="K89" i="3"/>
  <c r="H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5" i="3"/>
  <c r="AL91" i="3"/>
  <c r="AL96" i="3"/>
  <c r="AR91" i="3"/>
  <c r="BA96" i="3"/>
  <c r="BA91" i="3"/>
  <c r="U48" i="3"/>
  <c r="J51" i="3"/>
  <c r="I52" i="3"/>
  <c r="K14" i="3"/>
  <c r="M8" i="5"/>
  <c r="F7" i="5"/>
  <c r="W6" i="5"/>
  <c r="AO5" i="5"/>
  <c r="W5" i="5"/>
  <c r="G5" i="5"/>
  <c r="AO4" i="5"/>
  <c r="AW22" i="5"/>
  <c r="AA21" i="5"/>
  <c r="K21" i="5"/>
  <c r="AY19" i="5"/>
  <c r="AG19" i="5"/>
  <c r="Y19" i="5"/>
  <c r="I19" i="5"/>
  <c r="P18" i="5"/>
  <c r="AC17" i="5"/>
  <c r="U17" i="5"/>
  <c r="AR16" i="5"/>
  <c r="AI16" i="5"/>
  <c r="AA16" i="5"/>
  <c r="S16" i="5"/>
  <c r="K16" i="5"/>
  <c r="AA15" i="5"/>
  <c r="S15" i="5"/>
  <c r="AR14" i="5"/>
  <c r="AI14" i="5"/>
  <c r="AA14" i="5"/>
  <c r="S14" i="5"/>
  <c r="K14" i="5"/>
  <c r="AI13" i="5"/>
  <c r="AA13" i="5"/>
  <c r="S13" i="5"/>
  <c r="K13" i="5"/>
  <c r="AR12" i="5"/>
  <c r="AI12" i="5"/>
  <c r="AA12" i="5"/>
  <c r="S12" i="5"/>
  <c r="K12" i="5"/>
  <c r="AN11" i="5"/>
  <c r="AI11" i="5"/>
  <c r="AE11" i="5"/>
  <c r="AA11" i="5"/>
  <c r="W11" i="5"/>
  <c r="S11" i="5"/>
  <c r="O11" i="5"/>
  <c r="K11" i="5"/>
  <c r="G11" i="5"/>
  <c r="AN10" i="5"/>
  <c r="AI10" i="5"/>
  <c r="AE10" i="5"/>
  <c r="AA10" i="5"/>
  <c r="W10" i="5"/>
  <c r="S10" i="5"/>
  <c r="O10" i="5"/>
  <c r="K10" i="5"/>
  <c r="G10" i="5"/>
  <c r="AN9" i="5"/>
  <c r="AI9" i="5"/>
  <c r="AE9" i="5"/>
  <c r="AA9" i="5"/>
  <c r="W9" i="5"/>
  <c r="S9" i="5"/>
  <c r="O9" i="5"/>
  <c r="K9" i="5"/>
  <c r="G9" i="5"/>
  <c r="E14" i="5"/>
  <c r="E10" i="5"/>
  <c r="A8" i="5"/>
  <c r="A7" i="5"/>
  <c r="A6" i="5"/>
  <c r="A10" i="6" s="1"/>
  <c r="A5" i="5"/>
  <c r="A9" i="6" s="1"/>
  <c r="A4" i="5"/>
  <c r="A12" i="6"/>
  <c r="A14" i="6"/>
  <c r="A11" i="6"/>
  <c r="A8" i="6"/>
  <c r="A24" i="5"/>
  <c r="A23" i="5"/>
  <c r="A22" i="5"/>
  <c r="A21" i="5"/>
  <c r="A20" i="5"/>
  <c r="A19" i="5"/>
  <c r="A18" i="5"/>
  <c r="A17" i="5"/>
  <c r="A16" i="5"/>
  <c r="A20" i="6" s="1"/>
  <c r="A15" i="5"/>
  <c r="A19" i="6" s="1"/>
  <c r="A14" i="5"/>
  <c r="A18" i="6" s="1"/>
  <c r="A13" i="5"/>
  <c r="A15" i="6" s="1"/>
  <c r="A12" i="5"/>
  <c r="A17" i="6" s="1"/>
  <c r="A11" i="5"/>
  <c r="A16" i="6" s="1"/>
  <c r="A10" i="5"/>
  <c r="A9" i="5"/>
  <c r="A13" i="6" s="1"/>
  <c r="AK78" i="3"/>
  <c r="AJ78" i="3"/>
  <c r="AI78" i="3"/>
  <c r="AH78" i="3"/>
  <c r="AG78" i="3"/>
  <c r="AF78" i="3"/>
  <c r="AE78" i="3"/>
  <c r="AD78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H78" i="3"/>
  <c r="F78" i="3"/>
  <c r="G78" i="3"/>
  <c r="AD77" i="3"/>
  <c r="AC77" i="3"/>
  <c r="AC96" i="3" s="1"/>
  <c r="X77" i="3"/>
  <c r="X96" i="3" s="1"/>
  <c r="W77" i="3"/>
  <c r="W23" i="5"/>
  <c r="V77" i="3"/>
  <c r="V96" i="3" s="1"/>
  <c r="U77" i="3"/>
  <c r="U23" i="5"/>
  <c r="T77" i="3"/>
  <c r="T96" i="3" s="1"/>
  <c r="S77" i="3"/>
  <c r="S96" i="3" s="1"/>
  <c r="S23" i="5"/>
  <c r="R77" i="3"/>
  <c r="R96" i="3" s="1"/>
  <c r="Q77" i="3"/>
  <c r="L77" i="3"/>
  <c r="L96" i="3" s="1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K95" i="3" s="1"/>
  <c r="AJ72" i="3"/>
  <c r="AJ95" i="3" s="1"/>
  <c r="AI72" i="3"/>
  <c r="AH72" i="3"/>
  <c r="AH95" i="3" s="1"/>
  <c r="AG72" i="3"/>
  <c r="AG95" i="3" s="1"/>
  <c r="AF72" i="3"/>
  <c r="AE72" i="3"/>
  <c r="AE95" i="3" s="1"/>
  <c r="AD72" i="3"/>
  <c r="AC72" i="3"/>
  <c r="AC95" i="3" s="1"/>
  <c r="AB72" i="3"/>
  <c r="AA72" i="3"/>
  <c r="AA95" i="3" s="1"/>
  <c r="Z72" i="3"/>
  <c r="Y72" i="3"/>
  <c r="Y95" i="3" s="1"/>
  <c r="X72" i="3"/>
  <c r="X95" i="3" s="1"/>
  <c r="W72" i="3"/>
  <c r="V72" i="3"/>
  <c r="V95" i="3" s="1"/>
  <c r="T72" i="3"/>
  <c r="T95" i="3" s="1"/>
  <c r="S72" i="3"/>
  <c r="R72" i="3"/>
  <c r="Q72" i="3"/>
  <c r="Q95" i="3" s="1"/>
  <c r="P72" i="3"/>
  <c r="P95" i="3" s="1"/>
  <c r="H72" i="3"/>
  <c r="G72" i="3"/>
  <c r="AK71" i="3"/>
  <c r="AK94" i="3" s="1"/>
  <c r="AJ71" i="3"/>
  <c r="AJ94" i="3" s="1"/>
  <c r="AI71" i="3"/>
  <c r="AH71" i="3"/>
  <c r="AH94" i="3" s="1"/>
  <c r="AG71" i="3"/>
  <c r="AG94" i="3" s="1"/>
  <c r="AF71" i="3"/>
  <c r="AF94" i="3" s="1"/>
  <c r="AE71" i="3"/>
  <c r="AE94" i="3" s="1"/>
  <c r="AD71" i="3"/>
  <c r="AC71" i="3"/>
  <c r="AC94" i="3" s="1"/>
  <c r="AB71" i="3"/>
  <c r="AA71" i="3"/>
  <c r="AA94" i="3" s="1"/>
  <c r="Z71" i="3"/>
  <c r="Y71" i="3"/>
  <c r="Y94" i="3" s="1"/>
  <c r="X71" i="3"/>
  <c r="X94" i="3" s="1"/>
  <c r="W71" i="3"/>
  <c r="V71" i="3"/>
  <c r="V94" i="3" s="1"/>
  <c r="U71" i="3"/>
  <c r="T71" i="3"/>
  <c r="T94" i="3" s="1"/>
  <c r="S71" i="3"/>
  <c r="R71" i="3"/>
  <c r="R94" i="3" s="1"/>
  <c r="Q71" i="3"/>
  <c r="Q94" i="3" s="1"/>
  <c r="P71" i="3"/>
  <c r="P94" i="3" s="1"/>
  <c r="O71" i="3"/>
  <c r="N71" i="3"/>
  <c r="M71" i="3"/>
  <c r="L71" i="3"/>
  <c r="L94" i="3" s="1"/>
  <c r="K71" i="3"/>
  <c r="J71" i="3"/>
  <c r="I71" i="3"/>
  <c r="H71" i="3"/>
  <c r="H94" i="3" s="1"/>
  <c r="G71" i="3"/>
  <c r="AK70" i="3"/>
  <c r="AK93" i="3" s="1"/>
  <c r="AJ70" i="3"/>
  <c r="AJ93" i="3" s="1"/>
  <c r="AI70" i="3"/>
  <c r="AI93" i="3" s="1"/>
  <c r="AH70" i="3"/>
  <c r="AH93" i="3" s="1"/>
  <c r="AG70" i="3"/>
  <c r="AG93" i="3" s="1"/>
  <c r="AF70" i="3"/>
  <c r="AE70" i="3"/>
  <c r="AE93" i="3" s="1"/>
  <c r="AD70" i="3"/>
  <c r="AC70" i="3"/>
  <c r="AC93" i="3" s="1"/>
  <c r="AB70" i="3"/>
  <c r="AA70" i="3"/>
  <c r="AA93" i="3" s="1"/>
  <c r="Z70" i="3"/>
  <c r="Y70" i="3"/>
  <c r="Y93" i="3" s="1"/>
  <c r="X70" i="3"/>
  <c r="X93" i="3" s="1"/>
  <c r="W70" i="3"/>
  <c r="W93" i="3" s="1"/>
  <c r="V70" i="3"/>
  <c r="V93" i="3" s="1"/>
  <c r="U70" i="3"/>
  <c r="T70" i="3"/>
  <c r="T93" i="3" s="1"/>
  <c r="S70" i="3"/>
  <c r="S93" i="3" s="1"/>
  <c r="R70" i="3"/>
  <c r="R93" i="3" s="1"/>
  <c r="Q70" i="3"/>
  <c r="Q93" i="3" s="1"/>
  <c r="P70" i="3"/>
  <c r="P93" i="3" s="1"/>
  <c r="O70" i="3"/>
  <c r="N70" i="3"/>
  <c r="M70" i="3"/>
  <c r="L70" i="3"/>
  <c r="K70" i="3"/>
  <c r="J70" i="3"/>
  <c r="I70" i="3"/>
  <c r="H70" i="3"/>
  <c r="G70" i="3"/>
  <c r="G93" i="3" s="1"/>
  <c r="AK69" i="3"/>
  <c r="AK92" i="3" s="1"/>
  <c r="AJ69" i="3"/>
  <c r="AJ92" i="3" s="1"/>
  <c r="AI69" i="3"/>
  <c r="AH69" i="3"/>
  <c r="AH92" i="3" s="1"/>
  <c r="AG69" i="3"/>
  <c r="AG92" i="3" s="1"/>
  <c r="AF69" i="3"/>
  <c r="AE69" i="3"/>
  <c r="AE92" i="3" s="1"/>
  <c r="AD69" i="3"/>
  <c r="AD92" i="3" s="1"/>
  <c r="AC69" i="3"/>
  <c r="AC92" i="3" s="1"/>
  <c r="AB69" i="3"/>
  <c r="AA69" i="3"/>
  <c r="AA92" i="3" s="1"/>
  <c r="Z69" i="3"/>
  <c r="Z92" i="3" s="1"/>
  <c r="Y69" i="3"/>
  <c r="Y92" i="3" s="1"/>
  <c r="X69" i="3"/>
  <c r="X92" i="3" s="1"/>
  <c r="W69" i="3"/>
  <c r="V69" i="3"/>
  <c r="V92" i="3" s="1"/>
  <c r="U69" i="3"/>
  <c r="T69" i="3"/>
  <c r="T92" i="3" s="1"/>
  <c r="S69" i="3"/>
  <c r="R69" i="3"/>
  <c r="R92" i="3" s="1"/>
  <c r="Q69" i="3"/>
  <c r="Q92" i="3" s="1"/>
  <c r="P69" i="3"/>
  <c r="P92" i="3" s="1"/>
  <c r="O69" i="3"/>
  <c r="N69" i="3"/>
  <c r="M69" i="3"/>
  <c r="L69" i="3"/>
  <c r="K69" i="3"/>
  <c r="J69" i="3"/>
  <c r="J92" i="3" s="1"/>
  <c r="I69" i="3"/>
  <c r="H69" i="3"/>
  <c r="G69" i="3"/>
  <c r="AK68" i="3"/>
  <c r="AK91" i="3" s="1"/>
  <c r="AJ68" i="3"/>
  <c r="AJ91" i="3" s="1"/>
  <c r="AI68" i="3"/>
  <c r="AH68" i="3"/>
  <c r="AH91" i="3" s="1"/>
  <c r="AG68" i="3"/>
  <c r="AG91" i="3" s="1"/>
  <c r="AF68" i="3"/>
  <c r="AE68" i="3"/>
  <c r="AE91" i="3" s="1"/>
  <c r="AD68" i="3"/>
  <c r="AC68" i="3"/>
  <c r="AC91" i="3" s="1"/>
  <c r="AB68" i="3"/>
  <c r="AA68" i="3"/>
  <c r="AA91" i="3" s="1"/>
  <c r="Z68" i="3"/>
  <c r="Y68" i="3"/>
  <c r="Y91" i="3" s="1"/>
  <c r="X68" i="3"/>
  <c r="X91" i="3" s="1"/>
  <c r="W68" i="3"/>
  <c r="V68" i="3"/>
  <c r="V91" i="3" s="1"/>
  <c r="U68" i="3"/>
  <c r="U91" i="3" s="1"/>
  <c r="T68" i="3"/>
  <c r="T91" i="3" s="1"/>
  <c r="S68" i="3"/>
  <c r="R68" i="3"/>
  <c r="R91" i="3" s="1"/>
  <c r="Q68" i="3"/>
  <c r="Q91" i="3" s="1"/>
  <c r="P68" i="3"/>
  <c r="P91" i="3" s="1"/>
  <c r="O68" i="3"/>
  <c r="N68" i="3"/>
  <c r="M68" i="3"/>
  <c r="L68" i="3"/>
  <c r="K68" i="3"/>
  <c r="J68" i="3"/>
  <c r="I68" i="3"/>
  <c r="H68" i="3"/>
  <c r="G68" i="3"/>
  <c r="AK67" i="3"/>
  <c r="AK90" i="3" s="1"/>
  <c r="AJ67" i="3"/>
  <c r="AJ90" i="3" s="1"/>
  <c r="AI67" i="3"/>
  <c r="AH67" i="3"/>
  <c r="AH90" i="3" s="1"/>
  <c r="AG67" i="3"/>
  <c r="AG90" i="3" s="1"/>
  <c r="AF67" i="3"/>
  <c r="AF90" i="3" s="1"/>
  <c r="AE67" i="3"/>
  <c r="AE90" i="3" s="1"/>
  <c r="AD67" i="3"/>
  <c r="AC67" i="3"/>
  <c r="AC90" i="3" s="1"/>
  <c r="AB67" i="3"/>
  <c r="AA67" i="3"/>
  <c r="AA90" i="3" s="1"/>
  <c r="Z67" i="3"/>
  <c r="Y67" i="3"/>
  <c r="Y90" i="3" s="1"/>
  <c r="X67" i="3"/>
  <c r="X90" i="3" s="1"/>
  <c r="W67" i="3"/>
  <c r="V67" i="3"/>
  <c r="V90" i="3" s="1"/>
  <c r="U67" i="3"/>
  <c r="T67" i="3"/>
  <c r="T90" i="3" s="1"/>
  <c r="S67" i="3"/>
  <c r="R67" i="3"/>
  <c r="R90" i="3" s="1"/>
  <c r="Q67" i="3"/>
  <c r="Q90" i="3" s="1"/>
  <c r="P67" i="3"/>
  <c r="P90" i="3" s="1"/>
  <c r="O67" i="3"/>
  <c r="N67" i="3"/>
  <c r="M67" i="3"/>
  <c r="L67" i="3"/>
  <c r="L90" i="3" s="1"/>
  <c r="K67" i="3"/>
  <c r="J67" i="3"/>
  <c r="I67" i="3"/>
  <c r="H67" i="3"/>
  <c r="H90" i="3" s="1"/>
  <c r="G67" i="3"/>
  <c r="F77" i="3"/>
  <c r="F96" i="3" s="1"/>
  <c r="F76" i="3"/>
  <c r="F75" i="3"/>
  <c r="F74" i="3"/>
  <c r="F73" i="3"/>
  <c r="F72" i="3"/>
  <c r="F95" i="3" s="1"/>
  <c r="F71" i="3"/>
  <c r="F94" i="3" s="1"/>
  <c r="F70" i="3"/>
  <c r="F93" i="3" s="1"/>
  <c r="F69" i="3"/>
  <c r="F92" i="3" s="1"/>
  <c r="F68" i="3"/>
  <c r="F91" i="3" s="1"/>
  <c r="F67" i="3"/>
  <c r="F90" i="3" s="1"/>
  <c r="AD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B24" i="5" s="1"/>
  <c r="BA2" i="5"/>
  <c r="BA4" i="5" s="1"/>
  <c r="AZ2" i="5"/>
  <c r="AY2" i="5"/>
  <c r="AX2" i="5"/>
  <c r="AW2" i="5"/>
  <c r="AW16" i="5" s="1"/>
  <c r="AV2" i="5"/>
  <c r="AU2" i="5"/>
  <c r="AT2" i="5"/>
  <c r="AS2" i="5"/>
  <c r="AR2" i="5"/>
  <c r="AR18" i="5" s="1"/>
  <c r="AQ2" i="5"/>
  <c r="AP2" i="5"/>
  <c r="AO2" i="5"/>
  <c r="AO16" i="5" s="1"/>
  <c r="AN2" i="5"/>
  <c r="AM2" i="5"/>
  <c r="AL2" i="5"/>
  <c r="AL17" i="5" s="1"/>
  <c r="AK2" i="5"/>
  <c r="AK18" i="5" s="1"/>
  <c r="AJ2" i="5"/>
  <c r="AI2" i="5"/>
  <c r="AH2" i="5"/>
  <c r="AH19" i="5" s="1"/>
  <c r="AG2" i="5"/>
  <c r="AF2" i="5"/>
  <c r="AE2" i="5"/>
  <c r="AD2" i="5"/>
  <c r="AD17" i="5" s="1"/>
  <c r="AC2" i="5"/>
  <c r="AC18" i="5" s="1"/>
  <c r="AB2" i="5"/>
  <c r="AA2" i="5"/>
  <c r="Z2" i="5"/>
  <c r="Z19" i="5" s="1"/>
  <c r="Y2" i="5"/>
  <c r="X2" i="5"/>
  <c r="X22" i="5" s="1"/>
  <c r="W2" i="5"/>
  <c r="V2" i="5"/>
  <c r="V17" i="5" s="1"/>
  <c r="U2" i="5"/>
  <c r="U18" i="5" s="1"/>
  <c r="T2" i="5"/>
  <c r="S2" i="5"/>
  <c r="R2" i="5"/>
  <c r="R19" i="5" s="1"/>
  <c r="Q2" i="5"/>
  <c r="Q20" i="5" s="1"/>
  <c r="P2" i="5"/>
  <c r="O2" i="5"/>
  <c r="N2" i="5"/>
  <c r="N7" i="5" s="1"/>
  <c r="M2" i="5"/>
  <c r="M18" i="5" s="1"/>
  <c r="L2" i="5"/>
  <c r="K2" i="5"/>
  <c r="J2" i="5"/>
  <c r="I2" i="5"/>
  <c r="I20" i="5" s="1"/>
  <c r="H2" i="5"/>
  <c r="H18" i="5" s="1"/>
  <c r="G2" i="5"/>
  <c r="F2" i="5"/>
  <c r="F17" i="5" s="1"/>
  <c r="E2" i="5"/>
  <c r="E19" i="5" s="1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 s="1"/>
  <c r="O24" i="5" s="1"/>
  <c r="O41" i="3"/>
  <c r="O65" i="3" s="1"/>
  <c r="O29" i="3"/>
  <c r="O89" i="3" s="1"/>
  <c r="N48" i="3"/>
  <c r="N72" i="3" s="1"/>
  <c r="N53" i="3"/>
  <c r="N54" i="3"/>
  <c r="N41" i="3"/>
  <c r="N65" i="3" s="1"/>
  <c r="N29" i="3"/>
  <c r="N89" i="3" s="1"/>
  <c r="O18" i="3"/>
  <c r="O17" i="3"/>
  <c r="O16" i="3"/>
  <c r="O15" i="3"/>
  <c r="O14" i="3"/>
  <c r="N18" i="3"/>
  <c r="N17" i="3"/>
  <c r="N16" i="3"/>
  <c r="N15" i="3"/>
  <c r="N14" i="3"/>
  <c r="M54" i="3"/>
  <c r="M78" i="3" s="1"/>
  <c r="M24" i="5" s="1"/>
  <c r="M53" i="3"/>
  <c r="M65" i="3" s="1"/>
  <c r="M41" i="3"/>
  <c r="M29" i="3"/>
  <c r="M48" i="3"/>
  <c r="M72" i="3" s="1"/>
  <c r="M95" i="3" s="1"/>
  <c r="M18" i="3"/>
  <c r="M17" i="3"/>
  <c r="M16" i="3"/>
  <c r="M15" i="3"/>
  <c r="M14" i="3"/>
  <c r="L54" i="3"/>
  <c r="L48" i="3"/>
  <c r="L72" i="3" s="1"/>
  <c r="L95" i="3" s="1"/>
  <c r="L18" i="3"/>
  <c r="L17" i="3"/>
  <c r="L16" i="3"/>
  <c r="L15" i="3"/>
  <c r="L14" i="3"/>
  <c r="K54" i="3"/>
  <c r="K78" i="3"/>
  <c r="K24" i="5" s="1"/>
  <c r="K48" i="3"/>
  <c r="K18" i="3"/>
  <c r="K17" i="3"/>
  <c r="K16" i="3"/>
  <c r="K15" i="3"/>
  <c r="J54" i="3"/>
  <c r="I48" i="3"/>
  <c r="I72" i="3"/>
  <c r="I95" i="3" s="1"/>
  <c r="J48" i="3"/>
  <c r="J72" i="3"/>
  <c r="J41" i="3"/>
  <c r="J29" i="3"/>
  <c r="K15" i="5" s="1"/>
  <c r="J18" i="3"/>
  <c r="J17" i="3"/>
  <c r="J16" i="3"/>
  <c r="J15" i="3"/>
  <c r="J14" i="3"/>
  <c r="I54" i="3"/>
  <c r="I78" i="3" s="1"/>
  <c r="J24" i="5" s="1"/>
  <c r="I41" i="3"/>
  <c r="I29" i="3"/>
  <c r="I89" i="3" s="1"/>
  <c r="I18" i="3"/>
  <c r="I17" i="3"/>
  <c r="I16" i="3"/>
  <c r="I15" i="3"/>
  <c r="I14" i="3"/>
  <c r="H53" i="3"/>
  <c r="H65" i="3" s="1"/>
  <c r="H41" i="3"/>
  <c r="H29" i="3"/>
  <c r="H18" i="3"/>
  <c r="H17" i="3"/>
  <c r="H16" i="3"/>
  <c r="H15" i="3"/>
  <c r="H14" i="3"/>
  <c r="G53" i="3"/>
  <c r="G77" i="3" s="1"/>
  <c r="G41" i="3"/>
  <c r="G29" i="3"/>
  <c r="G89" i="3" s="1"/>
  <c r="G17" i="3"/>
  <c r="G16" i="3"/>
  <c r="G15" i="3"/>
  <c r="G14" i="3"/>
  <c r="G18" i="3"/>
  <c r="F18" i="3"/>
  <c r="F17" i="3"/>
  <c r="F16" i="3"/>
  <c r="F15" i="3"/>
  <c r="F14" i="3"/>
  <c r="U72" i="3"/>
  <c r="V22" i="5"/>
  <c r="N78" i="3"/>
  <c r="N91" i="3" s="1"/>
  <c r="J78" i="3"/>
  <c r="O77" i="3"/>
  <c r="H77" i="3"/>
  <c r="H96" i="3" s="1"/>
  <c r="I53" i="3"/>
  <c r="I76" i="3"/>
  <c r="N77" i="3"/>
  <c r="K72" i="3"/>
  <c r="L78" i="3"/>
  <c r="J53" i="3"/>
  <c r="J65" i="3"/>
  <c r="J75" i="3"/>
  <c r="G65" i="3"/>
  <c r="P53" i="3"/>
  <c r="AB53" i="3"/>
  <c r="AA53" i="3"/>
  <c r="Z53" i="3"/>
  <c r="Z77" i="3" s="1"/>
  <c r="Y53" i="3"/>
  <c r="P29" i="3"/>
  <c r="P89" i="3" s="1"/>
  <c r="P41" i="3"/>
  <c r="AK53" i="3"/>
  <c r="AJ53" i="3"/>
  <c r="AJ77" i="3" s="1"/>
  <c r="AJ96" i="3" s="1"/>
  <c r="AI53" i="3"/>
  <c r="AI65" i="3" s="1"/>
  <c r="AH53" i="3"/>
  <c r="AG53" i="3"/>
  <c r="AG65" i="3" s="1"/>
  <c r="AF53" i="3"/>
  <c r="AE53" i="3"/>
  <c r="AE65" i="3" s="1"/>
  <c r="AK41" i="3"/>
  <c r="AJ41" i="3"/>
  <c r="AJ65" i="3" s="1"/>
  <c r="AI41" i="3"/>
  <c r="AH41" i="3"/>
  <c r="AG41" i="3"/>
  <c r="AF41" i="3"/>
  <c r="AF65" i="3" s="1"/>
  <c r="AE41" i="3"/>
  <c r="AB41" i="3"/>
  <c r="AA41" i="3"/>
  <c r="Z41" i="3"/>
  <c r="Y41" i="3"/>
  <c r="AK29" i="3"/>
  <c r="AK89" i="3" s="1"/>
  <c r="AJ29" i="3"/>
  <c r="AJ89" i="3" s="1"/>
  <c r="AI29" i="3"/>
  <c r="AI89" i="3" s="1"/>
  <c r="AH29" i="3"/>
  <c r="AH89" i="3" s="1"/>
  <c r="AG29" i="3"/>
  <c r="AG89" i="3" s="1"/>
  <c r="AF29" i="3"/>
  <c r="AF89" i="3" s="1"/>
  <c r="AE29" i="3"/>
  <c r="AB29" i="3"/>
  <c r="AB89" i="3" s="1"/>
  <c r="AA29" i="3"/>
  <c r="AA89" i="3" s="1"/>
  <c r="Z29" i="3"/>
  <c r="Z89" i="3" s="1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N24" i="5"/>
  <c r="AA77" i="3"/>
  <c r="AA96" i="3" s="1"/>
  <c r="AF77" i="3"/>
  <c r="P77" i="3"/>
  <c r="P96" i="3" s="1"/>
  <c r="I65" i="3"/>
  <c r="AB77" i="3"/>
  <c r="AH65" i="3"/>
  <c r="AA65" i="3"/>
  <c r="AB65" i="3"/>
  <c r="Y65" i="3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U93" i="3"/>
  <c r="AU92" i="3"/>
  <c r="AU94" i="3"/>
  <c r="AU22" i="5"/>
  <c r="AU20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92" i="3"/>
  <c r="AR95" i="3"/>
  <c r="AR93" i="3"/>
  <c r="AR94" i="3"/>
  <c r="AS23" i="5"/>
  <c r="AS22" i="5"/>
  <c r="AS20" i="5"/>
  <c r="AQ93" i="3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Z96" i="3" l="1"/>
  <c r="AA23" i="5"/>
  <c r="Z23" i="5"/>
  <c r="T8" i="5"/>
  <c r="T7" i="5"/>
  <c r="T6" i="5"/>
  <c r="T22" i="5"/>
  <c r="T5" i="5"/>
  <c r="T21" i="5"/>
  <c r="T19" i="5"/>
  <c r="T17" i="5"/>
  <c r="T18" i="5"/>
  <c r="T23" i="5"/>
  <c r="T16" i="5"/>
  <c r="T15" i="5"/>
  <c r="T14" i="5"/>
  <c r="T13" i="5"/>
  <c r="T12" i="5"/>
  <c r="T11" i="5"/>
  <c r="T10" i="5"/>
  <c r="T9" i="5"/>
  <c r="T24" i="5"/>
  <c r="T4" i="5"/>
  <c r="AF8" i="5"/>
  <c r="AF7" i="5"/>
  <c r="AF6" i="5"/>
  <c r="AF5" i="5"/>
  <c r="AF21" i="5"/>
  <c r="AF19" i="5"/>
  <c r="AF17" i="5"/>
  <c r="AF4" i="5"/>
  <c r="AF22" i="5"/>
  <c r="AF11" i="5"/>
  <c r="AF10" i="5"/>
  <c r="AF9" i="5"/>
  <c r="AF16" i="5"/>
  <c r="AF15" i="5"/>
  <c r="AF14" i="5"/>
  <c r="AF13" i="5"/>
  <c r="AF12" i="5"/>
  <c r="AF24" i="5"/>
  <c r="AV20" i="5"/>
  <c r="AV5" i="5"/>
  <c r="AV8" i="5"/>
  <c r="AV7" i="5"/>
  <c r="AV24" i="5"/>
  <c r="AV4" i="5"/>
  <c r="AV16" i="5"/>
  <c r="AV15" i="5"/>
  <c r="AV14" i="5"/>
  <c r="AV13" i="5"/>
  <c r="AV12" i="5"/>
  <c r="AV18" i="5"/>
  <c r="AV23" i="5"/>
  <c r="AV21" i="5"/>
  <c r="AV6" i="5"/>
  <c r="AV17" i="5"/>
  <c r="AV22" i="5"/>
  <c r="AV19" i="5"/>
  <c r="BH4" i="5"/>
  <c r="BH6" i="5"/>
  <c r="BH8" i="5"/>
  <c r="BH10" i="5"/>
  <c r="BH12" i="5"/>
  <c r="BH14" i="5"/>
  <c r="BH16" i="5"/>
  <c r="BH18" i="5"/>
  <c r="BH20" i="5"/>
  <c r="BH22" i="5"/>
  <c r="BH5" i="5"/>
  <c r="BH7" i="5"/>
  <c r="BH9" i="5"/>
  <c r="BH11" i="5"/>
  <c r="BH13" i="5"/>
  <c r="BH15" i="5"/>
  <c r="BH17" i="5"/>
  <c r="BH19" i="5"/>
  <c r="BH21" i="5"/>
  <c r="BH24" i="5"/>
  <c r="BH23" i="5"/>
  <c r="BT4" i="5"/>
  <c r="BT6" i="5"/>
  <c r="BT8" i="5"/>
  <c r="BT10" i="5"/>
  <c r="BT12" i="5"/>
  <c r="BT14" i="5"/>
  <c r="BT16" i="5"/>
  <c r="BT18" i="5"/>
  <c r="BT20" i="5"/>
  <c r="BT22" i="5"/>
  <c r="BT5" i="5"/>
  <c r="BT7" i="5"/>
  <c r="BT9" i="5"/>
  <c r="BT11" i="5"/>
  <c r="BT13" i="5"/>
  <c r="BT15" i="5"/>
  <c r="BT17" i="5"/>
  <c r="BT19" i="5"/>
  <c r="BT21" i="5"/>
  <c r="BT24" i="5"/>
  <c r="BT23" i="5"/>
  <c r="AI77" i="3"/>
  <c r="K95" i="3"/>
  <c r="G96" i="3"/>
  <c r="G23" i="5"/>
  <c r="I24" i="5"/>
  <c r="N95" i="3"/>
  <c r="O90" i="3"/>
  <c r="AV9" i="5"/>
  <c r="AV10" i="5"/>
  <c r="AV11" i="5"/>
  <c r="AR13" i="5"/>
  <c r="AR15" i="5"/>
  <c r="E22" i="5"/>
  <c r="AK17" i="5"/>
  <c r="AF18" i="5"/>
  <c r="T20" i="5"/>
  <c r="F22" i="5"/>
  <c r="H4" i="5"/>
  <c r="AK77" i="3"/>
  <c r="AK65" i="3"/>
  <c r="L8" i="5"/>
  <c r="L6" i="5"/>
  <c r="L22" i="5"/>
  <c r="L5" i="5"/>
  <c r="L23" i="5"/>
  <c r="L21" i="5"/>
  <c r="L7" i="5"/>
  <c r="L19" i="5"/>
  <c r="L17" i="5"/>
  <c r="L18" i="5"/>
  <c r="L24" i="5"/>
  <c r="L4" i="5"/>
  <c r="L16" i="5"/>
  <c r="L15" i="5"/>
  <c r="L14" i="5"/>
  <c r="L13" i="5"/>
  <c r="L12" i="5"/>
  <c r="L11" i="5"/>
  <c r="L10" i="5"/>
  <c r="L9" i="5"/>
  <c r="P8" i="5"/>
  <c r="P7" i="5"/>
  <c r="P6" i="5"/>
  <c r="P22" i="5"/>
  <c r="P5" i="5"/>
  <c r="P21" i="5"/>
  <c r="P19" i="5"/>
  <c r="P17" i="5"/>
  <c r="P4" i="5"/>
  <c r="P20" i="5"/>
  <c r="P11" i="5"/>
  <c r="P10" i="5"/>
  <c r="P9" i="5"/>
  <c r="P16" i="5"/>
  <c r="P15" i="5"/>
  <c r="P14" i="5"/>
  <c r="P13" i="5"/>
  <c r="P12" i="5"/>
  <c r="P23" i="5"/>
  <c r="AB8" i="5"/>
  <c r="AB7" i="5"/>
  <c r="AB6" i="5"/>
  <c r="AB5" i="5"/>
  <c r="AB21" i="5"/>
  <c r="AB19" i="5"/>
  <c r="AB17" i="5"/>
  <c r="AB18" i="5"/>
  <c r="AB24" i="5"/>
  <c r="AB23" i="5"/>
  <c r="AB4" i="5"/>
  <c r="AB22" i="5"/>
  <c r="AB16" i="5"/>
  <c r="AB15" i="5"/>
  <c r="AB14" i="5"/>
  <c r="AB13" i="5"/>
  <c r="AB12" i="5"/>
  <c r="AB11" i="5"/>
  <c r="AB10" i="5"/>
  <c r="AB9" i="5"/>
  <c r="AB20" i="5"/>
  <c r="AN5" i="5"/>
  <c r="AN8" i="5"/>
  <c r="AN7" i="5"/>
  <c r="AN19" i="5"/>
  <c r="AN17" i="5"/>
  <c r="AN24" i="5"/>
  <c r="AN4" i="5"/>
  <c r="AN22" i="5"/>
  <c r="AN20" i="5"/>
  <c r="AN18" i="5"/>
  <c r="AN6" i="5"/>
  <c r="AN16" i="5"/>
  <c r="AN15" i="5"/>
  <c r="AN14" i="5"/>
  <c r="AN13" i="5"/>
  <c r="AN12" i="5"/>
  <c r="AN21" i="5"/>
  <c r="AZ5" i="5"/>
  <c r="AZ8" i="5"/>
  <c r="AZ7" i="5"/>
  <c r="AZ6" i="5"/>
  <c r="AZ24" i="5"/>
  <c r="AZ20" i="5"/>
  <c r="AZ4" i="5"/>
  <c r="AZ23" i="5"/>
  <c r="AZ21" i="5"/>
  <c r="BL4" i="5"/>
  <c r="BL6" i="5"/>
  <c r="BL8" i="5"/>
  <c r="BL10" i="5"/>
  <c r="BL12" i="5"/>
  <c r="BL14" i="5"/>
  <c r="BL16" i="5"/>
  <c r="BL18" i="5"/>
  <c r="BL20" i="5"/>
  <c r="BL22" i="5"/>
  <c r="BL5" i="5"/>
  <c r="BL7" i="5"/>
  <c r="BL9" i="5"/>
  <c r="BL11" i="5"/>
  <c r="BL13" i="5"/>
  <c r="BL15" i="5"/>
  <c r="BL17" i="5"/>
  <c r="BL19" i="5"/>
  <c r="BL21" i="5"/>
  <c r="BL24" i="5"/>
  <c r="BL23" i="5"/>
  <c r="N23" i="5"/>
  <c r="P24" i="5"/>
  <c r="J22" i="5"/>
  <c r="AB90" i="3"/>
  <c r="I91" i="3"/>
  <c r="M91" i="3"/>
  <c r="N92" i="3"/>
  <c r="K93" i="3"/>
  <c r="O93" i="3"/>
  <c r="AB94" i="3"/>
  <c r="AZ9" i="5"/>
  <c r="AZ10" i="5"/>
  <c r="AZ11" i="5"/>
  <c r="AZ13" i="5"/>
  <c r="AZ15" i="5"/>
  <c r="M17" i="5"/>
  <c r="AF20" i="5"/>
  <c r="M89" i="3"/>
  <c r="M77" i="3"/>
  <c r="O92" i="3"/>
  <c r="O96" i="3"/>
  <c r="O23" i="5"/>
  <c r="Y89" i="3"/>
  <c r="Y77" i="3"/>
  <c r="AE89" i="3"/>
  <c r="AE77" i="3"/>
  <c r="Z65" i="3"/>
  <c r="J89" i="3"/>
  <c r="J77" i="3"/>
  <c r="H8" i="5"/>
  <c r="H6" i="5"/>
  <c r="H22" i="5"/>
  <c r="H7" i="5"/>
  <c r="H5" i="5"/>
  <c r="H21" i="5"/>
  <c r="H19" i="5"/>
  <c r="H17" i="5"/>
  <c r="H20" i="5"/>
  <c r="H11" i="5"/>
  <c r="H10" i="5"/>
  <c r="H9" i="5"/>
  <c r="H16" i="5"/>
  <c r="H15" i="5"/>
  <c r="H14" i="5"/>
  <c r="H13" i="5"/>
  <c r="H12" i="5"/>
  <c r="H24" i="5"/>
  <c r="H23" i="5"/>
  <c r="X8" i="5"/>
  <c r="X7" i="5"/>
  <c r="X6" i="5"/>
  <c r="X5" i="5"/>
  <c r="X21" i="5"/>
  <c r="X19" i="5"/>
  <c r="X17" i="5"/>
  <c r="X20" i="5"/>
  <c r="X23" i="5"/>
  <c r="X11" i="5"/>
  <c r="X10" i="5"/>
  <c r="X9" i="5"/>
  <c r="X24" i="5"/>
  <c r="X4" i="5"/>
  <c r="X16" i="5"/>
  <c r="X15" i="5"/>
  <c r="X14" i="5"/>
  <c r="X13" i="5"/>
  <c r="X12" i="5"/>
  <c r="AJ8" i="5"/>
  <c r="AJ7" i="5"/>
  <c r="AJ6" i="5"/>
  <c r="AJ5" i="5"/>
  <c r="AJ21" i="5"/>
  <c r="AJ19" i="5"/>
  <c r="AJ17" i="5"/>
  <c r="AJ18" i="5"/>
  <c r="AJ20" i="5"/>
  <c r="AJ16" i="5"/>
  <c r="AJ15" i="5"/>
  <c r="AJ14" i="5"/>
  <c r="AJ13" i="5"/>
  <c r="AJ12" i="5"/>
  <c r="AJ11" i="5"/>
  <c r="AJ10" i="5"/>
  <c r="AJ9" i="5"/>
  <c r="AJ4" i="5"/>
  <c r="AJ22" i="5"/>
  <c r="AR22" i="5"/>
  <c r="AR21" i="5"/>
  <c r="AR5" i="5"/>
  <c r="AR8" i="5"/>
  <c r="AR7" i="5"/>
  <c r="AR6" i="5"/>
  <c r="AR4" i="5"/>
  <c r="AR17" i="5"/>
  <c r="AR20" i="5"/>
  <c r="AR24" i="5"/>
  <c r="AR23" i="5"/>
  <c r="AR19" i="5"/>
  <c r="BD21" i="5"/>
  <c r="BD17" i="5"/>
  <c r="BD13" i="5"/>
  <c r="BD9" i="5"/>
  <c r="BD5" i="5"/>
  <c r="BD19" i="5"/>
  <c r="BD7" i="5"/>
  <c r="BD24" i="5"/>
  <c r="BD20" i="5"/>
  <c r="BD16" i="5"/>
  <c r="BD12" i="5"/>
  <c r="BD8" i="5"/>
  <c r="BD4" i="5"/>
  <c r="BD23" i="5"/>
  <c r="BD11" i="5"/>
  <c r="BD22" i="5"/>
  <c r="BD18" i="5"/>
  <c r="BD14" i="5"/>
  <c r="BD10" i="5"/>
  <c r="BD6" i="5"/>
  <c r="BD15" i="5"/>
  <c r="BP4" i="5"/>
  <c r="BP6" i="5"/>
  <c r="BP8" i="5"/>
  <c r="BP10" i="5"/>
  <c r="BP12" i="5"/>
  <c r="BP14" i="5"/>
  <c r="BP16" i="5"/>
  <c r="BP18" i="5"/>
  <c r="BP20" i="5"/>
  <c r="BP22" i="5"/>
  <c r="BP5" i="5"/>
  <c r="BP7" i="5"/>
  <c r="BP9" i="5"/>
  <c r="BP11" i="5"/>
  <c r="BP13" i="5"/>
  <c r="BP15" i="5"/>
  <c r="BP17" i="5"/>
  <c r="BP19" i="5"/>
  <c r="BP21" i="5"/>
  <c r="BP24" i="5"/>
  <c r="BP23" i="5"/>
  <c r="BX4" i="5"/>
  <c r="BX6" i="5"/>
  <c r="BX8" i="5"/>
  <c r="BX10" i="5"/>
  <c r="BX12" i="5"/>
  <c r="BX14" i="5"/>
  <c r="BX16" i="5"/>
  <c r="BX18" i="5"/>
  <c r="BX20" i="5"/>
  <c r="BX5" i="5"/>
  <c r="BX7" i="5"/>
  <c r="BX9" i="5"/>
  <c r="BX11" i="5"/>
  <c r="BX13" i="5"/>
  <c r="BX15" i="5"/>
  <c r="BX17" i="5"/>
  <c r="BX19" i="5"/>
  <c r="BX21" i="5"/>
  <c r="BX22" i="5"/>
  <c r="BX24" i="5"/>
  <c r="BX23" i="5"/>
  <c r="AR9" i="5"/>
  <c r="AR10" i="5"/>
  <c r="AR11" i="5"/>
  <c r="AZ12" i="5"/>
  <c r="AZ14" i="5"/>
  <c r="AI15" i="5"/>
  <c r="AZ16" i="5"/>
  <c r="X18" i="5"/>
  <c r="Q19" i="5"/>
  <c r="L20" i="5"/>
  <c r="AJ24" i="5"/>
  <c r="AB96" i="3"/>
  <c r="U95" i="3"/>
  <c r="G8" i="5"/>
  <c r="G7" i="5"/>
  <c r="G19" i="5"/>
  <c r="G17" i="5"/>
  <c r="G22" i="5"/>
  <c r="G4" i="5"/>
  <c r="G20" i="5"/>
  <c r="G18" i="5"/>
  <c r="K8" i="5"/>
  <c r="K7" i="5"/>
  <c r="K6" i="5"/>
  <c r="K19" i="5"/>
  <c r="K17" i="5"/>
  <c r="K22" i="5"/>
  <c r="K4" i="5"/>
  <c r="K20" i="5"/>
  <c r="K18" i="5"/>
  <c r="O8" i="5"/>
  <c r="O7" i="5"/>
  <c r="O19" i="5"/>
  <c r="O17" i="5"/>
  <c r="O22" i="5"/>
  <c r="O4" i="5"/>
  <c r="O20" i="5"/>
  <c r="O18" i="5"/>
  <c r="S8" i="5"/>
  <c r="S7" i="5"/>
  <c r="S6" i="5"/>
  <c r="S24" i="5"/>
  <c r="S19" i="5"/>
  <c r="S17" i="5"/>
  <c r="S22" i="5"/>
  <c r="S4" i="5"/>
  <c r="S20" i="5"/>
  <c r="S18" i="5"/>
  <c r="W8" i="5"/>
  <c r="W7" i="5"/>
  <c r="W19" i="5"/>
  <c r="W17" i="5"/>
  <c r="W4" i="5"/>
  <c r="W22" i="5"/>
  <c r="W20" i="5"/>
  <c r="W18" i="5"/>
  <c r="AA8" i="5"/>
  <c r="AA7" i="5"/>
  <c r="AA6" i="5"/>
  <c r="AA19" i="5"/>
  <c r="AA17" i="5"/>
  <c r="AA24" i="5"/>
  <c r="AA4" i="5"/>
  <c r="AA22" i="5"/>
  <c r="AA20" i="5"/>
  <c r="AA18" i="5"/>
  <c r="AE8" i="5"/>
  <c r="AE7" i="5"/>
  <c r="AE19" i="5"/>
  <c r="AE17" i="5"/>
  <c r="AE4" i="5"/>
  <c r="AE22" i="5"/>
  <c r="AE20" i="5"/>
  <c r="AE18" i="5"/>
  <c r="AI8" i="5"/>
  <c r="AI7" i="5"/>
  <c r="AI6" i="5"/>
  <c r="AI19" i="5"/>
  <c r="AI17" i="5"/>
  <c r="AI4" i="5"/>
  <c r="AI24" i="5"/>
  <c r="AI22" i="5"/>
  <c r="AI20" i="5"/>
  <c r="AI18" i="5"/>
  <c r="AM4" i="5"/>
  <c r="AM16" i="5"/>
  <c r="AM10" i="5"/>
  <c r="AM12" i="5"/>
  <c r="AM13" i="5"/>
  <c r="AM15" i="5"/>
  <c r="AM8" i="5"/>
  <c r="AM7" i="5"/>
  <c r="AM17" i="5"/>
  <c r="AM19" i="5"/>
  <c r="AM22" i="5"/>
  <c r="AM24" i="5"/>
  <c r="AM20" i="5"/>
  <c r="AM9" i="5"/>
  <c r="AM14" i="5"/>
  <c r="AM5" i="5"/>
  <c r="AM18" i="5"/>
  <c r="AM21" i="5"/>
  <c r="AM11" i="5"/>
  <c r="AM23" i="5"/>
  <c r="AM6" i="5"/>
  <c r="AQ6" i="5"/>
  <c r="AQ8" i="5"/>
  <c r="AQ4" i="5"/>
  <c r="AQ5" i="5"/>
  <c r="AQ7" i="5"/>
  <c r="AQ16" i="5"/>
  <c r="AQ15" i="5"/>
  <c r="AQ14" i="5"/>
  <c r="AQ13" i="5"/>
  <c r="AQ12" i="5"/>
  <c r="AU23" i="5"/>
  <c r="AU6" i="5"/>
  <c r="AU8" i="5"/>
  <c r="AU4" i="5"/>
  <c r="AU18" i="5"/>
  <c r="AU24" i="5"/>
  <c r="AU5" i="5"/>
  <c r="AU16" i="5"/>
  <c r="AU15" i="5"/>
  <c r="AU14" i="5"/>
  <c r="AU13" i="5"/>
  <c r="AU12" i="5"/>
  <c r="AY6" i="5"/>
  <c r="AY8" i="5"/>
  <c r="AY4" i="5"/>
  <c r="AY23" i="5"/>
  <c r="AY21" i="5"/>
  <c r="AY7" i="5"/>
  <c r="AY5" i="5"/>
  <c r="AY24" i="5"/>
  <c r="AY16" i="5"/>
  <c r="AY15" i="5"/>
  <c r="AY14" i="5"/>
  <c r="AY13" i="5"/>
  <c r="AY12" i="5"/>
  <c r="BC5" i="5"/>
  <c r="BC9" i="5"/>
  <c r="BC13" i="5"/>
  <c r="BC17" i="5"/>
  <c r="BC21" i="5"/>
  <c r="BC11" i="5"/>
  <c r="BC23" i="5"/>
  <c r="BC6" i="5"/>
  <c r="BC10" i="5"/>
  <c r="BC14" i="5"/>
  <c r="BC18" i="5"/>
  <c r="BC22" i="5"/>
  <c r="BC7" i="5"/>
  <c r="BC19" i="5"/>
  <c r="BC4" i="5"/>
  <c r="BC8" i="5"/>
  <c r="BC12" i="5"/>
  <c r="BC16" i="5"/>
  <c r="BC20" i="5"/>
  <c r="BC24" i="5"/>
  <c r="BC15" i="5"/>
  <c r="BG4" i="5"/>
  <c r="BG6" i="5"/>
  <c r="BG8" i="5"/>
  <c r="BG10" i="5"/>
  <c r="BG12" i="5"/>
  <c r="BG14" i="5"/>
  <c r="BG16" i="5"/>
  <c r="BG18" i="5"/>
  <c r="BG20" i="5"/>
  <c r="BG5" i="5"/>
  <c r="BG13" i="5"/>
  <c r="BG21" i="5"/>
  <c r="BG17" i="5"/>
  <c r="BG7" i="5"/>
  <c r="BG15" i="5"/>
  <c r="BG23" i="5"/>
  <c r="BG11" i="5"/>
  <c r="BG19" i="5"/>
  <c r="BG22" i="5"/>
  <c r="BG24" i="5"/>
  <c r="BG9" i="5"/>
  <c r="BK4" i="5"/>
  <c r="BK6" i="5"/>
  <c r="BK8" i="5"/>
  <c r="BK10" i="5"/>
  <c r="BK12" i="5"/>
  <c r="BK14" i="5"/>
  <c r="BK16" i="5"/>
  <c r="BK18" i="5"/>
  <c r="C14" i="6" s="1"/>
  <c r="C27" i="6" s="1"/>
  <c r="BK20" i="5"/>
  <c r="BK11" i="5"/>
  <c r="BK19" i="5"/>
  <c r="BK5" i="5"/>
  <c r="BK13" i="5"/>
  <c r="BK21" i="5"/>
  <c r="BK22" i="5"/>
  <c r="BK23" i="5"/>
  <c r="BK7" i="5"/>
  <c r="BK15" i="5"/>
  <c r="BK9" i="5"/>
  <c r="BK17" i="5"/>
  <c r="BK24" i="5"/>
  <c r="BO4" i="5"/>
  <c r="BO6" i="5"/>
  <c r="BO8" i="5"/>
  <c r="BO10" i="5"/>
  <c r="BO12" i="5"/>
  <c r="BO14" i="5"/>
  <c r="BO16" i="5"/>
  <c r="BO18" i="5"/>
  <c r="BO20" i="5"/>
  <c r="BO9" i="5"/>
  <c r="BO17" i="5"/>
  <c r="BO13" i="5"/>
  <c r="BO11" i="5"/>
  <c r="BO19" i="5"/>
  <c r="BO23" i="5"/>
  <c r="BO7" i="5"/>
  <c r="BO15" i="5"/>
  <c r="BO22" i="5"/>
  <c r="BO24" i="5"/>
  <c r="BO5" i="5"/>
  <c r="BO21" i="5"/>
  <c r="BS4" i="5"/>
  <c r="BS6" i="5"/>
  <c r="BS8" i="5"/>
  <c r="BS10" i="5"/>
  <c r="BS12" i="5"/>
  <c r="BS14" i="5"/>
  <c r="BS16" i="5"/>
  <c r="BS18" i="5"/>
  <c r="BS20" i="5"/>
  <c r="BS7" i="5"/>
  <c r="BS15" i="5"/>
  <c r="BS21" i="5"/>
  <c r="BS19" i="5"/>
  <c r="BS9" i="5"/>
  <c r="BS17" i="5"/>
  <c r="BS22" i="5"/>
  <c r="BS23" i="5"/>
  <c r="BS5" i="5"/>
  <c r="BS13" i="5"/>
  <c r="BS24" i="5"/>
  <c r="BS11" i="5"/>
  <c r="BW4" i="5"/>
  <c r="BW6" i="5"/>
  <c r="BW8" i="5"/>
  <c r="BW10" i="5"/>
  <c r="BW12" i="5"/>
  <c r="BW14" i="5"/>
  <c r="BW16" i="5"/>
  <c r="BW18" i="5"/>
  <c r="BW20" i="5"/>
  <c r="BW5" i="5"/>
  <c r="BW13" i="5"/>
  <c r="BW21" i="5"/>
  <c r="BW7" i="5"/>
  <c r="BW15" i="5"/>
  <c r="BW23" i="5"/>
  <c r="BW9" i="5"/>
  <c r="BW17" i="5"/>
  <c r="BW11" i="5"/>
  <c r="BW19" i="5"/>
  <c r="BW22" i="5"/>
  <c r="BW24" i="5"/>
  <c r="R23" i="5"/>
  <c r="G90" i="3"/>
  <c r="K90" i="3"/>
  <c r="S90" i="3"/>
  <c r="W90" i="3"/>
  <c r="AI90" i="3"/>
  <c r="H91" i="3"/>
  <c r="L91" i="3"/>
  <c r="AB91" i="3"/>
  <c r="AF91" i="3"/>
  <c r="I92" i="3"/>
  <c r="M92" i="3"/>
  <c r="U92" i="3"/>
  <c r="J93" i="3"/>
  <c r="N93" i="3"/>
  <c r="Z93" i="3"/>
  <c r="AD93" i="3"/>
  <c r="G94" i="3"/>
  <c r="K94" i="3"/>
  <c r="O94" i="3"/>
  <c r="S94" i="3"/>
  <c r="W94" i="3"/>
  <c r="AI94" i="3"/>
  <c r="H95" i="3"/>
  <c r="S95" i="3"/>
  <c r="AB95" i="3"/>
  <c r="AF95" i="3"/>
  <c r="K96" i="3"/>
  <c r="G24" i="5"/>
  <c r="U24" i="5"/>
  <c r="W24" i="5"/>
  <c r="AC24" i="5"/>
  <c r="E9" i="5"/>
  <c r="E13" i="5"/>
  <c r="F9" i="5"/>
  <c r="J9" i="5"/>
  <c r="N9" i="5"/>
  <c r="R9" i="5"/>
  <c r="V9" i="5"/>
  <c r="Z9" i="5"/>
  <c r="AD9" i="5"/>
  <c r="AH9" i="5"/>
  <c r="AL9" i="5"/>
  <c r="AQ9" i="5"/>
  <c r="AU9" i="5"/>
  <c r="AY9" i="5"/>
  <c r="F10" i="5"/>
  <c r="J10" i="5"/>
  <c r="N10" i="5"/>
  <c r="R10" i="5"/>
  <c r="V10" i="5"/>
  <c r="Z10" i="5"/>
  <c r="AD10" i="5"/>
  <c r="AH10" i="5"/>
  <c r="AL10" i="5"/>
  <c r="AQ10" i="5"/>
  <c r="AU10" i="5"/>
  <c r="AY10" i="5"/>
  <c r="F11" i="5"/>
  <c r="J11" i="5"/>
  <c r="N11" i="5"/>
  <c r="R11" i="5"/>
  <c r="V11" i="5"/>
  <c r="Z11" i="5"/>
  <c r="AD11" i="5"/>
  <c r="AH11" i="5"/>
  <c r="AL11" i="5"/>
  <c r="AQ11" i="5"/>
  <c r="AU11" i="5"/>
  <c r="AY11" i="5"/>
  <c r="AO12" i="5"/>
  <c r="AW12" i="5"/>
  <c r="AO13" i="5"/>
  <c r="AW13" i="5"/>
  <c r="AO14" i="5"/>
  <c r="AW14" i="5"/>
  <c r="AO15" i="5"/>
  <c r="AW15" i="5"/>
  <c r="J17" i="5"/>
  <c r="R17" i="5"/>
  <c r="Z17" i="5"/>
  <c r="AH17" i="5"/>
  <c r="BA17" i="5"/>
  <c r="F19" i="5"/>
  <c r="N19" i="5"/>
  <c r="V19" i="5"/>
  <c r="AD19" i="5"/>
  <c r="AL19" i="5"/>
  <c r="G21" i="5"/>
  <c r="W21" i="5"/>
  <c r="R22" i="5"/>
  <c r="Z24" i="5"/>
  <c r="S5" i="5"/>
  <c r="AI5" i="5"/>
  <c r="O6" i="5"/>
  <c r="AU7" i="5"/>
  <c r="AH77" i="3"/>
  <c r="AG77" i="3"/>
  <c r="I77" i="3"/>
  <c r="U22" i="5"/>
  <c r="E7" i="5"/>
  <c r="E8" i="5"/>
  <c r="E5" i="5"/>
  <c r="E20" i="5"/>
  <c r="E4" i="5"/>
  <c r="E6" i="5"/>
  <c r="E21" i="5"/>
  <c r="E17" i="5"/>
  <c r="I7" i="5"/>
  <c r="I5" i="5"/>
  <c r="I21" i="5"/>
  <c r="I16" i="5"/>
  <c r="I15" i="5"/>
  <c r="I14" i="5"/>
  <c r="I13" i="5"/>
  <c r="I12" i="5"/>
  <c r="I6" i="5"/>
  <c r="I4" i="5"/>
  <c r="I8" i="5"/>
  <c r="I22" i="5"/>
  <c r="M7" i="5"/>
  <c r="M5" i="5"/>
  <c r="M21" i="5"/>
  <c r="M16" i="5"/>
  <c r="M15" i="5"/>
  <c r="M14" i="5"/>
  <c r="M13" i="5"/>
  <c r="M12" i="5"/>
  <c r="M4" i="5"/>
  <c r="M6" i="5"/>
  <c r="M22" i="5"/>
  <c r="Q7" i="5"/>
  <c r="Q5" i="5"/>
  <c r="Q21" i="5"/>
  <c r="Q16" i="5"/>
  <c r="Q15" i="5"/>
  <c r="Q14" i="5"/>
  <c r="Q13" i="5"/>
  <c r="Q12" i="5"/>
  <c r="Q8" i="5"/>
  <c r="Q6" i="5"/>
  <c r="Q4" i="5"/>
  <c r="Q22" i="5"/>
  <c r="U7" i="5"/>
  <c r="U8" i="5"/>
  <c r="U5" i="5"/>
  <c r="U21" i="5"/>
  <c r="U16" i="5"/>
  <c r="U15" i="5"/>
  <c r="U14" i="5"/>
  <c r="U13" i="5"/>
  <c r="U12" i="5"/>
  <c r="U4" i="5"/>
  <c r="U6" i="5"/>
  <c r="Y7" i="5"/>
  <c r="Y5" i="5"/>
  <c r="Y21" i="5"/>
  <c r="Y16" i="5"/>
  <c r="Y15" i="5"/>
  <c r="Y14" i="5"/>
  <c r="Y13" i="5"/>
  <c r="Y12" i="5"/>
  <c r="Y6" i="5"/>
  <c r="Y4" i="5"/>
  <c r="Y22" i="5"/>
  <c r="Y20" i="5"/>
  <c r="Y8" i="5"/>
  <c r="Y24" i="5"/>
  <c r="AC7" i="5"/>
  <c r="AC5" i="5"/>
  <c r="AC21" i="5"/>
  <c r="AC16" i="5"/>
  <c r="AC15" i="5"/>
  <c r="AC14" i="5"/>
  <c r="AC13" i="5"/>
  <c r="AC12" i="5"/>
  <c r="AC4" i="5"/>
  <c r="AC22" i="5"/>
  <c r="AC20" i="5"/>
  <c r="AC6" i="5"/>
  <c r="AG7" i="5"/>
  <c r="AG5" i="5"/>
  <c r="AG21" i="5"/>
  <c r="AG16" i="5"/>
  <c r="AG15" i="5"/>
  <c r="AG14" i="5"/>
  <c r="AG13" i="5"/>
  <c r="AG12" i="5"/>
  <c r="AG8" i="5"/>
  <c r="AG6" i="5"/>
  <c r="AG4" i="5"/>
  <c r="AG22" i="5"/>
  <c r="AG20" i="5"/>
  <c r="AK7" i="5"/>
  <c r="AK8" i="5"/>
  <c r="AK5" i="5"/>
  <c r="AK21" i="5"/>
  <c r="AK16" i="5"/>
  <c r="AK15" i="5"/>
  <c r="AK14" i="5"/>
  <c r="AK13" i="5"/>
  <c r="AK12" i="5"/>
  <c r="AK4" i="5"/>
  <c r="AK22" i="5"/>
  <c r="AK20" i="5"/>
  <c r="AK6" i="5"/>
  <c r="AO8" i="5"/>
  <c r="AO7" i="5"/>
  <c r="AO6" i="5"/>
  <c r="AO24" i="5"/>
  <c r="AO23" i="5"/>
  <c r="AO19" i="5"/>
  <c r="AO17" i="5"/>
  <c r="AS21" i="5"/>
  <c r="AS8" i="5"/>
  <c r="AS7" i="5"/>
  <c r="AS6" i="5"/>
  <c r="AS5" i="5"/>
  <c r="AW8" i="5"/>
  <c r="AW7" i="5"/>
  <c r="AW19" i="5"/>
  <c r="AW6" i="5"/>
  <c r="AW23" i="5"/>
  <c r="AW24" i="5"/>
  <c r="BA8" i="5"/>
  <c r="BA7" i="5"/>
  <c r="BA6" i="5"/>
  <c r="BA5" i="5"/>
  <c r="BA24" i="5"/>
  <c r="BE7" i="5"/>
  <c r="BE11" i="5"/>
  <c r="BE15" i="5"/>
  <c r="BE19" i="5"/>
  <c r="BE24" i="5"/>
  <c r="BE9" i="5"/>
  <c r="BE13" i="5"/>
  <c r="BE21" i="5"/>
  <c r="BE4" i="5"/>
  <c r="BE8" i="5"/>
  <c r="BE12" i="5"/>
  <c r="BE16" i="5"/>
  <c r="BE20" i="5"/>
  <c r="BE5" i="5"/>
  <c r="BE17" i="5"/>
  <c r="BE6" i="5"/>
  <c r="BE10" i="5"/>
  <c r="BE14" i="5"/>
  <c r="BE18" i="5"/>
  <c r="BE22" i="5"/>
  <c r="BE23" i="5"/>
  <c r="BI5" i="5"/>
  <c r="BI7" i="5"/>
  <c r="D11" i="6" s="1"/>
  <c r="BI9" i="5"/>
  <c r="BI11" i="5"/>
  <c r="BI13" i="5"/>
  <c r="BI15" i="5"/>
  <c r="D19" i="6" s="1"/>
  <c r="BI17" i="5"/>
  <c r="BI19" i="5"/>
  <c r="BI21" i="5"/>
  <c r="BI4" i="5"/>
  <c r="D8" i="6" s="1"/>
  <c r="BI12" i="5"/>
  <c r="D17" i="6" s="1"/>
  <c r="BI20" i="5"/>
  <c r="BI22" i="5"/>
  <c r="BI8" i="5"/>
  <c r="BI6" i="5"/>
  <c r="BI14" i="5"/>
  <c r="BI24" i="5"/>
  <c r="BI10" i="5"/>
  <c r="BI18" i="5"/>
  <c r="BI23" i="5"/>
  <c r="BI16" i="5"/>
  <c r="BM5" i="5"/>
  <c r="BM7" i="5"/>
  <c r="BM9" i="5"/>
  <c r="BM11" i="5"/>
  <c r="BM13" i="5"/>
  <c r="BM15" i="5"/>
  <c r="BM17" i="5"/>
  <c r="BM19" i="5"/>
  <c r="BM21" i="5"/>
  <c r="BM10" i="5"/>
  <c r="BM18" i="5"/>
  <c r="BM6" i="5"/>
  <c r="BM4" i="5"/>
  <c r="BM12" i="5"/>
  <c r="BM20" i="5"/>
  <c r="BM24" i="5"/>
  <c r="BM22" i="5"/>
  <c r="BM8" i="5"/>
  <c r="BM16" i="5"/>
  <c r="BM23" i="5"/>
  <c r="BM14" i="5"/>
  <c r="BQ5" i="5"/>
  <c r="BQ7" i="5"/>
  <c r="BQ9" i="5"/>
  <c r="BQ11" i="5"/>
  <c r="BQ13" i="5"/>
  <c r="BQ15" i="5"/>
  <c r="BQ17" i="5"/>
  <c r="BQ19" i="5"/>
  <c r="BQ8" i="5"/>
  <c r="BQ16" i="5"/>
  <c r="BQ22" i="5"/>
  <c r="BQ10" i="5"/>
  <c r="BQ18" i="5"/>
  <c r="BQ24" i="5"/>
  <c r="BQ4" i="5"/>
  <c r="BQ12" i="5"/>
  <c r="BQ20" i="5"/>
  <c r="BQ6" i="5"/>
  <c r="BQ14" i="5"/>
  <c r="BQ21" i="5"/>
  <c r="BQ23" i="5"/>
  <c r="BU5" i="5"/>
  <c r="BU7" i="5"/>
  <c r="BU9" i="5"/>
  <c r="BU11" i="5"/>
  <c r="BU13" i="5"/>
  <c r="BU15" i="5"/>
  <c r="BU17" i="5"/>
  <c r="BU19" i="5"/>
  <c r="BU6" i="5"/>
  <c r="BU14" i="5"/>
  <c r="BU10" i="5"/>
  <c r="BU8" i="5"/>
  <c r="BU16" i="5"/>
  <c r="BU21" i="5"/>
  <c r="BU24" i="5"/>
  <c r="BU4" i="5"/>
  <c r="BU12" i="5"/>
  <c r="BU20" i="5"/>
  <c r="BU23" i="5"/>
  <c r="BU18" i="5"/>
  <c r="BU22" i="5"/>
  <c r="F24" i="5"/>
  <c r="AD23" i="5"/>
  <c r="F23" i="5"/>
  <c r="I90" i="3"/>
  <c r="M90" i="3"/>
  <c r="U90" i="3"/>
  <c r="J91" i="3"/>
  <c r="Z91" i="3"/>
  <c r="AD91" i="3"/>
  <c r="G92" i="3"/>
  <c r="K92" i="3"/>
  <c r="S92" i="3"/>
  <c r="W92" i="3"/>
  <c r="AI92" i="3"/>
  <c r="H93" i="3"/>
  <c r="L93" i="3"/>
  <c r="AB93" i="3"/>
  <c r="AF93" i="3"/>
  <c r="I94" i="3"/>
  <c r="M94" i="3"/>
  <c r="U94" i="3"/>
  <c r="Z95" i="3"/>
  <c r="AD95" i="3"/>
  <c r="Q96" i="3"/>
  <c r="U96" i="3"/>
  <c r="W96" i="3"/>
  <c r="AC23" i="5"/>
  <c r="E24" i="5"/>
  <c r="V24" i="5"/>
  <c r="AE24" i="5"/>
  <c r="AG24" i="5"/>
  <c r="E11" i="5"/>
  <c r="E15" i="5"/>
  <c r="AO9" i="5"/>
  <c r="AS9" i="5"/>
  <c r="AW9" i="5"/>
  <c r="BA9" i="5"/>
  <c r="AO10" i="5"/>
  <c r="AS10" i="5"/>
  <c r="AW10" i="5"/>
  <c r="BA10" i="5"/>
  <c r="AO11" i="5"/>
  <c r="AS11" i="5"/>
  <c r="AW11" i="5"/>
  <c r="BA11" i="5"/>
  <c r="AS12" i="5"/>
  <c r="BA12" i="5"/>
  <c r="AS13" i="5"/>
  <c r="BA13" i="5"/>
  <c r="AS14" i="5"/>
  <c r="BA14" i="5"/>
  <c r="AS15" i="5"/>
  <c r="BA15" i="5"/>
  <c r="AS16" i="5"/>
  <c r="BA16" i="5"/>
  <c r="N17" i="5"/>
  <c r="I18" i="5"/>
  <c r="Q18" i="5"/>
  <c r="Y18" i="5"/>
  <c r="AG18" i="5"/>
  <c r="AS18" i="5"/>
  <c r="J19" i="5"/>
  <c r="BA19" i="5"/>
  <c r="M20" i="5"/>
  <c r="U20" i="5"/>
  <c r="O21" i="5"/>
  <c r="AE21" i="5"/>
  <c r="AQ24" i="5"/>
  <c r="AS4" i="5"/>
  <c r="K5" i="5"/>
  <c r="AA5" i="5"/>
  <c r="AW5" i="5"/>
  <c r="AE6" i="5"/>
  <c r="AC8" i="5"/>
  <c r="AF96" i="3"/>
  <c r="N96" i="3"/>
  <c r="J95" i="3"/>
  <c r="O95" i="3"/>
  <c r="F6" i="5"/>
  <c r="F8" i="5"/>
  <c r="F4" i="5"/>
  <c r="F20" i="5"/>
  <c r="F18" i="5"/>
  <c r="F5" i="5"/>
  <c r="F21" i="5"/>
  <c r="F16" i="5"/>
  <c r="F15" i="5"/>
  <c r="F14" i="5"/>
  <c r="F13" i="5"/>
  <c r="F12" i="5"/>
  <c r="J6" i="5"/>
  <c r="J8" i="5"/>
  <c r="J7" i="5"/>
  <c r="J4" i="5"/>
  <c r="J20" i="5"/>
  <c r="J18" i="5"/>
  <c r="J5" i="5"/>
  <c r="J21" i="5"/>
  <c r="J16" i="5"/>
  <c r="J15" i="5"/>
  <c r="J14" i="5"/>
  <c r="J13" i="5"/>
  <c r="J12" i="5"/>
  <c r="N6" i="5"/>
  <c r="N8" i="5"/>
  <c r="N4" i="5"/>
  <c r="N20" i="5"/>
  <c r="N18" i="5"/>
  <c r="N5" i="5"/>
  <c r="N21" i="5"/>
  <c r="N16" i="5"/>
  <c r="N15" i="5"/>
  <c r="N14" i="5"/>
  <c r="N13" i="5"/>
  <c r="N12" i="5"/>
  <c r="R6" i="5"/>
  <c r="R8" i="5"/>
  <c r="R4" i="5"/>
  <c r="R20" i="5"/>
  <c r="R18" i="5"/>
  <c r="R7" i="5"/>
  <c r="R24" i="5"/>
  <c r="R5" i="5"/>
  <c r="R21" i="5"/>
  <c r="R16" i="5"/>
  <c r="R15" i="5"/>
  <c r="R14" i="5"/>
  <c r="R13" i="5"/>
  <c r="R12" i="5"/>
  <c r="V6" i="5"/>
  <c r="V8" i="5"/>
  <c r="V7" i="5"/>
  <c r="V4" i="5"/>
  <c r="V20" i="5"/>
  <c r="V18" i="5"/>
  <c r="V5" i="5"/>
  <c r="V21" i="5"/>
  <c r="V16" i="5"/>
  <c r="V15" i="5"/>
  <c r="V14" i="5"/>
  <c r="V13" i="5"/>
  <c r="V12" i="5"/>
  <c r="Z6" i="5"/>
  <c r="Z8" i="5"/>
  <c r="Z4" i="5"/>
  <c r="Z22" i="5"/>
  <c r="Z20" i="5"/>
  <c r="Z18" i="5"/>
  <c r="Z7" i="5"/>
  <c r="Z5" i="5"/>
  <c r="Z21" i="5"/>
  <c r="Z16" i="5"/>
  <c r="Z15" i="5"/>
  <c r="Z14" i="5"/>
  <c r="Z13" i="5"/>
  <c r="Z12" i="5"/>
  <c r="AD6" i="5"/>
  <c r="AD8" i="5"/>
  <c r="AD4" i="5"/>
  <c r="AD22" i="5"/>
  <c r="AD20" i="5"/>
  <c r="AD18" i="5"/>
  <c r="AD5" i="5"/>
  <c r="AD21" i="5"/>
  <c r="AD16" i="5"/>
  <c r="AD15" i="5"/>
  <c r="AD14" i="5"/>
  <c r="AD13" i="5"/>
  <c r="AD12" i="5"/>
  <c r="AH6" i="5"/>
  <c r="AH8" i="5"/>
  <c r="AH4" i="5"/>
  <c r="AH24" i="5"/>
  <c r="AH22" i="5"/>
  <c r="AH20" i="5"/>
  <c r="AH18" i="5"/>
  <c r="AH7" i="5"/>
  <c r="AH5" i="5"/>
  <c r="AH21" i="5"/>
  <c r="AH16" i="5"/>
  <c r="AH15" i="5"/>
  <c r="AH14" i="5"/>
  <c r="AH13" i="5"/>
  <c r="AH12" i="5"/>
  <c r="AL6" i="5"/>
  <c r="AL8" i="5"/>
  <c r="AL7" i="5"/>
  <c r="AL4" i="5"/>
  <c r="AL22" i="5"/>
  <c r="AL20" i="5"/>
  <c r="AL18" i="5"/>
  <c r="AL5" i="5"/>
  <c r="AL21" i="5"/>
  <c r="AL16" i="5"/>
  <c r="AL15" i="5"/>
  <c r="AL14" i="5"/>
  <c r="AL13" i="5"/>
  <c r="AL12" i="5"/>
  <c r="AP7" i="5"/>
  <c r="AP5" i="5"/>
  <c r="AP16" i="5"/>
  <c r="AP15" i="5"/>
  <c r="AP14" i="5"/>
  <c r="AP13" i="5"/>
  <c r="AP12" i="5"/>
  <c r="AP6" i="5"/>
  <c r="AP4" i="5"/>
  <c r="AP21" i="5"/>
  <c r="AP8" i="5"/>
  <c r="AP24" i="5"/>
  <c r="AT21" i="5"/>
  <c r="AT7" i="5"/>
  <c r="AT23" i="5"/>
  <c r="AT5" i="5"/>
  <c r="AT16" i="5"/>
  <c r="AT15" i="5"/>
  <c r="AT14" i="5"/>
  <c r="AT13" i="5"/>
  <c r="AT12" i="5"/>
  <c r="AT4" i="5"/>
  <c r="AT6" i="5"/>
  <c r="AX20" i="5"/>
  <c r="AX7" i="5"/>
  <c r="AX5" i="5"/>
  <c r="AX16" i="5"/>
  <c r="AX15" i="5"/>
  <c r="AX14" i="5"/>
  <c r="AX13" i="5"/>
  <c r="AX12" i="5"/>
  <c r="AX8" i="5"/>
  <c r="AX6" i="5"/>
  <c r="AX4" i="5"/>
  <c r="AX18" i="5"/>
  <c r="BB7" i="5"/>
  <c r="BB5" i="5"/>
  <c r="BB8" i="5"/>
  <c r="BB20" i="5"/>
  <c r="BB16" i="5"/>
  <c r="BB15" i="5"/>
  <c r="BB14" i="5"/>
  <c r="BB13" i="5"/>
  <c r="BB12" i="5"/>
  <c r="BB11" i="5"/>
  <c r="BB4" i="5"/>
  <c r="BB6" i="5"/>
  <c r="BF4" i="5"/>
  <c r="BF8" i="5"/>
  <c r="BF12" i="5"/>
  <c r="BF17" i="5"/>
  <c r="BF21" i="5"/>
  <c r="BF10" i="5"/>
  <c r="BF19" i="5"/>
  <c r="BF5" i="5"/>
  <c r="BF9" i="5"/>
  <c r="BF13" i="5"/>
  <c r="BF18" i="5"/>
  <c r="BF22" i="5"/>
  <c r="BF6" i="5"/>
  <c r="BF14" i="5"/>
  <c r="BF24" i="5"/>
  <c r="BF7" i="5"/>
  <c r="BF11" i="5"/>
  <c r="BF16" i="5"/>
  <c r="BF20" i="5"/>
  <c r="BF15" i="5"/>
  <c r="BF23" i="5"/>
  <c r="BJ5" i="5"/>
  <c r="BJ7" i="5"/>
  <c r="BJ9" i="5"/>
  <c r="BJ11" i="5"/>
  <c r="D16" i="6" s="1"/>
  <c r="D28" i="6" s="1"/>
  <c r="BJ13" i="5"/>
  <c r="D15" i="6" s="1"/>
  <c r="BJ15" i="5"/>
  <c r="BJ17" i="5"/>
  <c r="BJ19" i="5"/>
  <c r="BJ21" i="5"/>
  <c r="BJ4" i="5"/>
  <c r="BJ6" i="5"/>
  <c r="BJ8" i="5"/>
  <c r="BJ10" i="5"/>
  <c r="BJ12" i="5"/>
  <c r="BJ14" i="5"/>
  <c r="BJ16" i="5"/>
  <c r="BJ18" i="5"/>
  <c r="BJ20" i="5"/>
  <c r="BJ22" i="5"/>
  <c r="BJ23" i="5"/>
  <c r="BJ24" i="5"/>
  <c r="C20" i="6" s="1"/>
  <c r="BN5" i="5"/>
  <c r="BN7" i="5"/>
  <c r="BN9" i="5"/>
  <c r="BN11" i="5"/>
  <c r="BN13" i="5"/>
  <c r="BN15" i="5"/>
  <c r="BN17" i="5"/>
  <c r="BN19" i="5"/>
  <c r="BN21" i="5"/>
  <c r="BN4" i="5"/>
  <c r="BN6" i="5"/>
  <c r="BN8" i="5"/>
  <c r="BN10" i="5"/>
  <c r="BN12" i="5"/>
  <c r="BN14" i="5"/>
  <c r="BN16" i="5"/>
  <c r="BN18" i="5"/>
  <c r="BN20" i="5"/>
  <c r="BN22" i="5"/>
  <c r="BN23" i="5"/>
  <c r="BN24" i="5"/>
  <c r="BR5" i="5"/>
  <c r="BR7" i="5"/>
  <c r="BR9" i="5"/>
  <c r="BR11" i="5"/>
  <c r="BR13" i="5"/>
  <c r="BR15" i="5"/>
  <c r="BR17" i="5"/>
  <c r="BR19" i="5"/>
  <c r="BR21" i="5"/>
  <c r="BR4" i="5"/>
  <c r="BR6" i="5"/>
  <c r="BR8" i="5"/>
  <c r="BR10" i="5"/>
  <c r="BR12" i="5"/>
  <c r="BR14" i="5"/>
  <c r="BR16" i="5"/>
  <c r="BR18" i="5"/>
  <c r="BR20" i="5"/>
  <c r="BR22" i="5"/>
  <c r="BR23" i="5"/>
  <c r="BR24" i="5"/>
  <c r="BV5" i="5"/>
  <c r="BV7" i="5"/>
  <c r="BV9" i="5"/>
  <c r="BV11" i="5"/>
  <c r="BV13" i="5"/>
  <c r="BV15" i="5"/>
  <c r="BV17" i="5"/>
  <c r="BV19" i="5"/>
  <c r="BV21" i="5"/>
  <c r="BV4" i="5"/>
  <c r="BV6" i="5"/>
  <c r="BV8" i="5"/>
  <c r="BV10" i="5"/>
  <c r="BV12" i="5"/>
  <c r="BV14" i="5"/>
  <c r="BV16" i="5"/>
  <c r="BV18" i="5"/>
  <c r="BV20" i="5"/>
  <c r="BV22" i="5"/>
  <c r="BV23" i="5"/>
  <c r="BV24" i="5"/>
  <c r="E23" i="5"/>
  <c r="AK24" i="5"/>
  <c r="J90" i="3"/>
  <c r="N90" i="3"/>
  <c r="Z90" i="3"/>
  <c r="AD90" i="3"/>
  <c r="G91" i="3"/>
  <c r="K91" i="3"/>
  <c r="O91" i="3"/>
  <c r="S91" i="3"/>
  <c r="W91" i="3"/>
  <c r="AI91" i="3"/>
  <c r="H92" i="3"/>
  <c r="L92" i="3"/>
  <c r="AB92" i="3"/>
  <c r="AF92" i="3"/>
  <c r="I93" i="3"/>
  <c r="M93" i="3"/>
  <c r="U93" i="3"/>
  <c r="J94" i="3"/>
  <c r="N94" i="3"/>
  <c r="Z94" i="3"/>
  <c r="AD94" i="3"/>
  <c r="G95" i="3"/>
  <c r="W95" i="3"/>
  <c r="AI95" i="3"/>
  <c r="Q23" i="5"/>
  <c r="V23" i="5"/>
  <c r="AD96" i="3"/>
  <c r="AL24" i="5"/>
  <c r="E12" i="5"/>
  <c r="E16" i="5"/>
  <c r="I9" i="5"/>
  <c r="M9" i="5"/>
  <c r="Q9" i="5"/>
  <c r="U9" i="5"/>
  <c r="Y9" i="5"/>
  <c r="AC9" i="5"/>
  <c r="AG9" i="5"/>
  <c r="AK9" i="5"/>
  <c r="AP9" i="5"/>
  <c r="AT9" i="5"/>
  <c r="AX9" i="5"/>
  <c r="BB9" i="5"/>
  <c r="I10" i="5"/>
  <c r="M10" i="5"/>
  <c r="Q10" i="5"/>
  <c r="U10" i="5"/>
  <c r="Y10" i="5"/>
  <c r="AC10" i="5"/>
  <c r="AG10" i="5"/>
  <c r="AK10" i="5"/>
  <c r="AP10" i="5"/>
  <c r="AT10" i="5"/>
  <c r="AX10" i="5"/>
  <c r="BB10" i="5"/>
  <c r="I11" i="5"/>
  <c r="M11" i="5"/>
  <c r="Q11" i="5"/>
  <c r="U11" i="5"/>
  <c r="Y11" i="5"/>
  <c r="AC11" i="5"/>
  <c r="AG11" i="5"/>
  <c r="AK11" i="5"/>
  <c r="AP11" i="5"/>
  <c r="AT11" i="5"/>
  <c r="AX11" i="5"/>
  <c r="G12" i="5"/>
  <c r="O12" i="5"/>
  <c r="W12" i="5"/>
  <c r="AE12" i="5"/>
  <c r="G13" i="5"/>
  <c r="O13" i="5"/>
  <c r="W13" i="5"/>
  <c r="AE13" i="5"/>
  <c r="G14" i="5"/>
  <c r="O14" i="5"/>
  <c r="W14" i="5"/>
  <c r="AE14" i="5"/>
  <c r="G15" i="5"/>
  <c r="O15" i="5"/>
  <c r="W15" i="5"/>
  <c r="AE15" i="5"/>
  <c r="G16" i="5"/>
  <c r="O16" i="5"/>
  <c r="W16" i="5"/>
  <c r="AE16" i="5"/>
  <c r="E18" i="5"/>
  <c r="I17" i="5"/>
  <c r="Q17" i="5"/>
  <c r="Y17" i="5"/>
  <c r="AG17" i="5"/>
  <c r="AU17" i="5"/>
  <c r="AY18" i="5"/>
  <c r="M19" i="5"/>
  <c r="U19" i="5"/>
  <c r="AC19" i="5"/>
  <c r="AK19" i="5"/>
  <c r="AW20" i="5"/>
  <c r="S21" i="5"/>
  <c r="AI21" i="5"/>
  <c r="N22" i="5"/>
  <c r="Q24" i="5"/>
  <c r="AX24" i="5"/>
  <c r="AW4" i="5"/>
  <c r="O5" i="5"/>
  <c r="AE5" i="5"/>
  <c r="G6" i="5"/>
  <c r="AD7" i="5"/>
  <c r="AT8" i="5"/>
  <c r="AZ19" i="5"/>
  <c r="AP94" i="3"/>
  <c r="AP90" i="3"/>
  <c r="AP95" i="3"/>
  <c r="AP92" i="3"/>
  <c r="AW90" i="3"/>
  <c r="BA20" i="5"/>
  <c r="BB93" i="3"/>
  <c r="AX96" i="3"/>
  <c r="AN92" i="3"/>
  <c r="AN95" i="3"/>
  <c r="AN77" i="3"/>
  <c r="AN96" i="3" s="1"/>
  <c r="AN89" i="3"/>
  <c r="AN94" i="3"/>
  <c r="AP91" i="3"/>
  <c r="AW94" i="3"/>
  <c r="C9" i="6"/>
  <c r="AZ18" i="5"/>
  <c r="BD94" i="3"/>
  <c r="BD95" i="3"/>
  <c r="AZ92" i="3"/>
  <c r="BC93" i="3"/>
  <c r="BD93" i="3"/>
  <c r="BD96" i="3"/>
  <c r="BD90" i="3"/>
  <c r="BC91" i="3"/>
  <c r="BC96" i="3"/>
  <c r="BC90" i="3"/>
  <c r="BC94" i="3"/>
  <c r="BC92" i="3"/>
  <c r="BC95" i="3"/>
  <c r="BB19" i="5"/>
  <c r="BB18" i="5"/>
  <c r="BB17" i="5"/>
  <c r="BA23" i="5"/>
  <c r="BB23" i="5"/>
  <c r="BA22" i="5"/>
  <c r="BB22" i="5"/>
  <c r="BA21" i="5"/>
  <c r="BB21" i="5"/>
  <c r="BA18" i="5"/>
  <c r="AZ94" i="3"/>
  <c r="AZ22" i="5"/>
  <c r="AZ17" i="5"/>
  <c r="AZ91" i="3"/>
  <c r="D14" i="6"/>
  <c r="D27" i="6" s="1"/>
  <c r="C12" i="6"/>
  <c r="C22" i="6" s="1"/>
  <c r="C10" i="6"/>
  <c r="D9" i="6"/>
  <c r="D13" i="6"/>
  <c r="C11" i="6"/>
  <c r="D10" i="6"/>
  <c r="D20" i="6"/>
  <c r="C8" i="6"/>
  <c r="C17" i="6"/>
  <c r="C29" i="6" s="1"/>
  <c r="D18" i="6"/>
  <c r="D12" i="6" l="1"/>
  <c r="D33" i="6" s="1"/>
  <c r="C19" i="6"/>
  <c r="E19" i="6" s="1"/>
  <c r="C23" i="6"/>
  <c r="C15" i="6"/>
  <c r="C16" i="6"/>
  <c r="C28" i="6" s="1"/>
  <c r="E28" i="6" s="1"/>
  <c r="E9" i="6"/>
  <c r="AG96" i="3"/>
  <c r="AG23" i="5"/>
  <c r="J96" i="3"/>
  <c r="K23" i="5"/>
  <c r="J23" i="5"/>
  <c r="AI96" i="3"/>
  <c r="AI23" i="5"/>
  <c r="AH96" i="3"/>
  <c r="AH23" i="5"/>
  <c r="Y96" i="3"/>
  <c r="Y23" i="5"/>
  <c r="AN23" i="5"/>
  <c r="C13" i="6"/>
  <c r="C26" i="6" s="1"/>
  <c r="M96" i="3"/>
  <c r="M23" i="5"/>
  <c r="AK96" i="3"/>
  <c r="AK23" i="5"/>
  <c r="AL23" i="5"/>
  <c r="I96" i="3"/>
  <c r="I23" i="5"/>
  <c r="AE96" i="3"/>
  <c r="AE23" i="5"/>
  <c r="AF23" i="5"/>
  <c r="AJ23" i="5"/>
  <c r="E12" i="7"/>
  <c r="C18" i="6"/>
  <c r="C30" i="6" s="1"/>
  <c r="D31" i="6"/>
  <c r="E14" i="6"/>
  <c r="E11" i="6"/>
  <c r="C24" i="6"/>
  <c r="D30" i="6"/>
  <c r="E10" i="6"/>
  <c r="D24" i="6"/>
  <c r="E8" i="6"/>
  <c r="C25" i="6"/>
  <c r="C33" i="6"/>
  <c r="D26" i="6"/>
  <c r="E11" i="7"/>
  <c r="E27" i="6"/>
  <c r="D29" i="6"/>
  <c r="E17" i="6"/>
  <c r="D25" i="6"/>
  <c r="E20" i="6"/>
  <c r="D23" i="6"/>
  <c r="D22" i="6" l="1"/>
  <c r="E22" i="6" s="1"/>
  <c r="E12" i="6"/>
  <c r="C31" i="6"/>
  <c r="E31" i="6" s="1"/>
  <c r="E15" i="6"/>
  <c r="E16" i="6"/>
  <c r="E13" i="6"/>
  <c r="G11" i="7"/>
  <c r="G12" i="7"/>
  <c r="E15" i="7"/>
  <c r="E18" i="6"/>
  <c r="E33" i="6"/>
  <c r="E24" i="6"/>
  <c r="E7" i="7"/>
  <c r="E14" i="7"/>
  <c r="E30" i="6"/>
  <c r="E6" i="7"/>
  <c r="E23" i="6"/>
  <c r="E13" i="7"/>
  <c r="E29" i="6"/>
  <c r="E25" i="6"/>
  <c r="E9" i="7"/>
  <c r="E10" i="7"/>
  <c r="E26" i="6"/>
  <c r="E5" i="7" l="1"/>
  <c r="G9" i="7"/>
  <c r="G7" i="7"/>
  <c r="G5" i="7"/>
  <c r="G6" i="7"/>
  <c r="G15" i="7"/>
  <c r="G10" i="7"/>
  <c r="G14" i="7"/>
  <c r="G13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<sst xmlns="http://schemas.openxmlformats.org/spreadsheetml/2006/main" count="879" uniqueCount="99">
  <si>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</si>
  <si>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</si>
  <si>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</si>
  <si>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</si>
  <si>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</si>
  <si>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</si>
  <si>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</si>
  <si>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</si>
  <si>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</si>
  <si>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</si>
  <si>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</si>
  <si>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</si>
  <si>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</si>
  <si>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</si>
  <si>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</si>
  <si>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</si>
  <si>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</si>
  <si>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</si>
  <si>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</si>
  <si>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</si>
  <si>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</si>
  <si>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</si>
  <si>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</si>
  <si>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</si>
  <si>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</si>
  <si>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</si>
  <si>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</si>
  <si>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</si>
  <si>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</si>
  <si>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</si>
  <si>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</si>
  <si>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</si>
  <si>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</si>
  <si>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</si>
  <si>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</si>
  <si>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</si>
  <si>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</si>
  <si>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</si>
  <si>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</si>
  <si>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</si>
  <si>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</si>
  <si>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</si>
  <si>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</si>
  <si>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</si>
  <si>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</si>
  <si>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</si>
  <si>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</si>
  <si>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</si>
  <si>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</si>
  <si>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</si>
  <si>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</si>
  <si>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</si>
  <si>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</si>
  <si>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</si>
  <si>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</si>
  <si>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</si>
  <si>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</si>
  <si>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</si>
  <si>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</si>
  <si>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</si>
  <si>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</si>
  <si>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</si>
  <si>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</si>
  <si>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</si>
  <si>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</si>
  <si>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</si>
  <si>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</si>
  <si>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</si>
  <si>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</si>
  <si>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</si>
  <si>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</si>
  <si>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</si>
  <si>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</si>
  <si>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</si>
  <si>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</si>
  <si>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</si>
  <si>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</si>
  <si>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</si>
  <si>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</si>
  <si>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</si>
  <si>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</si>
  <si>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FY 2016</t>
  </si>
  <si>
    <t>FY 2017</t>
  </si>
  <si>
    <t>FY 2018</t>
  </si>
  <si>
    <t>Receipts, preliminary YTD</t>
  </si>
  <si>
    <t>Outlays, preliminary YTD</t>
  </si>
  <si>
    <t>Check - Receipts, preliminary</t>
  </si>
  <si>
    <t>Check-Outlays, preliminary</t>
  </si>
  <si>
    <t>Other Activities (exTARP, ex GSEs, ex Marketplace Subsidies)</t>
  </si>
  <si>
    <t>4.0</t>
  </si>
  <si>
    <t>1.2</t>
  </si>
  <si>
    <t>2.3</t>
  </si>
  <si>
    <t>-2.7</t>
  </si>
  <si>
    <t>0.4</t>
  </si>
  <si>
    <t>3.3</t>
  </si>
  <si>
    <t>4.6</t>
  </si>
  <si>
    <t>3.1</t>
  </si>
  <si>
    <t>9.7</t>
  </si>
  <si>
    <t>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</si>
</sst>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882-85E1-74BD6B2B1A41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882-85E1-74BD6B2B1A41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882-85E1-74BD6B2B1A41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882-85E1-74BD6B2B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5104"/>
        <c:axId val="154416640"/>
      </c:lineChart>
      <c:dateAx>
        <c:axId val="1544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416640"/>
        <c:crosses val="autoZero"/>
        <c:auto val="1"/>
        <c:lblOffset val="100"/>
        <c:baseTimeUnit val="months"/>
      </c:dateAx>
      <c:valAx>
        <c:axId val="15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5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388-A679-A9F8F8B26CB7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388-A679-A9F8F8B26CB7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388-A679-A9F8F8B26CB7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5-4388-A679-A9F8F8B26CB7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5-4388-A679-A9F8F8B26CB7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5-4388-A679-A9F8F8B26CB7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5-4388-A679-A9F8F8B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584"/>
        <c:axId val="154353664"/>
      </c:lineChart>
      <c:dateAx>
        <c:axId val="154339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353664"/>
        <c:crosses val="autoZero"/>
        <c:auto val="1"/>
        <c:lblOffset val="100"/>
        <c:baseTimeUnit val="months"/>
      </c:dateAx>
      <c:valAx>
        <c:axId val="154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9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C-49E4-835D-9435735AFEAA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C-49E4-835D-9435735AFEAA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C-49E4-835D-9435735AFEAA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C-49E4-835D-9435735AFEAA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C-49E4-835D-9435735AFEAA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C-49E4-835D-9435735AFEAA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C-49E4-835D-9435735A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8992"/>
        <c:axId val="168630528"/>
      </c:lineChart>
      <c:dateAx>
        <c:axId val="16862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8630528"/>
        <c:crosses val="autoZero"/>
        <c:auto val="1"/>
        <c:lblOffset val="100"/>
        <c:baseTimeUnit val="months"/>
      </c:dateAx>
      <c:valAx>
        <c:axId val="168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J219"/>
  <sheetViews>
    <sheetView zoomScale="85" zoomScaleNormal="85" workbookViewId="0">
      <pane xSplit="3" ySplit="3" topLeftCell="BG50" activePane="bottomRight" state="frozen"/>
      <selection pane="topRight" activeCell="C1" sqref="C1"/>
      <selection pane="bottomLeft" activeCell="A3" sqref="A3"/>
      <selection pane="bottomRight" activeCell="BM73" sqref="BM73"/>
    </sheetView>
  </sheetViews>
  <sheetFormatPr defaultRowHeight="15"/>
  <cols>
    <col min="2" max="2" width="28" customWidth="1"/>
    <col min="3" max="3" width="35.28515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88" s="7" customFormat="1">
      <c r="B1" s="8"/>
      <c r="C1" s="20"/>
      <c r="D1" s="20" t="s">
        <v>41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42</v>
      </c>
      <c r="AP1" s="9" t="s">
        <v>42</v>
      </c>
      <c r="AQ1" s="9" t="s">
        <v>42</v>
      </c>
      <c r="AR1" s="9" t="s">
        <v>42</v>
      </c>
      <c r="AS1" s="9" t="s">
        <v>42</v>
      </c>
      <c r="AT1" s="9" t="s">
        <v>42</v>
      </c>
      <c r="AU1" s="9" t="s">
        <v>42</v>
      </c>
      <c r="AV1" s="9" t="s">
        <v>42</v>
      </c>
      <c r="AW1" s="9" t="s">
        <v>42</v>
      </c>
      <c r="AX1" s="9" t="s">
        <v>42</v>
      </c>
      <c r="AY1" s="9" t="s">
        <v>42</v>
      </c>
      <c r="AZ1" s="9" t="s">
        <v>42</v>
      </c>
      <c r="BA1" s="9" t="s">
        <v>81</v>
      </c>
      <c r="BB1" s="9" t="s">
        <v>81</v>
      </c>
      <c r="BC1" s="9" t="s">
        <v>81</v>
      </c>
      <c r="BD1" s="9" t="s">
        <v>81</v>
      </c>
      <c r="BE1" s="9" t="s">
        <v>81</v>
      </c>
      <c r="BF1" s="9" t="s">
        <v>81</v>
      </c>
      <c r="BG1" s="9" t="s">
        <v>81</v>
      </c>
      <c r="BH1" s="9" t="s">
        <v>81</v>
      </c>
      <c r="BI1" s="9" t="s">
        <v>81</v>
      </c>
      <c r="BJ1" s="9" t="s">
        <v>81</v>
      </c>
      <c r="BK1" s="9" t="s">
        <v>81</v>
      </c>
      <c r="BL1" s="9" t="s">
        <v>81</v>
      </c>
      <c r="BM1" s="7" t="s">
        <v>82</v>
      </c>
      <c r="BN1" s="7" t="s">
        <v>82</v>
      </c>
      <c r="BO1" s="7" t="s">
        <v>82</v>
      </c>
      <c r="BP1" s="7" t="s">
        <v>82</v>
      </c>
      <c r="BQ1" s="7" t="s">
        <v>82</v>
      </c>
      <c r="BR1" s="7" t="s">
        <v>82</v>
      </c>
      <c r="BS1" s="7" t="s">
        <v>82</v>
      </c>
      <c r="BT1" s="7" t="s">
        <v>82</v>
      </c>
      <c r="BU1" s="7" t="s">
        <v>82</v>
      </c>
      <c r="BV1" s="7" t="s">
        <v>82</v>
      </c>
      <c r="BW1" s="7" t="s">
        <v>82</v>
      </c>
      <c r="BX1" s="7" t="s">
        <v>82</v>
      </c>
      <c r="BY1" s="7" t="s">
        <v>83</v>
      </c>
      <c r="BZ1" s="7" t="s">
        <v>83</v>
      </c>
      <c r="CA1" s="7" t="s">
        <v>83</v>
      </c>
      <c r="CB1" s="7" t="s">
        <v>83</v>
      </c>
      <c r="CC1" s="7" t="s">
        <v>83</v>
      </c>
      <c r="CD1" s="7" t="s">
        <v>83</v>
      </c>
      <c r="CE1" s="7" t="s">
        <v>83</v>
      </c>
      <c r="CF1" s="7" t="s">
        <v>83</v>
      </c>
      <c r="CG1" s="7" t="s">
        <v>83</v>
      </c>
      <c r="CH1" s="7" t="s">
        <v>83</v>
      </c>
      <c r="CI1" s="7" t="s">
        <v>83</v>
      </c>
      <c r="CJ1" s="7" t="s">
        <v>83</v>
      </c>
    </row>
    <row r="2" spans="1:88" s="17" customFormat="1">
      <c r="A2" s="17" t="s">
        <v>62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  <c r="BM2" s="18">
        <v>42644</v>
      </c>
      <c r="BN2" s="18">
        <v>42675</v>
      </c>
      <c r="BO2" s="18">
        <v>42705</v>
      </c>
      <c r="BP2" s="18">
        <v>42736</v>
      </c>
      <c r="BQ2" s="18">
        <v>42767</v>
      </c>
      <c r="BR2" s="18">
        <v>42795</v>
      </c>
      <c r="BS2" s="18">
        <v>42826</v>
      </c>
      <c r="BT2" s="18">
        <v>42856</v>
      </c>
      <c r="BU2" s="18">
        <v>42887</v>
      </c>
      <c r="BV2" s="18">
        <v>42917</v>
      </c>
      <c r="BW2" s="18">
        <v>42948</v>
      </c>
      <c r="BX2" s="18">
        <v>42979</v>
      </c>
      <c r="BY2" s="18">
        <v>43009</v>
      </c>
      <c r="BZ2" s="18">
        <v>43040</v>
      </c>
      <c r="CA2" s="18">
        <v>43070</v>
      </c>
      <c r="CB2" s="18">
        <v>43101</v>
      </c>
      <c r="CC2" s="18">
        <v>43132</v>
      </c>
      <c r="CD2" s="18">
        <v>43160</v>
      </c>
      <c r="CE2" s="18">
        <v>43191</v>
      </c>
      <c r="CF2" s="18">
        <v>43221</v>
      </c>
      <c r="CG2" s="18">
        <v>43252</v>
      </c>
      <c r="CH2" s="18">
        <v>43282</v>
      </c>
      <c r="CI2" s="18">
        <v>43313</v>
      </c>
      <c r="CJ2" s="18">
        <v>43344</v>
      </c>
    </row>
    <row r="3" spans="1:88" s="10" customFormat="1">
      <c r="B3" s="23" t="s">
        <v>27</v>
      </c>
      <c r="C3" s="24" t="s">
        <v>26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  <c r="BL3" s="10" t="s">
        <v>19</v>
      </c>
      <c r="BX3" s="10" t="s">
        <v>19</v>
      </c>
      <c r="CJ3" s="10" t="s">
        <v>19</v>
      </c>
    </row>
    <row r="4" spans="1:88" s="35" customFormat="1">
      <c r="A4" s="35" t="s">
        <v>29</v>
      </c>
      <c r="B4" s="28" t="s">
        <v>84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  <c r="BG4" s="37">
        <v>944</v>
      </c>
      <c r="BH4" s="37">
        <v>1036</v>
      </c>
      <c r="BI4" s="37">
        <v>1171</v>
      </c>
      <c r="BJ4" s="37">
        <v>1272</v>
      </c>
      <c r="BK4" s="37">
        <v>1387</v>
      </c>
    </row>
    <row r="5" spans="1:88" s="35" customFormat="1">
      <c r="A5" s="35" t="s">
        <v>29</v>
      </c>
      <c r="B5" s="28" t="s">
        <v>84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  <c r="BG5" s="37">
        <v>638</v>
      </c>
      <c r="BH5" s="37">
        <v>739</v>
      </c>
      <c r="BI5" s="37">
        <v>850</v>
      </c>
      <c r="BJ5" s="37">
        <v>933</v>
      </c>
      <c r="BK5" s="37">
        <v>1022</v>
      </c>
    </row>
    <row r="6" spans="1:88" s="35" customFormat="1">
      <c r="A6" s="35" t="s">
        <v>29</v>
      </c>
      <c r="B6" s="28" t="s">
        <v>84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  <c r="BG6" s="37">
        <v>157</v>
      </c>
      <c r="BH6" s="37">
        <v>162</v>
      </c>
      <c r="BI6" s="37">
        <v>224</v>
      </c>
      <c r="BJ6" s="37">
        <v>230</v>
      </c>
      <c r="BK6" s="37">
        <v>234</v>
      </c>
    </row>
    <row r="7" spans="1:88" s="35" customFormat="1">
      <c r="A7" s="35" t="s">
        <v>29</v>
      </c>
      <c r="B7" s="28" t="s">
        <v>84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  <c r="BG7" s="37">
        <v>178</v>
      </c>
      <c r="BH7" s="37">
        <v>200</v>
      </c>
      <c r="BI7" s="37">
        <v>225</v>
      </c>
      <c r="BJ7" s="37">
        <v>244</v>
      </c>
      <c r="BK7" s="37">
        <v>267</v>
      </c>
    </row>
    <row r="8" spans="1:88" s="30" customFormat="1">
      <c r="A8" s="33" t="s">
        <v>29</v>
      </c>
      <c r="B8" s="33" t="s">
        <v>84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  <c r="BG8" s="30">
        <v>1917</v>
      </c>
      <c r="BH8" s="30">
        <v>2137</v>
      </c>
      <c r="BI8" s="30">
        <v>2470</v>
      </c>
      <c r="BJ8" s="30">
        <v>2679</v>
      </c>
      <c r="BK8" s="30">
        <v>2909</v>
      </c>
    </row>
    <row r="9" spans="1:88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  <c r="BG9" s="5">
        <v>930</v>
      </c>
      <c r="BH9" s="5">
        <v>1015</v>
      </c>
      <c r="BI9" s="5">
        <v>1167</v>
      </c>
      <c r="BJ9" s="5">
        <v>1277</v>
      </c>
      <c r="BK9" s="5">
        <v>1379</v>
      </c>
    </row>
    <row r="10" spans="1:88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  <c r="BG10" s="5">
        <v>625</v>
      </c>
      <c r="BH10" s="5">
        <v>720</v>
      </c>
      <c r="BI10" s="5">
        <v>816</v>
      </c>
      <c r="BJ10" s="5">
        <v>894</v>
      </c>
      <c r="BK10" s="5">
        <v>978</v>
      </c>
    </row>
    <row r="11" spans="1:88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  <c r="BG11" s="5">
        <v>175</v>
      </c>
      <c r="BH11" s="5">
        <v>183</v>
      </c>
      <c r="BI11" s="5">
        <v>255</v>
      </c>
      <c r="BJ11" s="5">
        <v>266</v>
      </c>
      <c r="BK11" s="5">
        <v>268</v>
      </c>
    </row>
    <row r="12" spans="1:88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  <c r="BG12" s="5">
        <v>161</v>
      </c>
      <c r="BH12" s="5">
        <v>187</v>
      </c>
      <c r="BI12" s="5">
        <v>208</v>
      </c>
      <c r="BJ12" s="5">
        <v>235</v>
      </c>
      <c r="BK12" s="5">
        <v>258</v>
      </c>
    </row>
    <row r="13" spans="1:88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  <c r="BG13" s="30">
        <v>1892</v>
      </c>
      <c r="BH13" s="30">
        <v>2104</v>
      </c>
      <c r="BI13" s="30">
        <v>2447</v>
      </c>
      <c r="BJ13" s="30">
        <v>2672</v>
      </c>
      <c r="BK13" s="30">
        <v>2883</v>
      </c>
    </row>
    <row r="14" spans="1:88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  <c r="BG14" s="5">
        <v>14</v>
      </c>
      <c r="BH14" s="5">
        <v>22</v>
      </c>
      <c r="BI14" s="5">
        <v>4</v>
      </c>
      <c r="BJ14" s="5">
        <v>-4</v>
      </c>
      <c r="BK14" s="5">
        <v>7</v>
      </c>
    </row>
    <row r="15" spans="1:88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  <c r="BG15" s="5">
        <v>13</v>
      </c>
      <c r="BH15" s="5">
        <v>19</v>
      </c>
      <c r="BI15" s="5">
        <v>35</v>
      </c>
      <c r="BJ15" s="5">
        <v>38</v>
      </c>
      <c r="BK15" s="5">
        <v>44</v>
      </c>
    </row>
    <row r="16" spans="1:88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  <c r="BG16" s="5">
        <v>-19</v>
      </c>
      <c r="BH16" s="5">
        <v>-21</v>
      </c>
      <c r="BI16" s="5">
        <v>-32</v>
      </c>
      <c r="BJ16" s="5">
        <v>-36</v>
      </c>
      <c r="BK16" s="5">
        <v>-35</v>
      </c>
    </row>
    <row r="17" spans="1:63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  <c r="BG17" s="5">
        <v>17</v>
      </c>
      <c r="BH17" s="5">
        <v>13</v>
      </c>
      <c r="BI17" s="5">
        <v>17</v>
      </c>
      <c r="BJ17" s="5">
        <v>9</v>
      </c>
      <c r="BK17" s="5">
        <v>9</v>
      </c>
    </row>
    <row r="18" spans="1:63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  <c r="BG18" s="30">
        <v>25</v>
      </c>
      <c r="BH18" s="30">
        <v>33</v>
      </c>
      <c r="BI18" s="30">
        <v>23</v>
      </c>
      <c r="BJ18" s="30">
        <v>7</v>
      </c>
      <c r="BK18" s="30">
        <v>26</v>
      </c>
    </row>
    <row r="19" spans="1:63" s="35" customFormat="1">
      <c r="A19" s="12"/>
      <c r="B19" s="28" t="s">
        <v>85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  <c r="BG19" s="5">
        <v>331</v>
      </c>
      <c r="BH19" s="5">
        <v>369</v>
      </c>
      <c r="BI19" s="5">
        <v>417</v>
      </c>
      <c r="BJ19" s="5">
        <v>460</v>
      </c>
      <c r="BK19" s="5">
        <v>507</v>
      </c>
    </row>
    <row r="20" spans="1:63" s="35" customFormat="1">
      <c r="A20" s="12"/>
      <c r="B20" s="28" t="s">
        <v>85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  <c r="BG20" s="5">
        <v>525</v>
      </c>
      <c r="BH20" s="5">
        <v>601</v>
      </c>
      <c r="BI20" s="5">
        <v>677</v>
      </c>
      <c r="BJ20" s="5">
        <v>753</v>
      </c>
      <c r="BK20" s="5">
        <v>829</v>
      </c>
    </row>
    <row r="21" spans="1:63" s="35" customFormat="1">
      <c r="A21" s="12"/>
      <c r="B21" s="28" t="s">
        <v>85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  <c r="BG21" s="5">
        <v>347</v>
      </c>
      <c r="BH21" s="5">
        <v>373</v>
      </c>
      <c r="BI21" s="5">
        <v>419</v>
      </c>
      <c r="BJ21" s="5">
        <v>469</v>
      </c>
      <c r="BK21" s="5">
        <v>523</v>
      </c>
    </row>
    <row r="22" spans="1:63" s="35" customFormat="1">
      <c r="A22" s="12"/>
      <c r="B22" s="28" t="s">
        <v>85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  <c r="BG22" s="5">
        <v>212</v>
      </c>
      <c r="BH22" s="5">
        <v>242</v>
      </c>
      <c r="BI22" s="5">
        <v>272</v>
      </c>
      <c r="BJ22" s="5">
        <v>306</v>
      </c>
      <c r="BK22" s="5">
        <v>337</v>
      </c>
    </row>
    <row r="23" spans="1:63" s="12" customFormat="1">
      <c r="B23" s="28" t="s">
        <v>85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</row>
    <row r="24" spans="1:63" s="35" customFormat="1">
      <c r="A24" s="12"/>
      <c r="B24" s="28" t="s">
        <v>85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  <c r="BG24" s="5">
        <v>149</v>
      </c>
      <c r="BH24" s="5">
        <v>178</v>
      </c>
      <c r="BI24" s="5">
        <v>207</v>
      </c>
      <c r="BJ24" s="5">
        <v>236</v>
      </c>
      <c r="BK24" s="5">
        <v>264</v>
      </c>
    </row>
    <row r="25" spans="1:63" s="53" customFormat="1">
      <c r="A25" s="43"/>
      <c r="B25" s="44" t="s">
        <v>85</v>
      </c>
      <c r="C25" s="45" t="s">
        <v>1</v>
      </c>
      <c r="D25" s="45"/>
      <c r="E25" s="45"/>
      <c r="F25" s="45" t="s">
        <v>32</v>
      </c>
      <c r="G25" s="52">
        <v>10</v>
      </c>
      <c r="H25" s="52">
        <v>10</v>
      </c>
      <c r="I25" s="52">
        <v>10</v>
      </c>
      <c r="J25" s="52">
        <v>10</v>
      </c>
      <c r="K25" s="45" t="s">
        <v>32</v>
      </c>
      <c r="L25" s="45" t="s">
        <v>32</v>
      </c>
      <c r="M25" s="45" t="s">
        <v>32</v>
      </c>
      <c r="N25" s="45" t="s">
        <v>32</v>
      </c>
      <c r="O25" s="45" t="s">
        <v>32</v>
      </c>
      <c r="P25" s="48">
        <v>5</v>
      </c>
      <c r="Q25" s="48"/>
      <c r="R25" s="47" t="s">
        <v>32</v>
      </c>
      <c r="S25" s="47" t="s">
        <v>32</v>
      </c>
      <c r="T25" s="47" t="s">
        <v>32</v>
      </c>
      <c r="U25" s="47" t="s">
        <v>32</v>
      </c>
      <c r="V25" s="47" t="s">
        <v>32</v>
      </c>
      <c r="W25" s="47" t="s">
        <v>32</v>
      </c>
      <c r="X25" s="47" t="s">
        <v>32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32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  <c r="BG25" s="53">
        <v>-8</v>
      </c>
      <c r="BH25" s="53">
        <v>-8</v>
      </c>
      <c r="BI25" s="53">
        <v>-10</v>
      </c>
      <c r="BJ25" s="53">
        <v>0</v>
      </c>
      <c r="BK25" s="53">
        <v>0</v>
      </c>
    </row>
    <row r="26" spans="1:63" s="49" customFormat="1">
      <c r="A26" s="51"/>
      <c r="B26" s="44" t="s">
        <v>85</v>
      </c>
      <c r="C26" s="45" t="s">
        <v>2</v>
      </c>
      <c r="D26" s="45"/>
      <c r="E26" s="45"/>
      <c r="F26" s="45" t="s">
        <v>32</v>
      </c>
      <c r="G26" s="45" t="s">
        <v>32</v>
      </c>
      <c r="H26" s="45" t="s">
        <v>32</v>
      </c>
      <c r="I26" s="45" t="s">
        <v>32</v>
      </c>
      <c r="J26" s="52">
        <v>25</v>
      </c>
      <c r="K26" s="52" t="s">
        <v>32</v>
      </c>
      <c r="L26" s="45" t="s">
        <v>32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32</v>
      </c>
      <c r="S26" s="47" t="s">
        <v>32</v>
      </c>
      <c r="T26" s="47" t="s">
        <v>32</v>
      </c>
      <c r="U26" s="47" t="s">
        <v>32</v>
      </c>
      <c r="V26" s="47" t="s">
        <v>32</v>
      </c>
      <c r="W26" s="47" t="s">
        <v>32</v>
      </c>
      <c r="X26" s="47" t="s">
        <v>32</v>
      </c>
      <c r="Y26" s="47" t="s">
        <v>32</v>
      </c>
      <c r="Z26" s="47" t="s">
        <v>32</v>
      </c>
      <c r="AA26" s="47" t="s">
        <v>32</v>
      </c>
      <c r="AB26" s="48">
        <v>-9</v>
      </c>
      <c r="AC26" s="48"/>
      <c r="AD26" s="48" t="s">
        <v>32</v>
      </c>
      <c r="AE26" s="48" t="s">
        <v>32</v>
      </c>
      <c r="AF26" s="48" t="s">
        <v>32</v>
      </c>
      <c r="AG26" s="48" t="s">
        <v>32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</row>
    <row r="27" spans="1:63" s="60" customFormat="1">
      <c r="A27" s="54"/>
      <c r="B27" s="55" t="s">
        <v>85</v>
      </c>
      <c r="C27" s="56" t="s">
        <v>88</v>
      </c>
      <c r="D27" s="56"/>
      <c r="E27" s="56"/>
      <c r="F27" s="56" t="s">
        <v>32</v>
      </c>
      <c r="G27" s="56" t="s">
        <v>32</v>
      </c>
      <c r="H27" s="56" t="s">
        <v>32</v>
      </c>
      <c r="I27" s="56" t="s">
        <v>32</v>
      </c>
      <c r="J27" s="65">
        <v>572</v>
      </c>
      <c r="K27" s="65" t="s">
        <v>32</v>
      </c>
      <c r="L27" s="56" t="s">
        <v>32</v>
      </c>
      <c r="M27" s="56" t="s">
        <v>32</v>
      </c>
      <c r="N27" s="56" t="s">
        <v>32</v>
      </c>
      <c r="O27" s="56" t="s">
        <v>32</v>
      </c>
      <c r="P27" s="58">
        <v>1022</v>
      </c>
      <c r="Q27" s="58"/>
      <c r="R27" s="58" t="s">
        <v>32</v>
      </c>
      <c r="S27" s="58" t="s">
        <v>32</v>
      </c>
      <c r="T27" s="58" t="s">
        <v>32</v>
      </c>
      <c r="U27" s="58" t="s">
        <v>32</v>
      </c>
      <c r="V27" s="58" t="s">
        <v>32</v>
      </c>
      <c r="W27" s="58" t="s">
        <v>32</v>
      </c>
      <c r="X27" s="58" t="s">
        <v>32</v>
      </c>
      <c r="Y27" s="58" t="s">
        <v>32</v>
      </c>
      <c r="Z27" s="58" t="s">
        <v>32</v>
      </c>
      <c r="AA27" s="58" t="s">
        <v>32</v>
      </c>
      <c r="AB27" s="58" t="s">
        <v>32</v>
      </c>
      <c r="AC27" s="59"/>
      <c r="AD27" s="59" t="s">
        <v>32</v>
      </c>
      <c r="AE27" s="59" t="s">
        <v>32</v>
      </c>
      <c r="AF27" s="59" t="s">
        <v>32</v>
      </c>
      <c r="AG27" s="59" t="s">
        <v>32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  <c r="BG27" s="60">
        <v>696</v>
      </c>
      <c r="BH27" s="60">
        <v>771</v>
      </c>
      <c r="BI27" s="60">
        <v>862</v>
      </c>
      <c r="BJ27" s="60">
        <v>944</v>
      </c>
      <c r="BK27" s="60">
        <v>1042</v>
      </c>
    </row>
    <row r="28" spans="1:63" s="60" customFormat="1">
      <c r="A28" s="54"/>
      <c r="B28" s="55" t="s">
        <v>85</v>
      </c>
      <c r="C28" s="56" t="s">
        <v>79</v>
      </c>
      <c r="D28" s="56"/>
      <c r="E28" s="56"/>
      <c r="F28" s="56" t="s">
        <v>32</v>
      </c>
      <c r="G28" s="56">
        <v>257</v>
      </c>
      <c r="H28" s="56">
        <v>328</v>
      </c>
      <c r="I28" s="56">
        <v>463</v>
      </c>
      <c r="J28" s="56" t="s">
        <v>32</v>
      </c>
      <c r="K28" s="65" t="s">
        <v>32</v>
      </c>
      <c r="L28" s="56" t="s">
        <v>32</v>
      </c>
      <c r="M28" s="56">
        <v>822</v>
      </c>
      <c r="N28" s="56">
        <v>888</v>
      </c>
      <c r="O28" s="56">
        <v>1000</v>
      </c>
      <c r="P28" s="58" t="s">
        <v>32</v>
      </c>
      <c r="Q28" s="58"/>
      <c r="R28" s="58" t="s">
        <v>32</v>
      </c>
      <c r="S28" s="58" t="s">
        <v>32</v>
      </c>
      <c r="T28" s="58" t="s">
        <v>32</v>
      </c>
      <c r="U28" s="58" t="s">
        <v>32</v>
      </c>
      <c r="V28" s="58" t="s">
        <v>32</v>
      </c>
      <c r="W28" s="58" t="s">
        <v>32</v>
      </c>
      <c r="X28" s="58" t="s">
        <v>32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32</v>
      </c>
      <c r="AE28" s="59">
        <v>260</v>
      </c>
      <c r="AF28" s="59">
        <v>335</v>
      </c>
      <c r="AG28" s="59">
        <v>473</v>
      </c>
      <c r="AH28" s="59" t="s">
        <v>32</v>
      </c>
      <c r="AI28" s="59" t="s">
        <v>32</v>
      </c>
      <c r="AJ28" s="59" t="s">
        <v>32</v>
      </c>
      <c r="AK28" s="59" t="s">
        <v>32</v>
      </c>
      <c r="AL28" s="59" t="s">
        <v>32</v>
      </c>
      <c r="AM28" s="59" t="s">
        <v>32</v>
      </c>
      <c r="AN28" s="59" t="s">
        <v>32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  <c r="BG28" s="60">
        <v>16</v>
      </c>
      <c r="BH28" s="60">
        <v>19</v>
      </c>
      <c r="BI28" s="60">
        <v>23</v>
      </c>
      <c r="BJ28" s="60">
        <v>26</v>
      </c>
      <c r="BK28" s="60">
        <v>28</v>
      </c>
    </row>
    <row r="29" spans="1:63" s="63" customFormat="1">
      <c r="A29" s="62"/>
      <c r="B29" s="145" t="s">
        <v>85</v>
      </c>
      <c r="C29" s="61" t="s">
        <v>28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K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  <c r="BG29" s="62">
        <f t="shared" si="31"/>
        <v>704</v>
      </c>
      <c r="BH29" s="62">
        <f t="shared" si="31"/>
        <v>782</v>
      </c>
      <c r="BI29" s="62">
        <f t="shared" si="31"/>
        <v>875</v>
      </c>
      <c r="BJ29" s="62">
        <f t="shared" si="31"/>
        <v>970</v>
      </c>
      <c r="BK29" s="62">
        <f t="shared" si="31"/>
        <v>1070</v>
      </c>
    </row>
    <row r="30" spans="1:63" s="30" customFormat="1">
      <c r="B30" s="33" t="s">
        <v>85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  <c r="BG30" s="30">
        <v>2268</v>
      </c>
      <c r="BH30" s="30">
        <v>2545</v>
      </c>
      <c r="BI30" s="30">
        <v>2867</v>
      </c>
      <c r="BJ30" s="30">
        <v>3193</v>
      </c>
      <c r="BK30" s="30">
        <v>3531</v>
      </c>
    </row>
    <row r="31" spans="1:63" s="12" customFormat="1">
      <c r="A31" s="12" t="s">
        <v>30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  <c r="BG31" s="5">
        <v>330</v>
      </c>
      <c r="BH31" s="5">
        <v>376</v>
      </c>
      <c r="BI31" s="5">
        <v>423</v>
      </c>
      <c r="BJ31" s="5">
        <v>472</v>
      </c>
      <c r="BK31" s="5">
        <v>510</v>
      </c>
    </row>
    <row r="32" spans="1:63" s="12" customFormat="1">
      <c r="A32" s="12" t="s">
        <v>30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  <c r="BG32" s="5">
        <v>507</v>
      </c>
      <c r="BH32" s="5">
        <v>581</v>
      </c>
      <c r="BI32" s="5">
        <v>655</v>
      </c>
      <c r="BJ32" s="5">
        <v>728</v>
      </c>
      <c r="BK32" s="5">
        <v>803</v>
      </c>
    </row>
    <row r="33" spans="1:63" s="12" customFormat="1">
      <c r="A33" s="12" t="s">
        <v>30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  <c r="BG33" s="5">
        <v>312</v>
      </c>
      <c r="BH33" s="5">
        <v>358</v>
      </c>
      <c r="BI33" s="5">
        <v>402</v>
      </c>
      <c r="BJ33" s="5">
        <v>475</v>
      </c>
      <c r="BK33" s="5">
        <v>499</v>
      </c>
    </row>
    <row r="34" spans="1:63" s="12" customFormat="1">
      <c r="A34" s="12" t="s">
        <v>30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  <c r="BG34" s="5">
        <v>201</v>
      </c>
      <c r="BH34" s="5">
        <v>230</v>
      </c>
      <c r="BI34" s="5">
        <v>260</v>
      </c>
      <c r="BJ34" s="5">
        <v>296</v>
      </c>
      <c r="BK34" s="5">
        <v>324</v>
      </c>
    </row>
    <row r="35" spans="1:63" s="12" customFormat="1">
      <c r="A35" s="12" t="s">
        <v>30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</row>
    <row r="36" spans="1:63" s="12" customFormat="1">
      <c r="A36" s="12" t="s">
        <v>30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  <c r="BG36" s="5">
        <v>132</v>
      </c>
      <c r="BH36" s="5">
        <v>161</v>
      </c>
      <c r="BI36" s="5">
        <v>185</v>
      </c>
      <c r="BJ36" s="5">
        <v>213</v>
      </c>
      <c r="BK36" s="5">
        <v>240</v>
      </c>
    </row>
    <row r="37" spans="1:63" s="43" customFormat="1">
      <c r="A37" s="43" t="s">
        <v>30</v>
      </c>
      <c r="B37" s="44" t="s">
        <v>21</v>
      </c>
      <c r="C37" s="45" t="s">
        <v>1</v>
      </c>
      <c r="D37" s="45"/>
      <c r="E37" s="45"/>
      <c r="F37" s="45" t="s">
        <v>32</v>
      </c>
      <c r="G37" s="52">
        <v>-1</v>
      </c>
      <c r="H37" s="52">
        <v>-1</v>
      </c>
      <c r="I37" s="52">
        <v>-1</v>
      </c>
      <c r="J37" s="52">
        <v>-2</v>
      </c>
      <c r="K37" s="45" t="s">
        <v>32</v>
      </c>
      <c r="L37" s="45" t="s">
        <v>32</v>
      </c>
      <c r="M37" s="45" t="s">
        <v>32</v>
      </c>
      <c r="N37" s="45" t="s">
        <v>32</v>
      </c>
      <c r="O37" s="45" t="s">
        <v>32</v>
      </c>
      <c r="P37" s="47">
        <v>5</v>
      </c>
      <c r="Q37" s="47"/>
      <c r="R37" s="47" t="s">
        <v>32</v>
      </c>
      <c r="S37" s="47" t="s">
        <v>32</v>
      </c>
      <c r="T37" s="47" t="s">
        <v>32</v>
      </c>
      <c r="U37" s="47" t="s">
        <v>32</v>
      </c>
      <c r="V37" s="47" t="s">
        <v>32</v>
      </c>
      <c r="W37" s="47" t="s">
        <v>32</v>
      </c>
      <c r="X37" s="47" t="s">
        <v>32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32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  <c r="BG37" s="43">
        <v>-11</v>
      </c>
      <c r="BH37" s="43">
        <v>-11</v>
      </c>
      <c r="BI37" s="43">
        <v>-14</v>
      </c>
      <c r="BJ37" s="43">
        <v>0</v>
      </c>
      <c r="BK37" s="43">
        <v>0</v>
      </c>
    </row>
    <row r="38" spans="1:63" s="51" customFormat="1">
      <c r="A38" s="43" t="s">
        <v>30</v>
      </c>
      <c r="B38" s="44" t="s">
        <v>21</v>
      </c>
      <c r="C38" s="45" t="s">
        <v>2</v>
      </c>
      <c r="D38" s="45"/>
      <c r="E38" s="45"/>
      <c r="F38" s="45" t="s">
        <v>32</v>
      </c>
      <c r="G38" s="45" t="s">
        <v>32</v>
      </c>
      <c r="H38" s="45" t="s">
        <v>32</v>
      </c>
      <c r="I38" s="45" t="s">
        <v>32</v>
      </c>
      <c r="J38" s="45">
        <v>4</v>
      </c>
      <c r="K38" s="45" t="s">
        <v>32</v>
      </c>
      <c r="L38" s="45" t="s">
        <v>32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32</v>
      </c>
      <c r="S38" s="47" t="s">
        <v>32</v>
      </c>
      <c r="T38" s="47" t="s">
        <v>32</v>
      </c>
      <c r="U38" s="47" t="s">
        <v>32</v>
      </c>
      <c r="V38" s="47" t="s">
        <v>32</v>
      </c>
      <c r="W38" s="47" t="s">
        <v>32</v>
      </c>
      <c r="X38" s="47" t="s">
        <v>32</v>
      </c>
      <c r="Y38" s="47" t="s">
        <v>32</v>
      </c>
      <c r="Z38" s="47" t="s">
        <v>32</v>
      </c>
      <c r="AA38" s="47" t="s">
        <v>32</v>
      </c>
      <c r="AB38" s="48">
        <v>24</v>
      </c>
      <c r="AC38" s="47"/>
      <c r="AD38" s="47" t="s">
        <v>32</v>
      </c>
      <c r="AE38" s="47" t="s">
        <v>32</v>
      </c>
      <c r="AF38" s="47" t="s">
        <v>32</v>
      </c>
      <c r="AG38" s="47" t="s">
        <v>32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</row>
    <row r="39" spans="1:63" s="54" customFormat="1">
      <c r="A39" s="54" t="s">
        <v>30</v>
      </c>
      <c r="B39" s="55" t="s">
        <v>21</v>
      </c>
      <c r="C39" s="56" t="s">
        <v>88</v>
      </c>
      <c r="D39" s="56"/>
      <c r="E39" s="56"/>
      <c r="F39" s="56" t="s">
        <v>32</v>
      </c>
      <c r="G39" s="56" t="s">
        <v>32</v>
      </c>
      <c r="H39" s="56" t="s">
        <v>32</v>
      </c>
      <c r="I39" s="56" t="s">
        <v>32</v>
      </c>
      <c r="J39" s="56">
        <v>587</v>
      </c>
      <c r="K39" s="56" t="s">
        <v>32</v>
      </c>
      <c r="L39" s="56" t="s">
        <v>32</v>
      </c>
      <c r="M39" s="56" t="s">
        <v>32</v>
      </c>
      <c r="N39" s="56" t="s">
        <v>32</v>
      </c>
      <c r="O39" s="56" t="s">
        <v>32</v>
      </c>
      <c r="P39" s="58">
        <v>1084</v>
      </c>
      <c r="Q39" s="58"/>
      <c r="R39" s="58" t="s">
        <v>32</v>
      </c>
      <c r="S39" s="58" t="s">
        <v>32</v>
      </c>
      <c r="T39" s="58" t="s">
        <v>32</v>
      </c>
      <c r="U39" s="58" t="s">
        <v>32</v>
      </c>
      <c r="V39" s="58" t="s">
        <v>32</v>
      </c>
      <c r="W39" s="58" t="s">
        <v>32</v>
      </c>
      <c r="X39" s="58" t="s">
        <v>32</v>
      </c>
      <c r="Y39" s="58" t="s">
        <v>32</v>
      </c>
      <c r="Z39" s="58" t="s">
        <v>32</v>
      </c>
      <c r="AA39" s="58" t="s">
        <v>32</v>
      </c>
      <c r="AB39" s="59">
        <v>1027</v>
      </c>
      <c r="AC39" s="58"/>
      <c r="AD39" s="58" t="s">
        <v>32</v>
      </c>
      <c r="AE39" s="59" t="s">
        <v>32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  <c r="BG39" s="54">
        <v>690</v>
      </c>
      <c r="BH39" s="54">
        <v>761</v>
      </c>
      <c r="BI39" s="54">
        <v>834</v>
      </c>
      <c r="BJ39" s="54">
        <v>932</v>
      </c>
      <c r="BK39" s="54">
        <v>1013</v>
      </c>
    </row>
    <row r="40" spans="1:63" s="54" customFormat="1">
      <c r="A40" s="54" t="s">
        <v>30</v>
      </c>
      <c r="B40" s="55" t="s">
        <v>21</v>
      </c>
      <c r="C40" s="56" t="s">
        <v>79</v>
      </c>
      <c r="D40" s="56"/>
      <c r="E40" s="56"/>
      <c r="F40" s="56" t="s">
        <v>32</v>
      </c>
      <c r="G40" s="56">
        <v>252</v>
      </c>
      <c r="H40" s="56">
        <v>338</v>
      </c>
      <c r="I40" s="56">
        <v>474</v>
      </c>
      <c r="J40" s="56" t="s">
        <v>32</v>
      </c>
      <c r="K40" s="56" t="s">
        <v>32</v>
      </c>
      <c r="L40" s="56" t="s">
        <v>32</v>
      </c>
      <c r="M40" s="56">
        <v>843</v>
      </c>
      <c r="N40" s="56">
        <v>926</v>
      </c>
      <c r="O40" s="56">
        <v>1018</v>
      </c>
      <c r="P40" s="58" t="s">
        <v>32</v>
      </c>
      <c r="Q40" s="58" t="s">
        <v>32</v>
      </c>
      <c r="R40" s="58" t="s">
        <v>32</v>
      </c>
      <c r="S40" s="58" t="s">
        <v>32</v>
      </c>
      <c r="T40" s="58" t="s">
        <v>32</v>
      </c>
      <c r="U40" s="58" t="s">
        <v>32</v>
      </c>
      <c r="V40" s="58" t="s">
        <v>32</v>
      </c>
      <c r="W40" s="58" t="s">
        <v>32</v>
      </c>
      <c r="X40" s="58" t="s">
        <v>32</v>
      </c>
      <c r="Y40" s="59">
        <v>840</v>
      </c>
      <c r="Z40" s="59">
        <v>907</v>
      </c>
      <c r="AA40" s="59">
        <v>1017</v>
      </c>
      <c r="AB40" s="58" t="s">
        <v>32</v>
      </c>
      <c r="AC40" s="58"/>
      <c r="AD40" s="59" t="s">
        <v>32</v>
      </c>
      <c r="AE40" s="59">
        <v>274</v>
      </c>
      <c r="AF40" s="59" t="s">
        <v>32</v>
      </c>
      <c r="AG40" s="59" t="s">
        <v>32</v>
      </c>
      <c r="AH40" s="59" t="s">
        <v>32</v>
      </c>
      <c r="AI40" s="59" t="s">
        <v>32</v>
      </c>
      <c r="AJ40" s="59" t="s">
        <v>32</v>
      </c>
      <c r="AK40" s="59" t="s">
        <v>32</v>
      </c>
      <c r="AL40" s="58" t="s">
        <v>32</v>
      </c>
      <c r="AM40" s="58" t="s">
        <v>32</v>
      </c>
      <c r="AN40" s="58" t="s">
        <v>32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  <c r="BG40" s="54">
        <v>14</v>
      </c>
      <c r="BH40" s="54">
        <v>16</v>
      </c>
      <c r="BI40" s="54">
        <v>19</v>
      </c>
      <c r="BJ40" s="54">
        <v>22</v>
      </c>
      <c r="BK40" s="54">
        <v>24</v>
      </c>
    </row>
    <row r="41" spans="1:63" s="62" customFormat="1">
      <c r="A41" s="62" t="s">
        <v>30</v>
      </c>
      <c r="B41" s="145" t="s">
        <v>21</v>
      </c>
      <c r="C41" s="61" t="s">
        <v>28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32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K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  <c r="BG41" s="62">
        <f t="shared" si="33"/>
        <v>693</v>
      </c>
      <c r="BH41" s="62">
        <f t="shared" si="33"/>
        <v>766</v>
      </c>
      <c r="BI41" s="62">
        <f t="shared" si="33"/>
        <v>839</v>
      </c>
      <c r="BJ41" s="62">
        <f t="shared" si="33"/>
        <v>954</v>
      </c>
      <c r="BK41" s="62">
        <f t="shared" si="33"/>
        <v>1037</v>
      </c>
    </row>
    <row r="42" spans="1:63" s="30" customFormat="1">
      <c r="A42" s="33" t="s">
        <v>30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  <c r="BG42" s="30">
        <v>2174</v>
      </c>
      <c r="BH42" s="30">
        <v>2471</v>
      </c>
      <c r="BI42" s="30">
        <v>2763</v>
      </c>
      <c r="BJ42" s="30">
        <v>3138</v>
      </c>
      <c r="BK42" s="30">
        <v>3413</v>
      </c>
    </row>
    <row r="43" spans="1:63" s="35" customFormat="1">
      <c r="A43" s="12" t="s">
        <v>31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  <c r="BG43" s="37">
        <v>-3</v>
      </c>
      <c r="BH43" s="37">
        <v>-6</v>
      </c>
      <c r="BI43" s="37">
        <v>-6</v>
      </c>
      <c r="BJ43" s="37">
        <v>-7</v>
      </c>
      <c r="BK43" s="37">
        <v>-3</v>
      </c>
    </row>
    <row r="44" spans="1:63" s="35" customFormat="1">
      <c r="A44" s="12" t="s">
        <v>31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  <c r="BG44" s="37">
        <v>18</v>
      </c>
      <c r="BH44" s="37">
        <v>20</v>
      </c>
      <c r="BI44" s="37">
        <v>22</v>
      </c>
      <c r="BJ44" s="37">
        <v>24</v>
      </c>
      <c r="BK44" s="37">
        <v>26</v>
      </c>
    </row>
    <row r="45" spans="1:63" s="35" customFormat="1">
      <c r="A45" s="12" t="s">
        <v>31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  <c r="BG45" s="37">
        <v>14</v>
      </c>
      <c r="BH45" s="37">
        <v>16</v>
      </c>
      <c r="BI45" s="37">
        <v>17</v>
      </c>
      <c r="BJ45" s="37">
        <v>18</v>
      </c>
      <c r="BK45" s="37">
        <v>24</v>
      </c>
    </row>
    <row r="46" spans="1:63" s="35" customFormat="1">
      <c r="A46" s="12" t="s">
        <v>31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  <c r="BG46" s="37">
        <v>11</v>
      </c>
      <c r="BH46" s="37">
        <v>13</v>
      </c>
      <c r="BI46" s="37">
        <v>12</v>
      </c>
      <c r="BJ46" s="37">
        <v>11</v>
      </c>
      <c r="BK46" s="37">
        <v>13</v>
      </c>
    </row>
    <row r="47" spans="1:63" s="35" customFormat="1">
      <c r="A47" s="12" t="s">
        <v>31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</row>
    <row r="48" spans="1:63" s="37" customFormat="1">
      <c r="A48" s="12" t="s">
        <v>31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  <c r="BG48" s="37">
        <v>17</v>
      </c>
      <c r="BH48" s="37">
        <v>17</v>
      </c>
      <c r="BI48" s="37">
        <v>23</v>
      </c>
      <c r="BJ48" s="37">
        <v>23</v>
      </c>
      <c r="BK48" s="37">
        <v>24</v>
      </c>
    </row>
    <row r="49" spans="1:63" s="47" customFormat="1">
      <c r="A49" s="43" t="s">
        <v>31</v>
      </c>
      <c r="B49" s="44" t="s">
        <v>24</v>
      </c>
      <c r="C49" s="45" t="s">
        <v>1</v>
      </c>
      <c r="D49" s="45"/>
      <c r="E49" s="45"/>
      <c r="F49" s="45" t="s">
        <v>32</v>
      </c>
      <c r="G49" s="45">
        <v>11</v>
      </c>
      <c r="H49" s="45">
        <v>11</v>
      </c>
      <c r="I49" s="45">
        <v>11</v>
      </c>
      <c r="J49" s="45">
        <v>12</v>
      </c>
      <c r="K49" s="45" t="s">
        <v>32</v>
      </c>
      <c r="L49" s="45" t="s">
        <v>32</v>
      </c>
      <c r="M49" s="45" t="s">
        <v>32</v>
      </c>
      <c r="N49" s="45" t="s">
        <v>32</v>
      </c>
      <c r="O49" s="45" t="s">
        <v>32</v>
      </c>
      <c r="P49" s="46">
        <v>0</v>
      </c>
      <c r="R49" s="47" t="s">
        <v>32</v>
      </c>
      <c r="S49" s="47" t="s">
        <v>32</v>
      </c>
      <c r="T49" s="47" t="s">
        <v>32</v>
      </c>
      <c r="U49" s="47" t="s">
        <v>32</v>
      </c>
      <c r="V49" s="47" t="s">
        <v>32</v>
      </c>
      <c r="W49" s="47" t="s">
        <v>32</v>
      </c>
      <c r="X49" s="47" t="s">
        <v>32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32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  <c r="BG49" s="47">
        <v>3</v>
      </c>
      <c r="BH49" s="47">
        <v>3</v>
      </c>
      <c r="BI49" s="47">
        <v>4</v>
      </c>
      <c r="BJ49" s="47">
        <v>0</v>
      </c>
      <c r="BK49" s="47">
        <v>0</v>
      </c>
    </row>
    <row r="50" spans="1:63" s="49" customFormat="1">
      <c r="A50" s="43" t="s">
        <v>31</v>
      </c>
      <c r="B50" s="44" t="s">
        <v>24</v>
      </c>
      <c r="C50" s="45" t="s">
        <v>2</v>
      </c>
      <c r="D50" s="45"/>
      <c r="E50" s="45"/>
      <c r="F50" s="45" t="s">
        <v>32</v>
      </c>
      <c r="G50" s="45" t="s">
        <v>32</v>
      </c>
      <c r="H50" s="45" t="s">
        <v>32</v>
      </c>
      <c r="I50" s="45" t="s">
        <v>32</v>
      </c>
      <c r="J50" s="45">
        <v>19</v>
      </c>
      <c r="K50" s="45" t="s">
        <v>32</v>
      </c>
      <c r="L50" s="45" t="s">
        <v>32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32</v>
      </c>
      <c r="S50" s="47" t="s">
        <v>32</v>
      </c>
      <c r="T50" s="47" t="s">
        <v>32</v>
      </c>
      <c r="U50" s="47" t="s">
        <v>32</v>
      </c>
      <c r="V50" s="47" t="s">
        <v>32</v>
      </c>
      <c r="W50" s="47" t="s">
        <v>32</v>
      </c>
      <c r="X50" s="47" t="s">
        <v>32</v>
      </c>
      <c r="Y50" s="47" t="s">
        <v>32</v>
      </c>
      <c r="Z50" s="47" t="s">
        <v>32</v>
      </c>
      <c r="AA50" s="47" t="s">
        <v>32</v>
      </c>
      <c r="AB50" s="47">
        <v>-33</v>
      </c>
      <c r="AC50" s="47"/>
      <c r="AD50" s="47" t="s">
        <v>32</v>
      </c>
      <c r="AE50" s="47" t="s">
        <v>32</v>
      </c>
      <c r="AF50" s="47" t="s">
        <v>32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</row>
    <row r="51" spans="1:63" s="60" customFormat="1">
      <c r="A51" s="54" t="s">
        <v>31</v>
      </c>
      <c r="B51" s="55" t="s">
        <v>24</v>
      </c>
      <c r="C51" s="56" t="s">
        <v>88</v>
      </c>
      <c r="D51" s="56"/>
      <c r="E51" s="56"/>
      <c r="F51" s="56" t="s">
        <v>32</v>
      </c>
      <c r="G51" s="56" t="s">
        <v>32</v>
      </c>
      <c r="H51" s="56" t="s">
        <v>32</v>
      </c>
      <c r="I51" s="56" t="s">
        <v>32</v>
      </c>
      <c r="J51" s="61">
        <f>J27-((1+J63/100)*J27)</f>
        <v>15.44399999999996</v>
      </c>
      <c r="K51" s="56" t="s">
        <v>32</v>
      </c>
      <c r="L51" s="56" t="s">
        <v>32</v>
      </c>
      <c r="M51" s="56" t="s">
        <v>32</v>
      </c>
      <c r="N51" s="56" t="s">
        <v>32</v>
      </c>
      <c r="O51" s="56" t="s">
        <v>32</v>
      </c>
      <c r="P51" s="57">
        <v>-36</v>
      </c>
      <c r="Q51" s="58"/>
      <c r="R51" s="58" t="s">
        <v>32</v>
      </c>
      <c r="S51" s="58" t="s">
        <v>32</v>
      </c>
      <c r="T51" s="58" t="s">
        <v>32</v>
      </c>
      <c r="U51" s="58" t="s">
        <v>32</v>
      </c>
      <c r="V51" s="58" t="s">
        <v>32</v>
      </c>
      <c r="W51" s="58" t="s">
        <v>32</v>
      </c>
      <c r="X51" s="58" t="s">
        <v>32</v>
      </c>
      <c r="Y51" s="58" t="s">
        <v>32</v>
      </c>
      <c r="Z51" s="58" t="s">
        <v>32</v>
      </c>
      <c r="AA51" s="58" t="s">
        <v>32</v>
      </c>
      <c r="AB51" s="58">
        <v>26</v>
      </c>
      <c r="AC51" s="58"/>
      <c r="AD51" s="58" t="s">
        <v>32</v>
      </c>
      <c r="AE51" s="58" t="s">
        <v>32</v>
      </c>
      <c r="AF51" s="58" t="s">
        <v>32</v>
      </c>
      <c r="AG51" s="58" t="s">
        <v>32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  <c r="BG51" s="60">
        <v>-9</v>
      </c>
      <c r="BH51" s="60">
        <v>10</v>
      </c>
      <c r="BI51" s="60">
        <v>28</v>
      </c>
      <c r="BJ51" s="60">
        <v>26</v>
      </c>
      <c r="BK51" s="60">
        <v>29</v>
      </c>
    </row>
    <row r="52" spans="1:63" s="60" customFormat="1">
      <c r="A52" s="54" t="s">
        <v>31</v>
      </c>
      <c r="B52" s="55" t="s">
        <v>24</v>
      </c>
      <c r="C52" s="56" t="s">
        <v>79</v>
      </c>
      <c r="D52" s="56"/>
      <c r="E52" s="56"/>
      <c r="F52" s="56" t="s">
        <v>32</v>
      </c>
      <c r="G52" s="56">
        <v>12</v>
      </c>
      <c r="H52" s="56">
        <v>0</v>
      </c>
      <c r="I52" s="61">
        <f>I28-((1+I64/100)*I28)</f>
        <v>-0.92599999999998772</v>
      </c>
      <c r="J52" s="56" t="s">
        <v>32</v>
      </c>
      <c r="K52" s="56" t="s">
        <v>32</v>
      </c>
      <c r="L52" s="56" t="s">
        <v>32</v>
      </c>
      <c r="M52" s="56">
        <v>-21</v>
      </c>
      <c r="N52" s="56">
        <v>-25</v>
      </c>
      <c r="O52" s="56">
        <v>17</v>
      </c>
      <c r="P52" s="58" t="s">
        <v>32</v>
      </c>
      <c r="Q52" s="58"/>
      <c r="R52" s="58" t="s">
        <v>32</v>
      </c>
      <c r="S52" s="58" t="s">
        <v>32</v>
      </c>
      <c r="T52" s="58" t="s">
        <v>32</v>
      </c>
      <c r="U52" s="58" t="s">
        <v>32</v>
      </c>
      <c r="V52" s="58" t="s">
        <v>32</v>
      </c>
      <c r="W52" s="58" t="s">
        <v>32</v>
      </c>
      <c r="X52" s="58" t="s">
        <v>32</v>
      </c>
      <c r="Y52" s="58">
        <v>-25</v>
      </c>
      <c r="Z52" s="58">
        <v>-25</v>
      </c>
      <c r="AA52" s="58">
        <v>-35</v>
      </c>
      <c r="AB52" s="58" t="s">
        <v>32</v>
      </c>
      <c r="AC52" s="58"/>
      <c r="AD52" s="58" t="s">
        <v>32</v>
      </c>
      <c r="AE52" s="58">
        <v>-15</v>
      </c>
      <c r="AF52" s="58">
        <v>-18</v>
      </c>
      <c r="AG52" s="58">
        <v>-12</v>
      </c>
      <c r="AH52" s="58" t="s">
        <v>32</v>
      </c>
      <c r="AI52" s="58" t="s">
        <v>32</v>
      </c>
      <c r="AJ52" s="58" t="s">
        <v>32</v>
      </c>
      <c r="AK52" s="58" t="s">
        <v>32</v>
      </c>
      <c r="AL52" s="58" t="s">
        <v>32</v>
      </c>
      <c r="AM52" s="58" t="s">
        <v>32</v>
      </c>
      <c r="AN52" s="58" t="s">
        <v>32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  <c r="BG52" s="60">
        <v>2</v>
      </c>
      <c r="BH52" s="60">
        <v>3</v>
      </c>
      <c r="BI52" s="60">
        <v>4</v>
      </c>
      <c r="BJ52" s="60">
        <v>4</v>
      </c>
      <c r="BK52" s="60">
        <v>3</v>
      </c>
    </row>
    <row r="53" spans="1:63" s="60" customFormat="1">
      <c r="A53" s="54" t="s">
        <v>31</v>
      </c>
      <c r="B53" s="55" t="s">
        <v>24</v>
      </c>
      <c r="C53" s="56" t="s">
        <v>28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K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  <c r="BG53" s="63">
        <f t="shared" si="36"/>
        <v>-4</v>
      </c>
      <c r="BH53" s="63">
        <f t="shared" si="36"/>
        <v>16</v>
      </c>
      <c r="BI53" s="63">
        <f t="shared" si="36"/>
        <v>36</v>
      </c>
      <c r="BJ53" s="63">
        <f t="shared" si="36"/>
        <v>30</v>
      </c>
      <c r="BK53" s="63">
        <f t="shared" si="36"/>
        <v>32</v>
      </c>
    </row>
    <row r="54" spans="1:63" s="30" customFormat="1">
      <c r="A54" s="33" t="s">
        <v>31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  <c r="BG54" s="30">
        <v>53</v>
      </c>
      <c r="BH54" s="30">
        <v>75</v>
      </c>
      <c r="BI54" s="30">
        <v>104</v>
      </c>
      <c r="BJ54" s="30">
        <v>99</v>
      </c>
      <c r="BK54" s="30">
        <v>118</v>
      </c>
    </row>
    <row r="55" spans="1:63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  <c r="BG55" s="5">
        <v>-1</v>
      </c>
      <c r="BH55" s="5">
        <v>-1.7</v>
      </c>
      <c r="BI55" s="5">
        <v>-1.4</v>
      </c>
      <c r="BJ55" s="5">
        <v>-1.5</v>
      </c>
      <c r="BK55" s="5">
        <v>-0.5</v>
      </c>
    </row>
    <row r="56" spans="1:63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  <c r="BG56" s="5">
        <v>3.5</v>
      </c>
      <c r="BH56" s="5">
        <v>3.5</v>
      </c>
      <c r="BI56" s="5">
        <v>3.4</v>
      </c>
      <c r="BJ56" s="5">
        <v>3.3</v>
      </c>
      <c r="BK56" s="5">
        <v>3.3</v>
      </c>
    </row>
    <row r="57" spans="1:63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  <c r="BG57" s="5">
        <v>4.5</v>
      </c>
      <c r="BH57" s="5">
        <v>4.3</v>
      </c>
      <c r="BI57" s="5">
        <v>4.3</v>
      </c>
      <c r="BJ57" s="5">
        <v>4</v>
      </c>
      <c r="BK57" s="5">
        <v>4.8</v>
      </c>
    </row>
    <row r="58" spans="1:63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  <c r="BG58" s="5">
        <v>5.6</v>
      </c>
      <c r="BH58" s="5">
        <v>5.6</v>
      </c>
      <c r="BI58" s="5">
        <v>4.4000000000000004</v>
      </c>
      <c r="BJ58" s="5">
        <v>3.6</v>
      </c>
      <c r="BK58" s="5">
        <v>4</v>
      </c>
    </row>
    <row r="59" spans="1:63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</row>
    <row r="60" spans="1:63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  <c r="BG60" s="5">
        <v>13.2</v>
      </c>
      <c r="BH60" s="5">
        <v>10.9</v>
      </c>
      <c r="BI60" s="5">
        <v>12.3</v>
      </c>
      <c r="BJ60" s="5">
        <v>10.9</v>
      </c>
      <c r="BK60" s="5">
        <v>10.199999999999999</v>
      </c>
    </row>
    <row r="61" spans="1:63" s="43" customFormat="1">
      <c r="B61" s="50" t="s">
        <v>23</v>
      </c>
      <c r="C61" s="45" t="s">
        <v>1</v>
      </c>
      <c r="D61" s="45"/>
      <c r="E61" s="45"/>
      <c r="F61" s="45" t="s">
        <v>32</v>
      </c>
      <c r="G61" s="45" t="s">
        <v>25</v>
      </c>
      <c r="H61" s="45" t="s">
        <v>17</v>
      </c>
      <c r="I61" s="45" t="s">
        <v>17</v>
      </c>
      <c r="J61" s="45" t="s">
        <v>17</v>
      </c>
      <c r="K61" s="45" t="s">
        <v>32</v>
      </c>
      <c r="L61" s="45" t="s">
        <v>32</v>
      </c>
      <c r="M61" s="45" t="s">
        <v>32</v>
      </c>
      <c r="N61" s="45" t="s">
        <v>32</v>
      </c>
      <c r="O61" s="45" t="s">
        <v>32</v>
      </c>
      <c r="P61" s="47">
        <v>-5.7</v>
      </c>
      <c r="Q61" s="48"/>
      <c r="R61" s="48" t="s">
        <v>32</v>
      </c>
      <c r="S61" s="48" t="s">
        <v>32</v>
      </c>
      <c r="T61" s="48" t="s">
        <v>32</v>
      </c>
      <c r="U61" s="48" t="s">
        <v>32</v>
      </c>
      <c r="V61" s="48" t="s">
        <v>32</v>
      </c>
      <c r="W61" s="48" t="s">
        <v>32</v>
      </c>
      <c r="X61" s="48" t="s">
        <v>32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32</v>
      </c>
      <c r="AE61" s="48" t="s">
        <v>25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25</v>
      </c>
      <c r="AN61" s="48" t="s">
        <v>25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 t="s">
        <v>17</v>
      </c>
      <c r="BC61" s="48" t="s">
        <v>17</v>
      </c>
      <c r="BD61" s="48" t="s">
        <v>17</v>
      </c>
      <c r="BE61" s="48" t="s">
        <v>17</v>
      </c>
      <c r="BF61" s="48" t="s">
        <v>17</v>
      </c>
      <c r="BG61" s="43" t="s">
        <v>17</v>
      </c>
      <c r="BH61" s="43" t="s">
        <v>17</v>
      </c>
      <c r="BI61" s="43" t="s">
        <v>17</v>
      </c>
      <c r="BJ61" s="43" t="s">
        <v>17</v>
      </c>
      <c r="BK61" s="43" t="s">
        <v>17</v>
      </c>
    </row>
    <row r="62" spans="1:63" s="51" customFormat="1">
      <c r="B62" s="50" t="s">
        <v>23</v>
      </c>
      <c r="C62" s="45" t="s">
        <v>2</v>
      </c>
      <c r="D62" s="45"/>
      <c r="E62" s="45"/>
      <c r="F62" s="45" t="s">
        <v>32</v>
      </c>
      <c r="G62" s="45" t="s">
        <v>32</v>
      </c>
      <c r="H62" s="45" t="s">
        <v>32</v>
      </c>
      <c r="I62" s="45" t="s">
        <v>32</v>
      </c>
      <c r="J62" s="45" t="s">
        <v>17</v>
      </c>
      <c r="K62" s="45" t="s">
        <v>32</v>
      </c>
      <c r="L62" s="45" t="s">
        <v>32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32</v>
      </c>
      <c r="S62" s="48" t="s">
        <v>32</v>
      </c>
      <c r="T62" s="48" t="s">
        <v>32</v>
      </c>
      <c r="U62" s="48" t="s">
        <v>32</v>
      </c>
      <c r="V62" s="48" t="s">
        <v>32</v>
      </c>
      <c r="W62" s="48" t="s">
        <v>32</v>
      </c>
      <c r="X62" s="48" t="s">
        <v>32</v>
      </c>
      <c r="Y62" s="48" t="s">
        <v>32</v>
      </c>
      <c r="Z62" s="48" t="s">
        <v>32</v>
      </c>
      <c r="AA62" s="48" t="s">
        <v>32</v>
      </c>
      <c r="AB62" s="48" t="s">
        <v>17</v>
      </c>
      <c r="AC62" s="48"/>
      <c r="AD62" s="48" t="s">
        <v>32</v>
      </c>
      <c r="AE62" s="48" t="s">
        <v>32</v>
      </c>
      <c r="AF62" s="48" t="s">
        <v>32</v>
      </c>
      <c r="AG62" s="48" t="s">
        <v>32</v>
      </c>
      <c r="AH62" s="48" t="s">
        <v>17</v>
      </c>
      <c r="AI62" s="48" t="s">
        <v>25</v>
      </c>
      <c r="AJ62" s="48" t="s">
        <v>17</v>
      </c>
      <c r="AK62" s="47" t="s">
        <v>17</v>
      </c>
      <c r="AL62" s="48" t="s">
        <v>17</v>
      </c>
      <c r="AM62" s="48" t="s">
        <v>25</v>
      </c>
      <c r="AN62" s="48" t="s">
        <v>25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 t="s">
        <v>17</v>
      </c>
      <c r="BC62" s="48" t="s">
        <v>17</v>
      </c>
      <c r="BD62" s="48" t="s">
        <v>17</v>
      </c>
      <c r="BE62" s="48" t="s">
        <v>17</v>
      </c>
      <c r="BF62" s="48" t="s">
        <v>17</v>
      </c>
      <c r="BG62" s="51" t="s">
        <v>17</v>
      </c>
      <c r="BH62" s="51" t="s">
        <v>17</v>
      </c>
      <c r="BI62" s="51" t="s">
        <v>17</v>
      </c>
      <c r="BJ62" s="51" t="s">
        <v>17</v>
      </c>
      <c r="BK62" s="51" t="s">
        <v>17</v>
      </c>
    </row>
    <row r="63" spans="1:63" s="54" customFormat="1">
      <c r="B63" s="64" t="s">
        <v>23</v>
      </c>
      <c r="C63" s="56" t="s">
        <v>88</v>
      </c>
      <c r="D63" s="56"/>
      <c r="E63" s="56"/>
      <c r="F63" s="56" t="s">
        <v>32</v>
      </c>
      <c r="G63" s="56" t="s">
        <v>32</v>
      </c>
      <c r="H63" s="56" t="s">
        <v>32</v>
      </c>
      <c r="I63" s="56" t="s">
        <v>32</v>
      </c>
      <c r="J63" s="56">
        <v>-2.7</v>
      </c>
      <c r="K63" s="56" t="s">
        <v>32</v>
      </c>
      <c r="L63" s="56" t="s">
        <v>32</v>
      </c>
      <c r="M63" s="56" t="s">
        <v>32</v>
      </c>
      <c r="N63" s="56" t="s">
        <v>32</v>
      </c>
      <c r="O63" s="56" t="s">
        <v>32</v>
      </c>
      <c r="P63" s="58">
        <v>-3.4</v>
      </c>
      <c r="Q63" s="59"/>
      <c r="R63" s="59" t="s">
        <v>32</v>
      </c>
      <c r="S63" s="59" t="s">
        <v>32</v>
      </c>
      <c r="T63" s="59" t="s">
        <v>32</v>
      </c>
      <c r="U63" s="59" t="s">
        <v>32</v>
      </c>
      <c r="V63" s="59" t="s">
        <v>32</v>
      </c>
      <c r="W63" s="59" t="s">
        <v>32</v>
      </c>
      <c r="X63" s="59" t="s">
        <v>32</v>
      </c>
      <c r="Y63" s="59" t="s">
        <v>32</v>
      </c>
      <c r="Z63" s="59" t="s">
        <v>32</v>
      </c>
      <c r="AA63" s="59" t="s">
        <v>32</v>
      </c>
      <c r="AB63" s="59">
        <v>2.5</v>
      </c>
      <c r="AC63" s="59"/>
      <c r="AD63" s="59" t="s">
        <v>32</v>
      </c>
      <c r="AE63" s="59" t="s">
        <v>32</v>
      </c>
      <c r="AF63" s="59" t="s">
        <v>32</v>
      </c>
      <c r="AG63" s="59" t="s">
        <v>32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  <c r="BG63" s="54">
        <v>-1.2</v>
      </c>
      <c r="BH63" s="54">
        <v>1.3</v>
      </c>
      <c r="BI63" s="54">
        <v>3.3</v>
      </c>
      <c r="BJ63" s="54">
        <v>2.8</v>
      </c>
      <c r="BK63" s="54">
        <v>2.9</v>
      </c>
    </row>
    <row r="64" spans="1:63" s="54" customFormat="1">
      <c r="B64" s="64" t="s">
        <v>23</v>
      </c>
      <c r="C64" s="56" t="s">
        <v>79</v>
      </c>
      <c r="D64" s="56"/>
      <c r="E64" s="56"/>
      <c r="F64" s="56" t="s">
        <v>32</v>
      </c>
      <c r="G64" s="56">
        <v>5</v>
      </c>
      <c r="H64" s="56">
        <v>0.4</v>
      </c>
      <c r="I64" s="56">
        <v>0.2</v>
      </c>
      <c r="J64" s="56" t="s">
        <v>32</v>
      </c>
      <c r="K64" s="56" t="s">
        <v>32</v>
      </c>
      <c r="L64" s="56" t="s">
        <v>32</v>
      </c>
      <c r="M64" s="56">
        <v>-2.5</v>
      </c>
      <c r="N64" s="56">
        <v>-2.8</v>
      </c>
      <c r="O64" s="56">
        <v>-1.6</v>
      </c>
      <c r="P64" s="58" t="s">
        <v>32</v>
      </c>
      <c r="Q64" s="59"/>
      <c r="R64" s="59" t="s">
        <v>32</v>
      </c>
      <c r="S64" s="59" t="s">
        <v>32</v>
      </c>
      <c r="T64" s="59" t="s">
        <v>32</v>
      </c>
      <c r="U64" s="59" t="s">
        <v>32</v>
      </c>
      <c r="V64" s="59" t="s">
        <v>32</v>
      </c>
      <c r="W64" s="59" t="s">
        <v>32</v>
      </c>
      <c r="X64" s="59" t="s">
        <v>32</v>
      </c>
      <c r="Y64" s="59">
        <v>-3</v>
      </c>
      <c r="Z64" s="59">
        <v>-2.8</v>
      </c>
      <c r="AA64" s="59">
        <v>-3.5</v>
      </c>
      <c r="AB64" s="58" t="s">
        <v>32</v>
      </c>
      <c r="AC64" s="59"/>
      <c r="AD64" s="59" t="s">
        <v>32</v>
      </c>
      <c r="AE64" s="59">
        <v>-4.8</v>
      </c>
      <c r="AF64" s="59">
        <v>-5.2</v>
      </c>
      <c r="AG64" s="59">
        <v>-2.5</v>
      </c>
      <c r="AH64" s="59" t="s">
        <v>32</v>
      </c>
      <c r="AI64" s="59" t="s">
        <v>32</v>
      </c>
      <c r="AJ64" s="59" t="s">
        <v>32</v>
      </c>
      <c r="AK64" s="59" t="s">
        <v>32</v>
      </c>
      <c r="AL64" s="59" t="s">
        <v>32</v>
      </c>
      <c r="AM64" s="59" t="s">
        <v>32</v>
      </c>
      <c r="AN64" s="59" t="s">
        <v>32</v>
      </c>
      <c r="AO64" s="59"/>
      <c r="AP64" s="59" t="s">
        <v>25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  <c r="BG64" s="54">
        <v>16.5</v>
      </c>
      <c r="BH64" s="54">
        <v>16.399999999999999</v>
      </c>
      <c r="BI64" s="54">
        <v>20.399999999999999</v>
      </c>
      <c r="BJ64" s="54">
        <v>17.8</v>
      </c>
      <c r="BK64" s="54">
        <v>13</v>
      </c>
    </row>
    <row r="65" spans="1:88" s="62" customFormat="1">
      <c r="B65" s="146" t="s">
        <v>23</v>
      </c>
      <c r="C65" s="61" t="s">
        <v>28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32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K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  <c r="BG65" s="62">
        <f t="shared" si="38"/>
        <v>-5.772005772005772E-3</v>
      </c>
      <c r="BH65" s="62">
        <f t="shared" si="38"/>
        <v>2.0887728459530026E-2</v>
      </c>
      <c r="BI65" s="62">
        <f t="shared" si="38"/>
        <v>4.2908224076281289E-2</v>
      </c>
      <c r="BJ65" s="62">
        <f t="shared" si="38"/>
        <v>3.1446540880503145E-2</v>
      </c>
      <c r="BK65" s="62">
        <f t="shared" si="38"/>
        <v>3.0858244937319191E-2</v>
      </c>
    </row>
    <row r="66" spans="1:88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88" s="12" customFormat="1">
      <c r="A67" s="12" t="s">
        <v>30</v>
      </c>
      <c r="B67" s="28" t="s">
        <v>63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K67" si="41">IFERROR(BE19-BE43, "n/a")</f>
        <v>234</v>
      </c>
      <c r="BF67" s="34">
        <f t="shared" si="41"/>
        <v>285</v>
      </c>
      <c r="BG67" s="34">
        <f t="shared" si="41"/>
        <v>334</v>
      </c>
      <c r="BH67" s="34">
        <f t="shared" si="41"/>
        <v>375</v>
      </c>
      <c r="BI67" s="34">
        <f t="shared" si="41"/>
        <v>423</v>
      </c>
      <c r="BJ67" s="34">
        <f t="shared" si="41"/>
        <v>467</v>
      </c>
      <c r="BK67" s="34">
        <f t="shared" si="41"/>
        <v>510</v>
      </c>
    </row>
    <row r="68" spans="1:88" s="12" customFormat="1">
      <c r="A68" s="12" t="s">
        <v>30</v>
      </c>
      <c r="B68" s="28" t="s">
        <v>63</v>
      </c>
      <c r="C68" s="34" t="s">
        <v>8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K68" si="43">IFERROR(BE20-BE44, "n/a")</f>
        <v>360</v>
      </c>
      <c r="BF68" s="34">
        <f t="shared" si="43"/>
        <v>433</v>
      </c>
      <c r="BG68" s="34">
        <f t="shared" si="43"/>
        <v>507</v>
      </c>
      <c r="BH68" s="34">
        <f t="shared" si="43"/>
        <v>581</v>
      </c>
      <c r="BI68" s="34">
        <f t="shared" si="43"/>
        <v>655</v>
      </c>
      <c r="BJ68" s="34">
        <f t="shared" si="43"/>
        <v>729</v>
      </c>
      <c r="BK68" s="34">
        <f t="shared" si="43"/>
        <v>803</v>
      </c>
    </row>
    <row r="69" spans="1:88" s="12" customFormat="1">
      <c r="A69" s="12" t="s">
        <v>30</v>
      </c>
      <c r="B69" s="28" t="s">
        <v>63</v>
      </c>
      <c r="C69" s="34" t="s">
        <v>7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K69" si="44">IFERROR(BE21-BE45, "n/a")</f>
        <v>224</v>
      </c>
      <c r="BF69" s="34">
        <f t="shared" si="44"/>
        <v>267</v>
      </c>
      <c r="BG69" s="34">
        <f t="shared" si="44"/>
        <v>333</v>
      </c>
      <c r="BH69" s="34">
        <f t="shared" si="44"/>
        <v>357</v>
      </c>
      <c r="BI69" s="34">
        <f t="shared" si="44"/>
        <v>402</v>
      </c>
      <c r="BJ69" s="34">
        <f t="shared" si="44"/>
        <v>451</v>
      </c>
      <c r="BK69" s="34">
        <f t="shared" si="44"/>
        <v>499</v>
      </c>
    </row>
    <row r="70" spans="1:88" s="12" customFormat="1">
      <c r="A70" s="12" t="s">
        <v>30</v>
      </c>
      <c r="B70" s="28" t="s">
        <v>63</v>
      </c>
      <c r="C70" s="34" t="s">
        <v>6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K70" si="45">IFERROR(BE22-BE46, "n/a")</f>
        <v>141</v>
      </c>
      <c r="BF70" s="34">
        <f t="shared" si="45"/>
        <v>172</v>
      </c>
      <c r="BG70" s="34">
        <f t="shared" si="45"/>
        <v>201</v>
      </c>
      <c r="BH70" s="34">
        <f t="shared" si="45"/>
        <v>229</v>
      </c>
      <c r="BI70" s="34">
        <f t="shared" si="45"/>
        <v>260</v>
      </c>
      <c r="BJ70" s="34">
        <f t="shared" si="45"/>
        <v>295</v>
      </c>
      <c r="BK70" s="34">
        <f t="shared" si="45"/>
        <v>324</v>
      </c>
    </row>
    <row r="71" spans="1:88" s="12" customFormat="1">
      <c r="A71" s="12" t="s">
        <v>30</v>
      </c>
      <c r="B71" s="28" t="s">
        <v>63</v>
      </c>
      <c r="C71" s="38" t="s">
        <v>5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K71" si="46">IFERROR(BE23-BE47, "n/a")</f>
        <v>0</v>
      </c>
      <c r="BF71" s="34">
        <f t="shared" si="46"/>
        <v>0</v>
      </c>
      <c r="BG71" s="34">
        <f t="shared" si="46"/>
        <v>0</v>
      </c>
      <c r="BH71" s="34">
        <f t="shared" si="46"/>
        <v>0</v>
      </c>
      <c r="BI71" s="34">
        <f t="shared" si="46"/>
        <v>0</v>
      </c>
      <c r="BJ71" s="34">
        <f t="shared" si="46"/>
        <v>0</v>
      </c>
      <c r="BK71" s="34">
        <f t="shared" si="46"/>
        <v>0</v>
      </c>
    </row>
    <row r="72" spans="1:88" s="12" customFormat="1">
      <c r="A72" s="12" t="s">
        <v>30</v>
      </c>
      <c r="B72" s="28" t="s">
        <v>63</v>
      </c>
      <c r="C72" s="34" t="s">
        <v>3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K72" si="47">IFERROR(BE24-BE48, "n/a")</f>
        <v>89</v>
      </c>
      <c r="BF72" s="34">
        <f t="shared" si="47"/>
        <v>104</v>
      </c>
      <c r="BG72" s="34">
        <f t="shared" si="47"/>
        <v>132</v>
      </c>
      <c r="BH72" s="34">
        <f t="shared" si="47"/>
        <v>161</v>
      </c>
      <c r="BI72" s="34">
        <f t="shared" si="47"/>
        <v>184</v>
      </c>
      <c r="BJ72" s="34">
        <f t="shared" si="47"/>
        <v>213</v>
      </c>
      <c r="BK72" s="34">
        <f t="shared" si="47"/>
        <v>240</v>
      </c>
    </row>
    <row r="73" spans="1:88" s="43" customFormat="1">
      <c r="A73" s="43" t="s">
        <v>30</v>
      </c>
      <c r="B73" s="43" t="s">
        <v>63</v>
      </c>
      <c r="C73" s="45" t="s">
        <v>1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K73" si="48">IFERROR(BE25-BE49, "n/a")</f>
        <v>-7</v>
      </c>
      <c r="BF73" s="45">
        <f t="shared" si="48"/>
        <v>-11</v>
      </c>
      <c r="BG73" s="45">
        <f t="shared" si="48"/>
        <v>-11</v>
      </c>
      <c r="BH73" s="45">
        <f t="shared" si="48"/>
        <v>-11</v>
      </c>
      <c r="BI73" s="45">
        <f t="shared" si="48"/>
        <v>-14</v>
      </c>
      <c r="BJ73" s="45">
        <f t="shared" si="48"/>
        <v>0</v>
      </c>
      <c r="BK73" s="45">
        <f t="shared" si="48"/>
        <v>0</v>
      </c>
    </row>
    <row r="74" spans="1:88" s="51" customFormat="1">
      <c r="A74" s="43" t="s">
        <v>30</v>
      </c>
      <c r="B74" s="43" t="s">
        <v>63</v>
      </c>
      <c r="C74" s="45" t="s">
        <v>2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K74" si="49">IFERROR(BE26-BE50, "n/a")</f>
        <v>0</v>
      </c>
      <c r="BF74" s="45">
        <f t="shared" si="49"/>
        <v>0</v>
      </c>
      <c r="BG74" s="45">
        <f t="shared" si="49"/>
        <v>0</v>
      </c>
      <c r="BH74" s="45">
        <f t="shared" si="49"/>
        <v>0</v>
      </c>
      <c r="BI74" s="45">
        <f t="shared" si="49"/>
        <v>0</v>
      </c>
      <c r="BJ74" s="45">
        <f t="shared" si="49"/>
        <v>0</v>
      </c>
      <c r="BK74" s="45">
        <f t="shared" si="49"/>
        <v>0</v>
      </c>
    </row>
    <row r="75" spans="1:88" s="54" customFormat="1">
      <c r="A75" s="54" t="s">
        <v>30</v>
      </c>
      <c r="B75" s="54" t="s">
        <v>63</v>
      </c>
      <c r="C75" s="56" t="s">
        <v>33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K75" si="52">IFERROR(BE27-BE51, "n/a")</f>
        <v>486</v>
      </c>
      <c r="BF75" s="56">
        <f t="shared" si="52"/>
        <v>596</v>
      </c>
      <c r="BG75" s="56">
        <f t="shared" si="52"/>
        <v>705</v>
      </c>
      <c r="BH75" s="56">
        <f t="shared" si="52"/>
        <v>761</v>
      </c>
      <c r="BI75" s="56">
        <f t="shared" si="52"/>
        <v>834</v>
      </c>
      <c r="BJ75" s="56">
        <f t="shared" si="52"/>
        <v>918</v>
      </c>
      <c r="BK75" s="56">
        <f t="shared" si="52"/>
        <v>1013</v>
      </c>
    </row>
    <row r="76" spans="1:88" s="54" customFormat="1">
      <c r="A76" s="54" t="s">
        <v>30</v>
      </c>
      <c r="B76" s="54" t="s">
        <v>63</v>
      </c>
      <c r="C76" s="56" t="s">
        <v>43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K76" si="54">IFERROR(BE28-BE52, "n/a")</f>
        <v>9</v>
      </c>
      <c r="BF76" s="56">
        <f t="shared" si="54"/>
        <v>12</v>
      </c>
      <c r="BG76" s="56">
        <f t="shared" si="54"/>
        <v>14</v>
      </c>
      <c r="BH76" s="56">
        <f t="shared" si="54"/>
        <v>16</v>
      </c>
      <c r="BI76" s="56">
        <f t="shared" si="54"/>
        <v>19</v>
      </c>
      <c r="BJ76" s="56">
        <f t="shared" si="54"/>
        <v>22</v>
      </c>
      <c r="BK76" s="56">
        <f t="shared" si="54"/>
        <v>25</v>
      </c>
    </row>
    <row r="77" spans="1:88" s="54" customFormat="1">
      <c r="A77" s="54" t="s">
        <v>30</v>
      </c>
      <c r="B77" s="54" t="s">
        <v>63</v>
      </c>
      <c r="C77" s="56" t="s">
        <v>28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K77" si="56">IFERROR(BE29-BE53, "n/a")</f>
        <v>488</v>
      </c>
      <c r="BF77" s="56">
        <f t="shared" si="56"/>
        <v>597</v>
      </c>
      <c r="BG77" s="56">
        <f t="shared" si="56"/>
        <v>708</v>
      </c>
      <c r="BH77" s="56">
        <f t="shared" si="56"/>
        <v>766</v>
      </c>
      <c r="BI77" s="56">
        <f t="shared" si="56"/>
        <v>839</v>
      </c>
      <c r="BJ77" s="56">
        <f t="shared" si="56"/>
        <v>940</v>
      </c>
      <c r="BK77" s="56">
        <f t="shared" si="56"/>
        <v>1038</v>
      </c>
    </row>
    <row r="78" spans="1:88" s="30" customFormat="1">
      <c r="A78" s="33" t="s">
        <v>30</v>
      </c>
      <c r="B78" s="31" t="s">
        <v>63</v>
      </c>
      <c r="C78" s="31" t="s">
        <v>0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K78" si="58">IFERROR(BE30-BE54, "n/a")</f>
        <v>1534</v>
      </c>
      <c r="BF78" s="31">
        <f t="shared" si="58"/>
        <v>1859</v>
      </c>
      <c r="BG78" s="31">
        <f t="shared" si="58"/>
        <v>2215</v>
      </c>
      <c r="BH78" s="31">
        <f t="shared" si="58"/>
        <v>2470</v>
      </c>
      <c r="BI78" s="31">
        <f t="shared" si="58"/>
        <v>2763</v>
      </c>
      <c r="BJ78" s="31">
        <f t="shared" si="58"/>
        <v>3094</v>
      </c>
      <c r="BK78" s="31">
        <f t="shared" si="58"/>
        <v>3413</v>
      </c>
    </row>
    <row r="79" spans="1:88" s="117" customFormat="1">
      <c r="B79" s="118" t="s">
        <v>86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:BL79" si="62">IFERROR(BF4/BF$8, #N/A)</f>
        <v>0.45737483085250336</v>
      </c>
      <c r="BG79" s="119">
        <f t="shared" si="62"/>
        <v>0.49243609806990091</v>
      </c>
      <c r="BH79" s="119">
        <f t="shared" si="62"/>
        <v>0.48479176415535796</v>
      </c>
      <c r="BI79" s="119">
        <f t="shared" si="62"/>
        <v>0.47408906882591095</v>
      </c>
      <c r="BJ79" s="119">
        <f t="shared" si="62"/>
        <v>0.47480403135498322</v>
      </c>
      <c r="BK79" s="119">
        <f t="shared" si="62"/>
        <v>0.47679614987968372</v>
      </c>
      <c r="BL79" s="119" t="e">
        <f t="shared" si="62"/>
        <v>#N/A</v>
      </c>
      <c r="BM79" s="119" t="e">
        <f t="shared" ref="BM79:CJ79" si="63">IFERROR(BM4/BM$8, #N/A)</f>
        <v>#N/A</v>
      </c>
      <c r="BN79" s="119" t="e">
        <f t="shared" si="63"/>
        <v>#N/A</v>
      </c>
      <c r="BO79" s="119" t="e">
        <f t="shared" si="63"/>
        <v>#N/A</v>
      </c>
      <c r="BP79" s="119" t="e">
        <f t="shared" si="63"/>
        <v>#N/A</v>
      </c>
      <c r="BQ79" s="119" t="e">
        <f t="shared" si="63"/>
        <v>#N/A</v>
      </c>
      <c r="BR79" s="119" t="e">
        <f t="shared" si="63"/>
        <v>#N/A</v>
      </c>
      <c r="BS79" s="119" t="e">
        <f t="shared" si="63"/>
        <v>#N/A</v>
      </c>
      <c r="BT79" s="119" t="e">
        <f t="shared" si="63"/>
        <v>#N/A</v>
      </c>
      <c r="BU79" s="119" t="e">
        <f t="shared" si="63"/>
        <v>#N/A</v>
      </c>
      <c r="BV79" s="119" t="e">
        <f t="shared" si="63"/>
        <v>#N/A</v>
      </c>
      <c r="BW79" s="119" t="e">
        <f t="shared" si="63"/>
        <v>#N/A</v>
      </c>
      <c r="BX79" s="119" t="e">
        <f t="shared" si="63"/>
        <v>#N/A</v>
      </c>
      <c r="BY79" s="119" t="e">
        <f t="shared" si="63"/>
        <v>#N/A</v>
      </c>
      <c r="BZ79" s="119" t="e">
        <f t="shared" si="63"/>
        <v>#N/A</v>
      </c>
      <c r="CA79" s="119" t="e">
        <f t="shared" si="63"/>
        <v>#N/A</v>
      </c>
      <c r="CB79" s="119" t="e">
        <f t="shared" si="63"/>
        <v>#N/A</v>
      </c>
      <c r="CC79" s="119" t="e">
        <f t="shared" si="63"/>
        <v>#N/A</v>
      </c>
      <c r="CD79" s="119" t="e">
        <f t="shared" si="63"/>
        <v>#N/A</v>
      </c>
      <c r="CE79" s="119" t="e">
        <f t="shared" si="63"/>
        <v>#N/A</v>
      </c>
      <c r="CF79" s="119" t="e">
        <f t="shared" si="63"/>
        <v>#N/A</v>
      </c>
      <c r="CG79" s="119" t="e">
        <f t="shared" si="63"/>
        <v>#N/A</v>
      </c>
      <c r="CH79" s="119" t="e">
        <f t="shared" si="63"/>
        <v>#N/A</v>
      </c>
      <c r="CI79" s="119" t="e">
        <f t="shared" si="63"/>
        <v>#N/A</v>
      </c>
      <c r="CJ79" s="119" t="e">
        <f t="shared" si="63"/>
        <v>#N/A</v>
      </c>
    </row>
    <row r="80" spans="1:88" s="117" customFormat="1">
      <c r="B80" s="118" t="s">
        <v>86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64">IFERROR(G5/G$8, #N/A)</f>
        <v>0.32490974729241878</v>
      </c>
      <c r="H80" s="119">
        <f t="shared" si="64"/>
        <v>0.33628318584070799</v>
      </c>
      <c r="I80" s="119">
        <f t="shared" si="64"/>
        <v>0.36201117318435755</v>
      </c>
      <c r="J80" s="119">
        <f t="shared" si="64"/>
        <v>0.3696060037523452</v>
      </c>
      <c r="K80" s="119">
        <f t="shared" si="64"/>
        <v>0.35115606936416183</v>
      </c>
      <c r="L80" s="119">
        <f t="shared" si="64"/>
        <v>0.36340371081253997</v>
      </c>
      <c r="M80" s="119">
        <f t="shared" si="64"/>
        <v>0.35252192982456143</v>
      </c>
      <c r="N80" s="119">
        <f t="shared" si="64"/>
        <v>0.36238774432118331</v>
      </c>
      <c r="O80" s="119">
        <f t="shared" si="64"/>
        <v>0.3555758683729433</v>
      </c>
      <c r="P80" s="119">
        <f t="shared" si="64"/>
        <v>0.34503879134340548</v>
      </c>
      <c r="Q80" s="119" t="e">
        <f t="shared" si="64"/>
        <v>#N/A</v>
      </c>
      <c r="R80" s="119">
        <f t="shared" si="64"/>
        <v>0.3583815028901734</v>
      </c>
      <c r="S80" s="119">
        <f t="shared" si="64"/>
        <v>0.29383116883116883</v>
      </c>
      <c r="T80" s="119">
        <f t="shared" si="64"/>
        <v>0.30586907449209932</v>
      </c>
      <c r="U80" s="119">
        <f t="shared" si="64"/>
        <v>0.34088669950738915</v>
      </c>
      <c r="V80" s="119">
        <f t="shared" si="64"/>
        <v>0.35923141186299079</v>
      </c>
      <c r="W80" s="119">
        <f t="shared" si="64"/>
        <v>0.33562071116656267</v>
      </c>
      <c r="X80" s="119">
        <f t="shared" si="64"/>
        <v>0.35</v>
      </c>
      <c r="Y80" s="119">
        <f t="shared" si="64"/>
        <v>0.34307618591279349</v>
      </c>
      <c r="Z80" s="119">
        <f t="shared" si="64"/>
        <v>0.34543069523393094</v>
      </c>
      <c r="AA80" s="119">
        <f t="shared" si="64"/>
        <v>0.35113268608414239</v>
      </c>
      <c r="AB80" s="119">
        <f t="shared" si="64"/>
        <v>0.34174477289113192</v>
      </c>
      <c r="AC80" s="119" t="e">
        <f t="shared" si="64"/>
        <v>#N/A</v>
      </c>
      <c r="AD80" s="119">
        <f t="shared" si="64"/>
        <v>0.39210526315789473</v>
      </c>
      <c r="AE80" s="119">
        <f t="shared" si="64"/>
        <v>0.33885542168674698</v>
      </c>
      <c r="AF80" s="119">
        <f t="shared" si="64"/>
        <v>0.33610822060353795</v>
      </c>
      <c r="AG80" s="119">
        <f t="shared" si="64"/>
        <v>0.36231884057971014</v>
      </c>
      <c r="AH80" s="119">
        <f t="shared" si="64"/>
        <v>0.37121212121212122</v>
      </c>
      <c r="AI80" s="119">
        <f t="shared" si="64"/>
        <v>0.34755043227665705</v>
      </c>
      <c r="AJ80" s="119">
        <f t="shared" si="64"/>
        <v>0.35865633074935399</v>
      </c>
      <c r="AK80" s="119">
        <f t="shared" si="64"/>
        <v>0.34705621956617971</v>
      </c>
      <c r="AL80" s="119">
        <f t="shared" ref="AL80:BD80" si="65">IFERROR(AL5/AL$8, #N/A)</f>
        <v>0.34872417982989062</v>
      </c>
      <c r="AM80" s="119">
        <f t="shared" si="65"/>
        <v>0.35336087119789711</v>
      </c>
      <c r="AN80" s="119">
        <f t="shared" si="65"/>
        <v>0.33952870892797876</v>
      </c>
      <c r="AO80" s="119" t="e">
        <f t="shared" si="65"/>
        <v>#N/A</v>
      </c>
      <c r="AP80" s="119">
        <f t="shared" si="65"/>
        <v>0.38213399503722084</v>
      </c>
      <c r="AQ80" s="119">
        <f t="shared" si="65"/>
        <v>0.30945945945945946</v>
      </c>
      <c r="AR80" s="119">
        <f t="shared" si="65"/>
        <v>0.26328502415458938</v>
      </c>
      <c r="AS80" s="119">
        <f t="shared" si="65"/>
        <v>0.34625105307497894</v>
      </c>
      <c r="AT80" s="119">
        <f t="shared" si="65"/>
        <v>0.35845070422535213</v>
      </c>
      <c r="AU80" s="119">
        <f t="shared" si="65"/>
        <v>0.33033826638477803</v>
      </c>
      <c r="AV80" s="119">
        <f t="shared" si="65"/>
        <v>0.34236804564907275</v>
      </c>
      <c r="AW80" s="119">
        <f t="shared" si="65"/>
        <v>0.33346955455659993</v>
      </c>
      <c r="AX80" s="119">
        <f t="shared" si="65"/>
        <v>0.33508049419692998</v>
      </c>
      <c r="AY80" s="119">
        <f t="shared" si="65"/>
        <v>0.33876560332871014</v>
      </c>
      <c r="AZ80" s="119">
        <f t="shared" si="65"/>
        <v>0.32871652816251157</v>
      </c>
      <c r="BA80" s="119" t="e">
        <f t="shared" si="65"/>
        <v>#N/A</v>
      </c>
      <c r="BB80" s="119">
        <f t="shared" si="65"/>
        <v>0.38701923076923078</v>
      </c>
      <c r="BC80" s="119">
        <f t="shared" si="65"/>
        <v>0.31201044386422977</v>
      </c>
      <c r="BD80" s="119">
        <f t="shared" si="65"/>
        <v>0.31788693234476367</v>
      </c>
      <c r="BE80" s="119">
        <f t="shared" ref="BE80" si="66">IFERROR(BE5/BE$8, #N/A)</f>
        <v>0.34322373696872494</v>
      </c>
      <c r="BF80" s="119">
        <f t="shared" ref="BF80:BL80" si="67">IFERROR(BF5/BF$8, #N/A)</f>
        <v>0.35385656292286877</v>
      </c>
      <c r="BG80" s="119">
        <f t="shared" si="67"/>
        <v>0.33281168492436097</v>
      </c>
      <c r="BH80" s="119">
        <f t="shared" si="67"/>
        <v>0.34581188582124472</v>
      </c>
      <c r="BI80" s="119">
        <f t="shared" si="67"/>
        <v>0.34412955465587042</v>
      </c>
      <c r="BJ80" s="119">
        <f t="shared" si="67"/>
        <v>0.34826427771556551</v>
      </c>
      <c r="BK80" s="119">
        <f t="shared" si="67"/>
        <v>0.35132347885871434</v>
      </c>
      <c r="BL80" s="119" t="e">
        <f t="shared" si="67"/>
        <v>#N/A</v>
      </c>
      <c r="BM80" s="119" t="e">
        <f t="shared" ref="BM80:CJ80" si="68">IFERROR(BM5/BM$8, #N/A)</f>
        <v>#N/A</v>
      </c>
      <c r="BN80" s="119" t="e">
        <f t="shared" si="68"/>
        <v>#N/A</v>
      </c>
      <c r="BO80" s="119" t="e">
        <f t="shared" si="68"/>
        <v>#N/A</v>
      </c>
      <c r="BP80" s="119" t="e">
        <f t="shared" si="68"/>
        <v>#N/A</v>
      </c>
      <c r="BQ80" s="119" t="e">
        <f t="shared" si="68"/>
        <v>#N/A</v>
      </c>
      <c r="BR80" s="119" t="e">
        <f t="shared" si="68"/>
        <v>#N/A</v>
      </c>
      <c r="BS80" s="119" t="e">
        <f t="shared" si="68"/>
        <v>#N/A</v>
      </c>
      <c r="BT80" s="119" t="e">
        <f t="shared" si="68"/>
        <v>#N/A</v>
      </c>
      <c r="BU80" s="119" t="e">
        <f t="shared" si="68"/>
        <v>#N/A</v>
      </c>
      <c r="BV80" s="119" t="e">
        <f t="shared" si="68"/>
        <v>#N/A</v>
      </c>
      <c r="BW80" s="119" t="e">
        <f t="shared" si="68"/>
        <v>#N/A</v>
      </c>
      <c r="BX80" s="119" t="e">
        <f t="shared" si="68"/>
        <v>#N/A</v>
      </c>
      <c r="BY80" s="119" t="e">
        <f t="shared" si="68"/>
        <v>#N/A</v>
      </c>
      <c r="BZ80" s="119" t="e">
        <f t="shared" si="68"/>
        <v>#N/A</v>
      </c>
      <c r="CA80" s="119" t="e">
        <f t="shared" si="68"/>
        <v>#N/A</v>
      </c>
      <c r="CB80" s="119" t="e">
        <f t="shared" si="68"/>
        <v>#N/A</v>
      </c>
      <c r="CC80" s="119" t="e">
        <f t="shared" si="68"/>
        <v>#N/A</v>
      </c>
      <c r="CD80" s="119" t="e">
        <f t="shared" si="68"/>
        <v>#N/A</v>
      </c>
      <c r="CE80" s="119" t="e">
        <f t="shared" si="68"/>
        <v>#N/A</v>
      </c>
      <c r="CF80" s="119" t="e">
        <f t="shared" si="68"/>
        <v>#N/A</v>
      </c>
      <c r="CG80" s="119" t="e">
        <f t="shared" si="68"/>
        <v>#N/A</v>
      </c>
      <c r="CH80" s="119" t="e">
        <f t="shared" si="68"/>
        <v>#N/A</v>
      </c>
      <c r="CI80" s="119" t="e">
        <f t="shared" si="68"/>
        <v>#N/A</v>
      </c>
      <c r="CJ80" s="119" t="e">
        <f t="shared" si="68"/>
        <v>#N/A</v>
      </c>
    </row>
    <row r="81" spans="2:88" s="117" customFormat="1">
      <c r="B81" s="118" t="s">
        <v>86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69">IFERROR(G6/G$8, #N/A)</f>
        <v>9.7472924187725629E-2</v>
      </c>
      <c r="H81" s="119">
        <f t="shared" si="69"/>
        <v>7.5853350189633378E-2</v>
      </c>
      <c r="I81" s="119">
        <f t="shared" si="69"/>
        <v>6.5921787709497207E-2</v>
      </c>
      <c r="J81" s="119">
        <f t="shared" si="69"/>
        <v>7.879924953095685E-2</v>
      </c>
      <c r="K81" s="119">
        <f t="shared" si="69"/>
        <v>8.0924855491329481E-2</v>
      </c>
      <c r="L81" s="119">
        <f t="shared" si="69"/>
        <v>7.6135636596289191E-2</v>
      </c>
      <c r="M81" s="119">
        <f t="shared" si="69"/>
        <v>9.6491228070175433E-2</v>
      </c>
      <c r="N81" s="119">
        <f t="shared" si="69"/>
        <v>7.448494453248812E-2</v>
      </c>
      <c r="O81" s="119">
        <f t="shared" si="69"/>
        <v>8.546617915904936E-2</v>
      </c>
      <c r="P81" s="119">
        <f t="shared" si="69"/>
        <v>9.8815843201306652E-2</v>
      </c>
      <c r="Q81" s="119" t="e">
        <f t="shared" si="69"/>
        <v>#N/A</v>
      </c>
      <c r="R81" s="119">
        <f t="shared" si="69"/>
        <v>1.1560693641618497E-2</v>
      </c>
      <c r="S81" s="119">
        <f t="shared" si="69"/>
        <v>0.10227272727272728</v>
      </c>
      <c r="T81" s="119">
        <f t="shared" si="69"/>
        <v>7.900677200902935E-2</v>
      </c>
      <c r="U81" s="119">
        <f t="shared" si="69"/>
        <v>6.9950738916256153E-2</v>
      </c>
      <c r="V81" s="119">
        <f t="shared" si="69"/>
        <v>8.3542188805346695E-2</v>
      </c>
      <c r="W81" s="119">
        <f t="shared" si="69"/>
        <v>8.4840923268870869E-2</v>
      </c>
      <c r="X81" s="119">
        <f t="shared" si="69"/>
        <v>7.9444444444444443E-2</v>
      </c>
      <c r="Y81" s="119">
        <f t="shared" si="69"/>
        <v>9.822712026832775E-2</v>
      </c>
      <c r="Z81" s="119">
        <f t="shared" si="69"/>
        <v>9.3135111499781376E-2</v>
      </c>
      <c r="AA81" s="119">
        <f t="shared" si="69"/>
        <v>8.7378640776699032E-2</v>
      </c>
      <c r="AB81" s="119">
        <f t="shared" si="69"/>
        <v>9.8774333093006483E-2</v>
      </c>
      <c r="AC81" s="119" t="e">
        <f t="shared" si="69"/>
        <v>#N/A</v>
      </c>
      <c r="AD81" s="119">
        <f t="shared" si="69"/>
        <v>2.1052631578947368E-2</v>
      </c>
      <c r="AE81" s="119">
        <f t="shared" si="69"/>
        <v>0.10391566265060241</v>
      </c>
      <c r="AF81" s="119">
        <f t="shared" si="69"/>
        <v>8.1165452653485959E-2</v>
      </c>
      <c r="AG81" s="119">
        <f t="shared" si="69"/>
        <v>7.5181159420289856E-2</v>
      </c>
      <c r="AH81" s="119">
        <f t="shared" si="69"/>
        <v>8.8636363636363638E-2</v>
      </c>
      <c r="AI81" s="119">
        <f t="shared" si="69"/>
        <v>8.9913544668587891E-2</v>
      </c>
      <c r="AJ81" s="119">
        <f t="shared" si="69"/>
        <v>8.4754521963824284E-2</v>
      </c>
      <c r="AK81" s="119">
        <f t="shared" si="69"/>
        <v>0.10402833111996458</v>
      </c>
      <c r="AL81" s="119">
        <f t="shared" ref="AL81:BD81" si="70">IFERROR(AL6/AL$8, #N/A)</f>
        <v>9.8825435398946948E-2</v>
      </c>
      <c r="AM81" s="119">
        <f t="shared" si="70"/>
        <v>9.2752534735260989E-2</v>
      </c>
      <c r="AN81" s="119">
        <f t="shared" si="70"/>
        <v>0.10653833388649186</v>
      </c>
      <c r="AO81" s="119" t="e">
        <f t="shared" si="70"/>
        <v>#N/A</v>
      </c>
      <c r="AP81" s="119">
        <f t="shared" si="70"/>
        <v>3.2258064516129031E-2</v>
      </c>
      <c r="AQ81" s="119">
        <f t="shared" si="70"/>
        <v>0.13243243243243244</v>
      </c>
      <c r="AR81" s="119">
        <f t="shared" si="70"/>
        <v>8.4541062801932368E-2</v>
      </c>
      <c r="AS81" s="119">
        <f t="shared" si="70"/>
        <v>8.5930918281381635E-2</v>
      </c>
      <c r="AT81" s="119">
        <f t="shared" si="70"/>
        <v>9.3661971830985916E-2</v>
      </c>
      <c r="AU81" s="119">
        <f t="shared" si="70"/>
        <v>9.1966173361522199E-2</v>
      </c>
      <c r="AV81" s="119">
        <f t="shared" si="70"/>
        <v>8.7494056110318588E-2</v>
      </c>
      <c r="AW81" s="119">
        <f t="shared" si="70"/>
        <v>0.10502656313853699</v>
      </c>
      <c r="AX81" s="119">
        <f t="shared" si="70"/>
        <v>9.9213777611381504E-2</v>
      </c>
      <c r="AY81" s="119">
        <f t="shared" si="70"/>
        <v>9.3273231622746186E-2</v>
      </c>
      <c r="AZ81" s="119">
        <f t="shared" si="70"/>
        <v>0.10587873191751308</v>
      </c>
      <c r="BA81" s="119" t="e">
        <f t="shared" si="70"/>
        <v>#N/A</v>
      </c>
      <c r="BB81" s="119">
        <f t="shared" si="70"/>
        <v>1.6826923076923076E-2</v>
      </c>
      <c r="BC81" s="119">
        <f t="shared" si="70"/>
        <v>0.11096605744125326</v>
      </c>
      <c r="BD81" s="119">
        <f t="shared" si="70"/>
        <v>8.4337349397590355E-2</v>
      </c>
      <c r="BE81" s="119">
        <f t="shared" ref="BE81" si="71">IFERROR(BE6/BE$8, #N/A)</f>
        <v>7.2975140336808339E-2</v>
      </c>
      <c r="BF81" s="119">
        <f t="shared" ref="BF81:BL81" si="72">IFERROR(BF6/BF$8, #N/A)</f>
        <v>8.2543978349120431E-2</v>
      </c>
      <c r="BG81" s="119">
        <f t="shared" si="72"/>
        <v>8.1898800208659361E-2</v>
      </c>
      <c r="BH81" s="119">
        <f t="shared" si="72"/>
        <v>7.5807206364061769E-2</v>
      </c>
      <c r="BI81" s="119">
        <f t="shared" si="72"/>
        <v>9.0688259109311747E-2</v>
      </c>
      <c r="BJ81" s="119">
        <f t="shared" si="72"/>
        <v>8.5852930197835006E-2</v>
      </c>
      <c r="BK81" s="119">
        <f t="shared" si="72"/>
        <v>8.0440013750429695E-2</v>
      </c>
      <c r="BL81" s="119" t="e">
        <f t="shared" si="72"/>
        <v>#N/A</v>
      </c>
      <c r="BM81" s="119" t="e">
        <f t="shared" ref="BM81:CJ81" si="73">IFERROR(BM6/BM$8, #N/A)</f>
        <v>#N/A</v>
      </c>
      <c r="BN81" s="119" t="e">
        <f t="shared" si="73"/>
        <v>#N/A</v>
      </c>
      <c r="BO81" s="119" t="e">
        <f t="shared" si="73"/>
        <v>#N/A</v>
      </c>
      <c r="BP81" s="119" t="e">
        <f t="shared" si="73"/>
        <v>#N/A</v>
      </c>
      <c r="BQ81" s="119" t="e">
        <f t="shared" si="73"/>
        <v>#N/A</v>
      </c>
      <c r="BR81" s="119" t="e">
        <f t="shared" si="73"/>
        <v>#N/A</v>
      </c>
      <c r="BS81" s="119" t="e">
        <f t="shared" si="73"/>
        <v>#N/A</v>
      </c>
      <c r="BT81" s="119" t="e">
        <f t="shared" si="73"/>
        <v>#N/A</v>
      </c>
      <c r="BU81" s="119" t="e">
        <f t="shared" si="73"/>
        <v>#N/A</v>
      </c>
      <c r="BV81" s="119" t="e">
        <f t="shared" si="73"/>
        <v>#N/A</v>
      </c>
      <c r="BW81" s="119" t="e">
        <f t="shared" si="73"/>
        <v>#N/A</v>
      </c>
      <c r="BX81" s="119" t="e">
        <f t="shared" si="73"/>
        <v>#N/A</v>
      </c>
      <c r="BY81" s="119" t="e">
        <f t="shared" si="73"/>
        <v>#N/A</v>
      </c>
      <c r="BZ81" s="119" t="e">
        <f t="shared" si="73"/>
        <v>#N/A</v>
      </c>
      <c r="CA81" s="119" t="e">
        <f t="shared" si="73"/>
        <v>#N/A</v>
      </c>
      <c r="CB81" s="119" t="e">
        <f t="shared" si="73"/>
        <v>#N/A</v>
      </c>
      <c r="CC81" s="119" t="e">
        <f t="shared" si="73"/>
        <v>#N/A</v>
      </c>
      <c r="CD81" s="119" t="e">
        <f t="shared" si="73"/>
        <v>#N/A</v>
      </c>
      <c r="CE81" s="119" t="e">
        <f t="shared" si="73"/>
        <v>#N/A</v>
      </c>
      <c r="CF81" s="119" t="e">
        <f t="shared" si="73"/>
        <v>#N/A</v>
      </c>
      <c r="CG81" s="119" t="e">
        <f t="shared" si="73"/>
        <v>#N/A</v>
      </c>
      <c r="CH81" s="119" t="e">
        <f t="shared" si="73"/>
        <v>#N/A</v>
      </c>
      <c r="CI81" s="119" t="e">
        <f t="shared" si="73"/>
        <v>#N/A</v>
      </c>
      <c r="CJ81" s="119" t="e">
        <f t="shared" si="73"/>
        <v>#N/A</v>
      </c>
    </row>
    <row r="82" spans="2:88" s="120" customFormat="1">
      <c r="B82" s="121" t="s">
        <v>86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74">IFERROR(G7/G$8, #N/A)</f>
        <v>8.8447653429602882E-2</v>
      </c>
      <c r="H82" s="122">
        <f t="shared" si="74"/>
        <v>8.4702907711757272E-2</v>
      </c>
      <c r="I82" s="122">
        <f t="shared" si="74"/>
        <v>9.3854748603351953E-2</v>
      </c>
      <c r="J82" s="122">
        <f t="shared" si="74"/>
        <v>9.4746716697936204E-2</v>
      </c>
      <c r="K82" s="122">
        <f t="shared" si="74"/>
        <v>8.8150289017341038E-2</v>
      </c>
      <c r="L82" s="122">
        <f t="shared" si="74"/>
        <v>9.2130518234165071E-2</v>
      </c>
      <c r="M82" s="122">
        <f t="shared" si="74"/>
        <v>8.9912280701754388E-2</v>
      </c>
      <c r="N82" s="122">
        <f t="shared" si="74"/>
        <v>9.2974115161119919E-2</v>
      </c>
      <c r="O82" s="122">
        <f t="shared" si="74"/>
        <v>9.5063985374771481E-2</v>
      </c>
      <c r="P82" s="122">
        <f t="shared" si="74"/>
        <v>9.3507554103715806E-2</v>
      </c>
      <c r="Q82" s="122" t="e">
        <f t="shared" si="74"/>
        <v>#N/A</v>
      </c>
      <c r="R82" s="122">
        <f t="shared" si="74"/>
        <v>0.11560693641618497</v>
      </c>
      <c r="S82" s="122">
        <f t="shared" si="74"/>
        <v>9.5779220779220783E-2</v>
      </c>
      <c r="T82" s="122">
        <f t="shared" si="74"/>
        <v>8.6907449209932278E-2</v>
      </c>
      <c r="U82" s="122">
        <f t="shared" si="74"/>
        <v>9.0640394088669946E-2</v>
      </c>
      <c r="V82" s="122">
        <f t="shared" si="74"/>
        <v>9.2731829573934832E-2</v>
      </c>
      <c r="W82" s="122">
        <f t="shared" si="74"/>
        <v>8.3593262632563947E-2</v>
      </c>
      <c r="X82" s="122">
        <f t="shared" si="74"/>
        <v>8.5000000000000006E-2</v>
      </c>
      <c r="Y82" s="122">
        <f t="shared" si="74"/>
        <v>8.3373263057019642E-2</v>
      </c>
      <c r="Z82" s="122">
        <f t="shared" si="74"/>
        <v>8.439003060778312E-2</v>
      </c>
      <c r="AA82" s="122">
        <f t="shared" si="74"/>
        <v>8.5760517799352745E-2</v>
      </c>
      <c r="AB82" s="122">
        <f t="shared" si="74"/>
        <v>8.5075702956020183E-2</v>
      </c>
      <c r="AC82" s="122" t="e">
        <f t="shared" si="74"/>
        <v>#N/A</v>
      </c>
      <c r="AD82" s="122">
        <f t="shared" si="74"/>
        <v>0.11052631578947368</v>
      </c>
      <c r="AE82" s="122">
        <f t="shared" si="74"/>
        <v>9.4879518072289157E-2</v>
      </c>
      <c r="AF82" s="122">
        <f t="shared" si="74"/>
        <v>8.8449531737773146E-2</v>
      </c>
      <c r="AG82" s="122">
        <f t="shared" si="74"/>
        <v>9.6014492753623185E-2</v>
      </c>
      <c r="AH82" s="122">
        <f t="shared" si="74"/>
        <v>9.5454545454545459E-2</v>
      </c>
      <c r="AI82" s="122">
        <f t="shared" si="74"/>
        <v>8.7608069164265126E-2</v>
      </c>
      <c r="AJ82" s="122">
        <f t="shared" si="74"/>
        <v>8.9405684754521958E-2</v>
      </c>
      <c r="AK82" s="122">
        <f t="shared" si="74"/>
        <v>8.5878707392651618E-2</v>
      </c>
      <c r="AL82" s="122">
        <f t="shared" ref="AL82:BD82" si="75">IFERROR(AL7/AL$8, #N/A)</f>
        <v>8.910490076954232E-2</v>
      </c>
      <c r="AM82" s="122">
        <f t="shared" si="75"/>
        <v>9.0499436725497553E-2</v>
      </c>
      <c r="AN82" s="122">
        <f t="shared" si="75"/>
        <v>9.0939263192831063E-2</v>
      </c>
      <c r="AO82" s="122" t="e">
        <f t="shared" si="75"/>
        <v>#N/A</v>
      </c>
      <c r="AP82" s="122">
        <f t="shared" si="75"/>
        <v>0.10918114143920596</v>
      </c>
      <c r="AQ82" s="122">
        <f t="shared" si="75"/>
        <v>0.10135135135135136</v>
      </c>
      <c r="AR82" s="122">
        <f t="shared" si="75"/>
        <v>8.0515297906602251E-2</v>
      </c>
      <c r="AS82" s="122">
        <f t="shared" si="75"/>
        <v>9.8567818028643645E-2</v>
      </c>
      <c r="AT82" s="122">
        <f t="shared" si="75"/>
        <v>9.6478873239436616E-2</v>
      </c>
      <c r="AU82" s="122">
        <f t="shared" si="75"/>
        <v>8.7209302325581398E-2</v>
      </c>
      <c r="AV82" s="122">
        <f t="shared" si="75"/>
        <v>8.7494056110318588E-2</v>
      </c>
      <c r="AW82" s="122">
        <f t="shared" si="75"/>
        <v>8.5002043318348999E-2</v>
      </c>
      <c r="AX82" s="122">
        <f t="shared" si="75"/>
        <v>8.7607637588918014E-2</v>
      </c>
      <c r="AY82" s="122">
        <f t="shared" si="75"/>
        <v>8.9459084604715675E-2</v>
      </c>
      <c r="AZ82" s="122">
        <f t="shared" si="75"/>
        <v>9.2028316405047703E-2</v>
      </c>
      <c r="BA82" s="122" t="e">
        <f t="shared" si="75"/>
        <v>#N/A</v>
      </c>
      <c r="BB82" s="122">
        <f t="shared" si="75"/>
        <v>0.10336538461538461</v>
      </c>
      <c r="BC82" s="122">
        <f t="shared" si="75"/>
        <v>0.11488250652741515</v>
      </c>
      <c r="BD82" s="122">
        <f t="shared" si="75"/>
        <v>0.10379981464318813</v>
      </c>
      <c r="BE82" s="122">
        <f t="shared" ref="BE82" si="76">IFERROR(BE7/BE$8, #N/A)</f>
        <v>0.10665597433841219</v>
      </c>
      <c r="BF82" s="122">
        <f t="shared" ref="BF82:BL82" si="77">IFERROR(BF7/BF$8, #N/A)</f>
        <v>0.10622462787550745</v>
      </c>
      <c r="BG82" s="122">
        <f t="shared" si="77"/>
        <v>9.2853416797078772E-2</v>
      </c>
      <c r="BH82" s="122">
        <f t="shared" si="77"/>
        <v>9.3589143659335516E-2</v>
      </c>
      <c r="BI82" s="122">
        <f t="shared" si="77"/>
        <v>9.1093117408906882E-2</v>
      </c>
      <c r="BJ82" s="122">
        <f t="shared" si="77"/>
        <v>9.1078760731616276E-2</v>
      </c>
      <c r="BK82" s="122">
        <f t="shared" si="77"/>
        <v>9.1784118253695424E-2</v>
      </c>
      <c r="BL82" s="122" t="e">
        <f t="shared" si="77"/>
        <v>#N/A</v>
      </c>
      <c r="BM82" s="122" t="e">
        <f t="shared" ref="BM82:CJ82" si="78">IFERROR(BM7/BM$8, #N/A)</f>
        <v>#N/A</v>
      </c>
      <c r="BN82" s="122" t="e">
        <f t="shared" si="78"/>
        <v>#N/A</v>
      </c>
      <c r="BO82" s="122" t="e">
        <f t="shared" si="78"/>
        <v>#N/A</v>
      </c>
      <c r="BP82" s="122" t="e">
        <f t="shared" si="78"/>
        <v>#N/A</v>
      </c>
      <c r="BQ82" s="122" t="e">
        <f t="shared" si="78"/>
        <v>#N/A</v>
      </c>
      <c r="BR82" s="122" t="e">
        <f t="shared" si="78"/>
        <v>#N/A</v>
      </c>
      <c r="BS82" s="122" t="e">
        <f t="shared" si="78"/>
        <v>#N/A</v>
      </c>
      <c r="BT82" s="122" t="e">
        <f t="shared" si="78"/>
        <v>#N/A</v>
      </c>
      <c r="BU82" s="122" t="e">
        <f t="shared" si="78"/>
        <v>#N/A</v>
      </c>
      <c r="BV82" s="122" t="e">
        <f t="shared" si="78"/>
        <v>#N/A</v>
      </c>
      <c r="BW82" s="122" t="e">
        <f t="shared" si="78"/>
        <v>#N/A</v>
      </c>
      <c r="BX82" s="122" t="e">
        <f t="shared" si="78"/>
        <v>#N/A</v>
      </c>
      <c r="BY82" s="122" t="e">
        <f t="shared" si="78"/>
        <v>#N/A</v>
      </c>
      <c r="BZ82" s="122" t="e">
        <f t="shared" si="78"/>
        <v>#N/A</v>
      </c>
      <c r="CA82" s="122" t="e">
        <f t="shared" si="78"/>
        <v>#N/A</v>
      </c>
      <c r="CB82" s="122" t="e">
        <f t="shared" si="78"/>
        <v>#N/A</v>
      </c>
      <c r="CC82" s="122" t="e">
        <f t="shared" si="78"/>
        <v>#N/A</v>
      </c>
      <c r="CD82" s="122" t="e">
        <f t="shared" si="78"/>
        <v>#N/A</v>
      </c>
      <c r="CE82" s="122" t="e">
        <f t="shared" si="78"/>
        <v>#N/A</v>
      </c>
      <c r="CF82" s="122" t="e">
        <f t="shared" si="78"/>
        <v>#N/A</v>
      </c>
      <c r="CG82" s="122" t="e">
        <f t="shared" si="78"/>
        <v>#N/A</v>
      </c>
      <c r="CH82" s="122" t="e">
        <f t="shared" si="78"/>
        <v>#N/A</v>
      </c>
      <c r="CI82" s="122" t="e">
        <f t="shared" si="78"/>
        <v>#N/A</v>
      </c>
      <c r="CJ82" s="122" t="e">
        <f t="shared" si="78"/>
        <v>#N/A</v>
      </c>
    </row>
    <row r="83" spans="2:88" s="117" customFormat="1">
      <c r="B83" s="123" t="s">
        <v>87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79">IFERROR(G19/G$30, #N/A)</f>
        <v>0.19908466819221968</v>
      </c>
      <c r="H83" s="124">
        <f t="shared" si="79"/>
        <v>0.19385964912280701</v>
      </c>
      <c r="I83" s="124">
        <f t="shared" si="79"/>
        <v>0.18329938900203666</v>
      </c>
      <c r="J83" s="124">
        <f t="shared" si="79"/>
        <v>0.18132464712269272</v>
      </c>
      <c r="K83" s="124">
        <f t="shared" si="79"/>
        <v>0.18052256532066507</v>
      </c>
      <c r="L83" s="124">
        <f t="shared" si="79"/>
        <v>0.17974263179742631</v>
      </c>
      <c r="M83" s="124">
        <f t="shared" si="79"/>
        <v>0.17991938438988642</v>
      </c>
      <c r="N83" s="124">
        <f t="shared" si="79"/>
        <v>0.18108651911468812</v>
      </c>
      <c r="O83" s="124">
        <f t="shared" si="79"/>
        <v>0.17859272510435301</v>
      </c>
      <c r="P83" s="124">
        <f t="shared" si="79"/>
        <v>0.18400226116449972</v>
      </c>
      <c r="Q83" s="124" t="e">
        <f t="shared" si="79"/>
        <v>#N/A</v>
      </c>
      <c r="R83" s="124">
        <f t="shared" si="79"/>
        <v>0.18495297805642633</v>
      </c>
      <c r="S83" s="124">
        <f t="shared" si="79"/>
        <v>0.18481848184818481</v>
      </c>
      <c r="T83" s="124">
        <f t="shared" si="79"/>
        <v>0.18204911092294665</v>
      </c>
      <c r="U83" s="124">
        <f t="shared" si="79"/>
        <v>0.17339510258107213</v>
      </c>
      <c r="V83" s="124">
        <f t="shared" si="79"/>
        <v>0.17519466073414905</v>
      </c>
      <c r="W83" s="124">
        <f t="shared" si="79"/>
        <v>0.17351816443594648</v>
      </c>
      <c r="X83" s="124">
        <f t="shared" si="79"/>
        <v>0.17058096415327564</v>
      </c>
      <c r="Y83" s="124">
        <f t="shared" si="79"/>
        <v>0.17622162370142364</v>
      </c>
      <c r="Z83" s="124">
        <f t="shared" si="79"/>
        <v>0.17525060490839958</v>
      </c>
      <c r="AA83" s="124">
        <f t="shared" si="79"/>
        <v>0.17333333333333334</v>
      </c>
      <c r="AB83" s="124">
        <f t="shared" si="79"/>
        <v>0.17602779386218875</v>
      </c>
      <c r="AC83" s="124" t="e">
        <f t="shared" si="79"/>
        <v>#N/A</v>
      </c>
      <c r="AD83" s="124">
        <f t="shared" si="79"/>
        <v>0.17320261437908496</v>
      </c>
      <c r="AE83" s="124">
        <f t="shared" si="79"/>
        <v>0.18321513002364065</v>
      </c>
      <c r="AF83" s="124">
        <f t="shared" si="79"/>
        <v>0.1799126637554585</v>
      </c>
      <c r="AG83" s="124">
        <f t="shared" si="79"/>
        <v>0.16587997302764665</v>
      </c>
      <c r="AH83" s="124">
        <f t="shared" si="79"/>
        <v>0.16849394114252741</v>
      </c>
      <c r="AI83" s="124">
        <f t="shared" si="79"/>
        <v>0.16797642436149313</v>
      </c>
      <c r="AJ83" s="124">
        <f t="shared" si="79"/>
        <v>0.16427969671440606</v>
      </c>
      <c r="AK83" s="124">
        <f t="shared" si="79"/>
        <v>0.16457142857142856</v>
      </c>
      <c r="AL83" s="124">
        <f t="shared" ref="AL83:BD83" si="80">IFERROR(AL19/AL$30, #N/A)</f>
        <v>0.16274309109518936</v>
      </c>
      <c r="AM83" s="124">
        <f t="shared" si="80"/>
        <v>0.16328413284132842</v>
      </c>
      <c r="AN83" s="124">
        <f t="shared" si="80"/>
        <v>0.16519005430122893</v>
      </c>
      <c r="AO83" s="124" t="e">
        <f t="shared" si="80"/>
        <v>#N/A</v>
      </c>
      <c r="AP83" s="124">
        <f t="shared" si="80"/>
        <v>0.1678082191780822</v>
      </c>
      <c r="AQ83" s="124">
        <f t="shared" si="80"/>
        <v>0.16921397379912664</v>
      </c>
      <c r="AR83" s="124">
        <f t="shared" si="80"/>
        <v>0.15857605177993528</v>
      </c>
      <c r="AS83" s="124">
        <f t="shared" si="80"/>
        <v>0.15066751430387795</v>
      </c>
      <c r="AT83" s="124">
        <f t="shared" si="80"/>
        <v>0.15343057806591032</v>
      </c>
      <c r="AU83" s="124">
        <f t="shared" si="80"/>
        <v>0.15112540192926044</v>
      </c>
      <c r="AV83" s="124">
        <f t="shared" si="80"/>
        <v>0.15135572642654796</v>
      </c>
      <c r="AW83" s="124">
        <f t="shared" si="80"/>
        <v>0.15314989138305576</v>
      </c>
      <c r="AX83" s="124">
        <f t="shared" si="80"/>
        <v>0.15060625398851307</v>
      </c>
      <c r="AY83" s="124">
        <f t="shared" si="80"/>
        <v>0.14947245017584995</v>
      </c>
      <c r="AZ83" s="124">
        <f t="shared" si="80"/>
        <v>0.15251017639077341</v>
      </c>
      <c r="BA83" s="124" t="e">
        <f t="shared" si="80"/>
        <v>#N/A</v>
      </c>
      <c r="BB83" s="124">
        <f t="shared" si="80"/>
        <v>0.15909090909090909</v>
      </c>
      <c r="BC83" s="124">
        <f t="shared" si="80"/>
        <v>0.15644171779141106</v>
      </c>
      <c r="BD83" s="124">
        <f t="shared" si="80"/>
        <v>0.15353697749196141</v>
      </c>
      <c r="BE83" s="124">
        <f t="shared" ref="BE83" si="81">IFERROR(BE19/BE$30, #N/A)</f>
        <v>0.14571607254534083</v>
      </c>
      <c r="BF83" s="124">
        <f t="shared" ref="BF83:BL83" si="82">IFERROR(BF19/BF$30, #N/A)</f>
        <v>0.14728682170542637</v>
      </c>
      <c r="BG83" s="124">
        <f t="shared" si="82"/>
        <v>0.14594356261022928</v>
      </c>
      <c r="BH83" s="124">
        <f t="shared" si="82"/>
        <v>0.14499017681728879</v>
      </c>
      <c r="BI83" s="124">
        <f t="shared" si="82"/>
        <v>0.14544820369724451</v>
      </c>
      <c r="BJ83" s="124">
        <f t="shared" si="82"/>
        <v>0.14406514249921704</v>
      </c>
      <c r="BK83" s="124">
        <f t="shared" si="82"/>
        <v>0.14358538657604078</v>
      </c>
      <c r="BL83" s="124" t="e">
        <f t="shared" si="82"/>
        <v>#N/A</v>
      </c>
      <c r="BM83" s="124" t="e">
        <f t="shared" ref="BM83:CJ83" si="83">IFERROR(BM19/BM$30, #N/A)</f>
        <v>#N/A</v>
      </c>
      <c r="BN83" s="124" t="e">
        <f t="shared" si="83"/>
        <v>#N/A</v>
      </c>
      <c r="BO83" s="124" t="e">
        <f t="shared" si="83"/>
        <v>#N/A</v>
      </c>
      <c r="BP83" s="124" t="e">
        <f t="shared" si="83"/>
        <v>#N/A</v>
      </c>
      <c r="BQ83" s="124" t="e">
        <f t="shared" si="83"/>
        <v>#N/A</v>
      </c>
      <c r="BR83" s="124" t="e">
        <f t="shared" si="83"/>
        <v>#N/A</v>
      </c>
      <c r="BS83" s="124" t="e">
        <f t="shared" si="83"/>
        <v>#N/A</v>
      </c>
      <c r="BT83" s="124" t="e">
        <f t="shared" si="83"/>
        <v>#N/A</v>
      </c>
      <c r="BU83" s="124" t="e">
        <f t="shared" si="83"/>
        <v>#N/A</v>
      </c>
      <c r="BV83" s="124" t="e">
        <f t="shared" si="83"/>
        <v>#N/A</v>
      </c>
      <c r="BW83" s="124" t="e">
        <f t="shared" si="83"/>
        <v>#N/A</v>
      </c>
      <c r="BX83" s="124" t="e">
        <f t="shared" si="83"/>
        <v>#N/A</v>
      </c>
      <c r="BY83" s="124" t="e">
        <f t="shared" si="83"/>
        <v>#N/A</v>
      </c>
      <c r="BZ83" s="124" t="e">
        <f t="shared" si="83"/>
        <v>#N/A</v>
      </c>
      <c r="CA83" s="124" t="e">
        <f t="shared" si="83"/>
        <v>#N/A</v>
      </c>
      <c r="CB83" s="124" t="e">
        <f t="shared" si="83"/>
        <v>#N/A</v>
      </c>
      <c r="CC83" s="124" t="e">
        <f t="shared" si="83"/>
        <v>#N/A</v>
      </c>
      <c r="CD83" s="124" t="e">
        <f t="shared" si="83"/>
        <v>#N/A</v>
      </c>
      <c r="CE83" s="124" t="e">
        <f t="shared" si="83"/>
        <v>#N/A</v>
      </c>
      <c r="CF83" s="124" t="e">
        <f t="shared" si="83"/>
        <v>#N/A</v>
      </c>
      <c r="CG83" s="124" t="e">
        <f t="shared" si="83"/>
        <v>#N/A</v>
      </c>
      <c r="CH83" s="124" t="e">
        <f t="shared" si="83"/>
        <v>#N/A</v>
      </c>
      <c r="CI83" s="124" t="e">
        <f t="shared" si="83"/>
        <v>#N/A</v>
      </c>
      <c r="CJ83" s="124" t="e">
        <f t="shared" si="83"/>
        <v>#N/A</v>
      </c>
    </row>
    <row r="84" spans="2:88" s="117" customFormat="1">
      <c r="B84" s="123" t="s">
        <v>87</v>
      </c>
      <c r="C84" s="119" t="s">
        <v>8</v>
      </c>
      <c r="D84" s="119"/>
      <c r="E84" s="119"/>
      <c r="F84" s="124">
        <f t="shared" ref="F84:U88" si="84">IFERROR(F20/F$30, #N/A)</f>
        <v>0.22061482820976491</v>
      </c>
      <c r="G84" s="124">
        <f t="shared" si="84"/>
        <v>0.20938215102974828</v>
      </c>
      <c r="H84" s="124">
        <f t="shared" si="84"/>
        <v>0.21666666666666667</v>
      </c>
      <c r="I84" s="124">
        <f t="shared" si="84"/>
        <v>0.21113374066530891</v>
      </c>
      <c r="J84" s="124">
        <f t="shared" si="84"/>
        <v>0.20304017372421282</v>
      </c>
      <c r="K84" s="124">
        <f t="shared" si="84"/>
        <v>0.20855106888361044</v>
      </c>
      <c r="L84" s="124">
        <f t="shared" si="84"/>
        <v>0.20880033208800333</v>
      </c>
      <c r="M84" s="124">
        <f t="shared" si="84"/>
        <v>0.20813484792964457</v>
      </c>
      <c r="N84" s="124">
        <f t="shared" si="84"/>
        <v>0.21227364185110664</v>
      </c>
      <c r="O84" s="124">
        <f t="shared" si="84"/>
        <v>0.21586165772212285</v>
      </c>
      <c r="P84" s="124">
        <f t="shared" si="84"/>
        <v>0.215375918598078</v>
      </c>
      <c r="Q84" s="124" t="e">
        <f t="shared" si="84"/>
        <v>#N/A</v>
      </c>
      <c r="R84" s="124">
        <f t="shared" si="84"/>
        <v>0.20376175548589343</v>
      </c>
      <c r="S84" s="124">
        <f t="shared" si="84"/>
        <v>0.21562156215621561</v>
      </c>
      <c r="T84" s="124">
        <f t="shared" si="84"/>
        <v>0.22184589331075361</v>
      </c>
      <c r="U84" s="124">
        <f t="shared" si="84"/>
        <v>0.21773659827928524</v>
      </c>
      <c r="V84" s="124">
        <f t="shared" si="79"/>
        <v>0.22080088987764182</v>
      </c>
      <c r="W84" s="124">
        <f t="shared" si="79"/>
        <v>0.22179732313575526</v>
      </c>
      <c r="X84" s="124">
        <f t="shared" si="79"/>
        <v>0.21878862793572312</v>
      </c>
      <c r="Y84" s="124">
        <f t="shared" si="79"/>
        <v>0.23047325894574835</v>
      </c>
      <c r="Z84" s="124">
        <f t="shared" si="79"/>
        <v>0.2305565157276184</v>
      </c>
      <c r="AA84" s="124">
        <f t="shared" si="79"/>
        <v>0.22790697674418606</v>
      </c>
      <c r="AB84" s="124">
        <f t="shared" si="79"/>
        <v>0.23248407643312102</v>
      </c>
      <c r="AC84" s="124" t="e">
        <f t="shared" si="79"/>
        <v>#N/A</v>
      </c>
      <c r="AD84" s="124">
        <f t="shared" si="79"/>
        <v>0.22222222222222221</v>
      </c>
      <c r="AE84" s="124">
        <f t="shared" si="79"/>
        <v>0.24349881796690306</v>
      </c>
      <c r="AF84" s="124">
        <f t="shared" si="79"/>
        <v>0.24017467248908297</v>
      </c>
      <c r="AG84" s="124">
        <f t="shared" si="79"/>
        <v>0.23263654753877275</v>
      </c>
      <c r="AH84" s="124">
        <f t="shared" si="79"/>
        <v>0.23946912867859205</v>
      </c>
      <c r="AI84" s="124">
        <f t="shared" si="79"/>
        <v>0.23821218074656189</v>
      </c>
      <c r="AJ84" s="124">
        <f t="shared" si="79"/>
        <v>0.23420387531592249</v>
      </c>
      <c r="AK84" s="124">
        <f t="shared" si="79"/>
        <v>0.23885714285714285</v>
      </c>
      <c r="AL84" s="124">
        <f t="shared" ref="AL84:BD84" si="85">IFERROR(AL20/AL$30, #N/A)</f>
        <v>0.23814397816444899</v>
      </c>
      <c r="AM84" s="124">
        <f t="shared" si="85"/>
        <v>0.23616236162361623</v>
      </c>
      <c r="AN84" s="124">
        <f t="shared" si="85"/>
        <v>0.24006859102600744</v>
      </c>
      <c r="AO84" s="124" t="e">
        <f t="shared" si="85"/>
        <v>#N/A</v>
      </c>
      <c r="AP84" s="124">
        <f t="shared" si="85"/>
        <v>0.24315068493150685</v>
      </c>
      <c r="AQ84" s="124">
        <f t="shared" si="85"/>
        <v>0.23362445414847161</v>
      </c>
      <c r="AR84" s="124">
        <f t="shared" si="85"/>
        <v>0.23220064724919093</v>
      </c>
      <c r="AS84" s="124">
        <f t="shared" si="85"/>
        <v>0.22886204704386523</v>
      </c>
      <c r="AT84" s="124">
        <f t="shared" si="85"/>
        <v>0.23446785521339816</v>
      </c>
      <c r="AU84" s="124">
        <f t="shared" si="85"/>
        <v>0.23288929719797888</v>
      </c>
      <c r="AV84" s="124">
        <f t="shared" si="85"/>
        <v>0.23512747875354106</v>
      </c>
      <c r="AW84" s="124">
        <f t="shared" si="85"/>
        <v>0.23714699493120928</v>
      </c>
      <c r="AX84" s="124">
        <f t="shared" si="85"/>
        <v>0.23229100191448629</v>
      </c>
      <c r="AY84" s="124">
        <f t="shared" si="85"/>
        <v>0.23505275498241501</v>
      </c>
      <c r="AZ84" s="124">
        <f t="shared" si="85"/>
        <v>0.23799185888738128</v>
      </c>
      <c r="BA84" s="124" t="e">
        <f t="shared" si="85"/>
        <v>#N/A</v>
      </c>
      <c r="BB84" s="124">
        <f t="shared" si="85"/>
        <v>0.24188311688311689</v>
      </c>
      <c r="BC84" s="124">
        <f t="shared" si="85"/>
        <v>0.25664621676891614</v>
      </c>
      <c r="BD84" s="124">
        <f t="shared" si="85"/>
        <v>0.24035369774919615</v>
      </c>
      <c r="BE84" s="124">
        <f t="shared" ref="BE84" si="86">IFERROR(BE20/BE$30, #N/A)</f>
        <v>0.23389618511569732</v>
      </c>
      <c r="BF84" s="124">
        <f t="shared" ref="BF84:BL84" si="87">IFERROR(BF20/BF$30, #N/A)</f>
        <v>0.23204134366925064</v>
      </c>
      <c r="BG84" s="124">
        <f t="shared" si="87"/>
        <v>0.23148148148148148</v>
      </c>
      <c r="BH84" s="124">
        <f t="shared" si="87"/>
        <v>0.23614931237721021</v>
      </c>
      <c r="BI84" s="124">
        <f t="shared" si="87"/>
        <v>0.23613533310080223</v>
      </c>
      <c r="BJ84" s="124">
        <f t="shared" si="87"/>
        <v>0.2358283745693705</v>
      </c>
      <c r="BK84" s="124">
        <f t="shared" si="87"/>
        <v>0.23477768337581423</v>
      </c>
      <c r="BL84" s="124" t="e">
        <f t="shared" si="87"/>
        <v>#N/A</v>
      </c>
      <c r="BM84" s="124" t="e">
        <f t="shared" ref="BM84:CJ84" si="88">IFERROR(BM20/BM$30, #N/A)</f>
        <v>#N/A</v>
      </c>
      <c r="BN84" s="124" t="e">
        <f t="shared" si="88"/>
        <v>#N/A</v>
      </c>
      <c r="BO84" s="124" t="e">
        <f t="shared" si="88"/>
        <v>#N/A</v>
      </c>
      <c r="BP84" s="124" t="e">
        <f t="shared" si="88"/>
        <v>#N/A</v>
      </c>
      <c r="BQ84" s="124" t="e">
        <f t="shared" si="88"/>
        <v>#N/A</v>
      </c>
      <c r="BR84" s="124" t="e">
        <f t="shared" si="88"/>
        <v>#N/A</v>
      </c>
      <c r="BS84" s="124" t="e">
        <f t="shared" si="88"/>
        <v>#N/A</v>
      </c>
      <c r="BT84" s="124" t="e">
        <f t="shared" si="88"/>
        <v>#N/A</v>
      </c>
      <c r="BU84" s="124" t="e">
        <f t="shared" si="88"/>
        <v>#N/A</v>
      </c>
      <c r="BV84" s="124" t="e">
        <f t="shared" si="88"/>
        <v>#N/A</v>
      </c>
      <c r="BW84" s="124" t="e">
        <f t="shared" si="88"/>
        <v>#N/A</v>
      </c>
      <c r="BX84" s="124" t="e">
        <f t="shared" si="88"/>
        <v>#N/A</v>
      </c>
      <c r="BY84" s="124" t="e">
        <f t="shared" si="88"/>
        <v>#N/A</v>
      </c>
      <c r="BZ84" s="124" t="e">
        <f t="shared" si="88"/>
        <v>#N/A</v>
      </c>
      <c r="CA84" s="124" t="e">
        <f t="shared" si="88"/>
        <v>#N/A</v>
      </c>
      <c r="CB84" s="124" t="e">
        <f t="shared" si="88"/>
        <v>#N/A</v>
      </c>
      <c r="CC84" s="124" t="e">
        <f t="shared" si="88"/>
        <v>#N/A</v>
      </c>
      <c r="CD84" s="124" t="e">
        <f t="shared" si="88"/>
        <v>#N/A</v>
      </c>
      <c r="CE84" s="124" t="e">
        <f t="shared" si="88"/>
        <v>#N/A</v>
      </c>
      <c r="CF84" s="124" t="e">
        <f t="shared" si="88"/>
        <v>#N/A</v>
      </c>
      <c r="CG84" s="124" t="e">
        <f t="shared" si="88"/>
        <v>#N/A</v>
      </c>
      <c r="CH84" s="124" t="e">
        <f t="shared" si="88"/>
        <v>#N/A</v>
      </c>
      <c r="CI84" s="124" t="e">
        <f t="shared" si="88"/>
        <v>#N/A</v>
      </c>
      <c r="CJ84" s="124" t="e">
        <f t="shared" si="88"/>
        <v>#N/A</v>
      </c>
    </row>
    <row r="85" spans="2:88" s="117" customFormat="1">
      <c r="B85" s="123" t="s">
        <v>87</v>
      </c>
      <c r="C85" s="119" t="s">
        <v>7</v>
      </c>
      <c r="D85" s="119"/>
      <c r="E85" s="119"/>
      <c r="F85" s="124">
        <f t="shared" si="84"/>
        <v>0.11573236889692586</v>
      </c>
      <c r="G85" s="124">
        <f t="shared" si="79"/>
        <v>0.11441647597254005</v>
      </c>
      <c r="H85" s="124">
        <f t="shared" si="79"/>
        <v>0.12105263157894737</v>
      </c>
      <c r="I85" s="124">
        <f t="shared" si="79"/>
        <v>0.11948404616429056</v>
      </c>
      <c r="J85" s="124">
        <f t="shared" si="79"/>
        <v>0.1259500542888165</v>
      </c>
      <c r="K85" s="124">
        <f t="shared" si="79"/>
        <v>0.12209026128266033</v>
      </c>
      <c r="L85" s="124">
        <f t="shared" si="79"/>
        <v>0.12536322125363222</v>
      </c>
      <c r="M85" s="124">
        <f t="shared" si="79"/>
        <v>0.13264932209600586</v>
      </c>
      <c r="N85" s="124">
        <f t="shared" si="79"/>
        <v>0.12944332662642521</v>
      </c>
      <c r="O85" s="124">
        <f t="shared" si="79"/>
        <v>0.13297555158020274</v>
      </c>
      <c r="P85" s="124">
        <f t="shared" si="79"/>
        <v>0.1325607687959299</v>
      </c>
      <c r="Q85" s="124" t="e">
        <f t="shared" si="79"/>
        <v>#N/A</v>
      </c>
      <c r="R85" s="124">
        <f t="shared" si="79"/>
        <v>0.15830721003134796</v>
      </c>
      <c r="S85" s="124">
        <f t="shared" si="79"/>
        <v>0.13421342134213421</v>
      </c>
      <c r="T85" s="124">
        <f t="shared" si="79"/>
        <v>0.13971210838272649</v>
      </c>
      <c r="U85" s="124">
        <f t="shared" si="79"/>
        <v>0.13500992720052946</v>
      </c>
      <c r="V85" s="124">
        <f t="shared" si="79"/>
        <v>0.13570634037819801</v>
      </c>
      <c r="W85" s="124">
        <f t="shared" si="79"/>
        <v>0.13718929254302104</v>
      </c>
      <c r="X85" s="124">
        <f t="shared" si="79"/>
        <v>0.14256283477544293</v>
      </c>
      <c r="Y85" s="124">
        <f t="shared" si="79"/>
        <v>0.14120815698345518</v>
      </c>
      <c r="Z85" s="124">
        <f t="shared" si="79"/>
        <v>0.14275838230210855</v>
      </c>
      <c r="AA85" s="124">
        <f t="shared" si="79"/>
        <v>0.14666666666666667</v>
      </c>
      <c r="AB85" s="124">
        <f t="shared" si="79"/>
        <v>0.14331210191082802</v>
      </c>
      <c r="AC85" s="124" t="e">
        <f t="shared" si="79"/>
        <v>#N/A</v>
      </c>
      <c r="AD85" s="124">
        <f t="shared" si="79"/>
        <v>0.15686274509803921</v>
      </c>
      <c r="AE85" s="124">
        <f t="shared" si="79"/>
        <v>0.1430260047281324</v>
      </c>
      <c r="AF85" s="124">
        <f t="shared" si="79"/>
        <v>0.1554585152838428</v>
      </c>
      <c r="AG85" s="124">
        <f t="shared" si="79"/>
        <v>0.1490222521915037</v>
      </c>
      <c r="AH85" s="124">
        <f t="shared" si="79"/>
        <v>0.14195037507212926</v>
      </c>
      <c r="AI85" s="124">
        <f t="shared" si="79"/>
        <v>0.14194499017681728</v>
      </c>
      <c r="AJ85" s="124">
        <f t="shared" si="79"/>
        <v>0.14658803706823925</v>
      </c>
      <c r="AK85" s="124">
        <f t="shared" si="79"/>
        <v>0.14171428571428571</v>
      </c>
      <c r="AL85" s="124">
        <f t="shared" ref="AL85:BD85" si="89">IFERROR(AL21/AL$30, #N/A)</f>
        <v>0.14295462299556466</v>
      </c>
      <c r="AM85" s="124">
        <f t="shared" si="89"/>
        <v>0.1429889298892989</v>
      </c>
      <c r="AN85" s="124">
        <f t="shared" si="89"/>
        <v>0.14547013432409259</v>
      </c>
      <c r="AO85" s="124" t="e">
        <f t="shared" si="89"/>
        <v>#N/A</v>
      </c>
      <c r="AP85" s="124">
        <f t="shared" si="89"/>
        <v>0.1523972602739726</v>
      </c>
      <c r="AQ85" s="124">
        <f t="shared" si="89"/>
        <v>0.14956331877729256</v>
      </c>
      <c r="AR85" s="124">
        <f t="shared" si="89"/>
        <v>0.16019417475728157</v>
      </c>
      <c r="AS85" s="124">
        <f t="shared" si="89"/>
        <v>0.15384615384615385</v>
      </c>
      <c r="AT85" s="124">
        <f t="shared" si="89"/>
        <v>0.14478660183684494</v>
      </c>
      <c r="AU85" s="124">
        <f t="shared" si="89"/>
        <v>0.14331649058337162</v>
      </c>
      <c r="AV85" s="124">
        <f t="shared" si="89"/>
        <v>0.14488061513557265</v>
      </c>
      <c r="AW85" s="124">
        <f t="shared" si="89"/>
        <v>0.14590876176683562</v>
      </c>
      <c r="AX85" s="124">
        <f t="shared" si="89"/>
        <v>0.15156349712827058</v>
      </c>
      <c r="AY85" s="124">
        <f t="shared" si="89"/>
        <v>0.14624853458382181</v>
      </c>
      <c r="AZ85" s="124">
        <f t="shared" si="89"/>
        <v>0.14762550881953868</v>
      </c>
      <c r="BA85" s="124" t="e">
        <f t="shared" si="89"/>
        <v>#N/A</v>
      </c>
      <c r="BB85" s="124">
        <f t="shared" si="89"/>
        <v>0.15909090909090909</v>
      </c>
      <c r="BC85" s="124">
        <f t="shared" si="89"/>
        <v>0.14519427402862986</v>
      </c>
      <c r="BD85" s="124">
        <f t="shared" si="89"/>
        <v>0.15032154340836013</v>
      </c>
      <c r="BE85" s="124">
        <f t="shared" ref="BE85" si="90">IFERROR(BE21/BE$30, #N/A)</f>
        <v>0.14509068167604752</v>
      </c>
      <c r="BF85" s="124">
        <f t="shared" ref="BF85:BL85" si="91">IFERROR(BF21/BF$30, #N/A)</f>
        <v>0.14418604651162792</v>
      </c>
      <c r="BG85" s="124">
        <f t="shared" si="91"/>
        <v>0.15299823633156967</v>
      </c>
      <c r="BH85" s="124">
        <f t="shared" si="91"/>
        <v>0.14656188605108056</v>
      </c>
      <c r="BI85" s="124">
        <f t="shared" si="91"/>
        <v>0.1461457970003488</v>
      </c>
      <c r="BJ85" s="124">
        <f t="shared" si="91"/>
        <v>0.14688380833072345</v>
      </c>
      <c r="BK85" s="124">
        <f t="shared" si="91"/>
        <v>0.14811668082696119</v>
      </c>
      <c r="BL85" s="124" t="e">
        <f t="shared" si="91"/>
        <v>#N/A</v>
      </c>
      <c r="BM85" s="124" t="e">
        <f t="shared" ref="BM85:CJ85" si="92">IFERROR(BM21/BM$30, #N/A)</f>
        <v>#N/A</v>
      </c>
      <c r="BN85" s="124" t="e">
        <f t="shared" si="92"/>
        <v>#N/A</v>
      </c>
      <c r="BO85" s="124" t="e">
        <f t="shared" si="92"/>
        <v>#N/A</v>
      </c>
      <c r="BP85" s="124" t="e">
        <f t="shared" si="92"/>
        <v>#N/A</v>
      </c>
      <c r="BQ85" s="124" t="e">
        <f t="shared" si="92"/>
        <v>#N/A</v>
      </c>
      <c r="BR85" s="124" t="e">
        <f t="shared" si="92"/>
        <v>#N/A</v>
      </c>
      <c r="BS85" s="124" t="e">
        <f t="shared" si="92"/>
        <v>#N/A</v>
      </c>
      <c r="BT85" s="124" t="e">
        <f t="shared" si="92"/>
        <v>#N/A</v>
      </c>
      <c r="BU85" s="124" t="e">
        <f t="shared" si="92"/>
        <v>#N/A</v>
      </c>
      <c r="BV85" s="124" t="e">
        <f t="shared" si="92"/>
        <v>#N/A</v>
      </c>
      <c r="BW85" s="124" t="e">
        <f t="shared" si="92"/>
        <v>#N/A</v>
      </c>
      <c r="BX85" s="124" t="e">
        <f t="shared" si="92"/>
        <v>#N/A</v>
      </c>
      <c r="BY85" s="124" t="e">
        <f t="shared" si="92"/>
        <v>#N/A</v>
      </c>
      <c r="BZ85" s="124" t="e">
        <f t="shared" si="92"/>
        <v>#N/A</v>
      </c>
      <c r="CA85" s="124" t="e">
        <f t="shared" si="92"/>
        <v>#N/A</v>
      </c>
      <c r="CB85" s="124" t="e">
        <f t="shared" si="92"/>
        <v>#N/A</v>
      </c>
      <c r="CC85" s="124" t="e">
        <f t="shared" si="92"/>
        <v>#N/A</v>
      </c>
      <c r="CD85" s="124" t="e">
        <f t="shared" si="92"/>
        <v>#N/A</v>
      </c>
      <c r="CE85" s="124" t="e">
        <f t="shared" si="92"/>
        <v>#N/A</v>
      </c>
      <c r="CF85" s="124" t="e">
        <f t="shared" si="92"/>
        <v>#N/A</v>
      </c>
      <c r="CG85" s="124" t="e">
        <f t="shared" si="92"/>
        <v>#N/A</v>
      </c>
      <c r="CH85" s="124" t="e">
        <f t="shared" si="92"/>
        <v>#N/A</v>
      </c>
      <c r="CI85" s="124" t="e">
        <f t="shared" si="92"/>
        <v>#N/A</v>
      </c>
      <c r="CJ85" s="124" t="e">
        <f t="shared" si="92"/>
        <v>#N/A</v>
      </c>
    </row>
    <row r="86" spans="2:88" s="117" customFormat="1">
      <c r="B86" s="123" t="s">
        <v>87</v>
      </c>
      <c r="C86" s="119" t="s">
        <v>6</v>
      </c>
      <c r="D86" s="119"/>
      <c r="E86" s="119"/>
      <c r="F86" s="124">
        <f t="shared" si="84"/>
        <v>7.2332730560578665E-2</v>
      </c>
      <c r="G86" s="124">
        <f t="shared" si="79"/>
        <v>6.9794050343249425E-2</v>
      </c>
      <c r="H86" s="124">
        <f t="shared" si="79"/>
        <v>6.9298245614035081E-2</v>
      </c>
      <c r="I86" s="124">
        <f t="shared" si="79"/>
        <v>6.720977596741344E-2</v>
      </c>
      <c r="J86" s="124">
        <f t="shared" si="79"/>
        <v>6.5689467969598264E-2</v>
      </c>
      <c r="K86" s="124">
        <f t="shared" si="79"/>
        <v>6.7458432304038002E-2</v>
      </c>
      <c r="L86" s="124">
        <f t="shared" si="79"/>
        <v>6.8493150684931503E-2</v>
      </c>
      <c r="M86" s="124">
        <f t="shared" si="79"/>
        <v>6.8889703187980947E-2</v>
      </c>
      <c r="N86" s="124">
        <f t="shared" si="79"/>
        <v>7.0087189805499661E-2</v>
      </c>
      <c r="O86" s="124">
        <f t="shared" si="79"/>
        <v>6.8574836016696478E-2</v>
      </c>
      <c r="P86" s="124">
        <f t="shared" si="79"/>
        <v>7.0944036178632E-2</v>
      </c>
      <c r="Q86" s="124" t="e">
        <f t="shared" si="79"/>
        <v>#N/A</v>
      </c>
      <c r="R86" s="124">
        <f t="shared" si="79"/>
        <v>6.8965517241379309E-2</v>
      </c>
      <c r="S86" s="124">
        <f t="shared" si="79"/>
        <v>7.2607260726072612E-2</v>
      </c>
      <c r="T86" s="124">
        <f t="shared" si="79"/>
        <v>7.4513124470787465E-2</v>
      </c>
      <c r="U86" s="124">
        <f t="shared" si="79"/>
        <v>7.1475843812044998E-2</v>
      </c>
      <c r="V86" s="124">
        <f t="shared" si="79"/>
        <v>7.1746384872080085E-2</v>
      </c>
      <c r="W86" s="124">
        <f t="shared" si="79"/>
        <v>7.2657743785850867E-2</v>
      </c>
      <c r="X86" s="124">
        <f t="shared" si="79"/>
        <v>7.2929542645241041E-2</v>
      </c>
      <c r="Y86" s="124">
        <f t="shared" si="79"/>
        <v>7.6183147364370915E-2</v>
      </c>
      <c r="Z86" s="124">
        <f t="shared" si="79"/>
        <v>7.6045627376425853E-2</v>
      </c>
      <c r="AA86" s="124">
        <f t="shared" si="79"/>
        <v>7.5658914728682164E-2</v>
      </c>
      <c r="AB86" s="124">
        <f t="shared" si="79"/>
        <v>7.6722640416907933E-2</v>
      </c>
      <c r="AC86" s="124" t="e">
        <f t="shared" si="79"/>
        <v>#N/A</v>
      </c>
      <c r="AD86" s="124">
        <f t="shared" si="79"/>
        <v>7.5163398692810454E-2</v>
      </c>
      <c r="AE86" s="124">
        <f t="shared" si="79"/>
        <v>8.0378250591016553E-2</v>
      </c>
      <c r="AF86" s="124">
        <f t="shared" si="79"/>
        <v>8.034934497816594E-2</v>
      </c>
      <c r="AG86" s="124">
        <f t="shared" si="79"/>
        <v>7.8219824679703301E-2</v>
      </c>
      <c r="AH86" s="124">
        <f t="shared" si="79"/>
        <v>8.1938834391229079E-2</v>
      </c>
      <c r="AI86" s="124">
        <f t="shared" si="79"/>
        <v>8.1041257367387029E-2</v>
      </c>
      <c r="AJ86" s="124">
        <f t="shared" si="79"/>
        <v>8.0454928390901431E-2</v>
      </c>
      <c r="AK86" s="124">
        <f t="shared" si="79"/>
        <v>8.3047619047619051E-2</v>
      </c>
      <c r="AL86" s="124">
        <f t="shared" ref="AL86:BD86" si="93">IFERROR(AL22/AL$30, #N/A)</f>
        <v>8.4953940634595701E-2</v>
      </c>
      <c r="AM86" s="124">
        <f t="shared" si="93"/>
        <v>8.3948339483394835E-2</v>
      </c>
      <c r="AN86" s="124">
        <f t="shared" si="93"/>
        <v>8.6310374392683617E-2</v>
      </c>
      <c r="AO86" s="124" t="e">
        <f t="shared" si="93"/>
        <v>#N/A</v>
      </c>
      <c r="AP86" s="124">
        <f t="shared" si="93"/>
        <v>9.0753424657534248E-2</v>
      </c>
      <c r="AQ86" s="124">
        <f t="shared" si="93"/>
        <v>9.1703056768558958E-2</v>
      </c>
      <c r="AR86" s="124">
        <f t="shared" si="93"/>
        <v>9.1423948220064721E-2</v>
      </c>
      <c r="AS86" s="124">
        <f t="shared" si="93"/>
        <v>8.9001907183725359E-2</v>
      </c>
      <c r="AT86" s="124">
        <f t="shared" si="93"/>
        <v>9.292274446245273E-2</v>
      </c>
      <c r="AU86" s="124">
        <f t="shared" si="93"/>
        <v>9.2328892971979784E-2</v>
      </c>
      <c r="AV86" s="124">
        <f t="shared" si="93"/>
        <v>9.3079724807770131E-2</v>
      </c>
      <c r="AW86" s="124">
        <f t="shared" si="93"/>
        <v>9.4134685010861696E-2</v>
      </c>
      <c r="AX86" s="124">
        <f t="shared" si="93"/>
        <v>9.4128908742820677E-2</v>
      </c>
      <c r="AY86" s="124">
        <f t="shared" si="93"/>
        <v>9.495896834701055E-2</v>
      </c>
      <c r="AZ86" s="124">
        <f t="shared" si="93"/>
        <v>9.4979647218453186E-2</v>
      </c>
      <c r="BA86" s="124" t="e">
        <f t="shared" si="93"/>
        <v>#N/A</v>
      </c>
      <c r="BB86" s="124">
        <f t="shared" si="93"/>
        <v>9.5779220779220783E-2</v>
      </c>
      <c r="BC86" s="124">
        <f t="shared" si="93"/>
        <v>9.3047034764826175E-2</v>
      </c>
      <c r="BD86" s="124">
        <f t="shared" si="93"/>
        <v>9.6463022508038579E-2</v>
      </c>
      <c r="BE86" s="124">
        <f t="shared" ref="BE86" si="94">IFERROR(BE22/BE$30, #N/A)</f>
        <v>9.3183239524702935E-2</v>
      </c>
      <c r="BF86" s="124">
        <f t="shared" ref="BF86:BL86" si="95">IFERROR(BF22/BF$30, #N/A)</f>
        <v>9.3540051679586567E-2</v>
      </c>
      <c r="BG86" s="124">
        <f t="shared" si="95"/>
        <v>9.3474426807760136E-2</v>
      </c>
      <c r="BH86" s="124">
        <f t="shared" si="95"/>
        <v>9.5088408644400782E-2</v>
      </c>
      <c r="BI86" s="124">
        <f t="shared" si="95"/>
        <v>9.4872689222183462E-2</v>
      </c>
      <c r="BJ86" s="124">
        <f t="shared" si="95"/>
        <v>9.5834638271218284E-2</v>
      </c>
      <c r="BK86" s="124">
        <f t="shared" si="95"/>
        <v>9.5440385160011326E-2</v>
      </c>
      <c r="BL86" s="124" t="e">
        <f t="shared" si="95"/>
        <v>#N/A</v>
      </c>
      <c r="BM86" s="124" t="e">
        <f t="shared" ref="BM86:CJ86" si="96">IFERROR(BM22/BM$30, #N/A)</f>
        <v>#N/A</v>
      </c>
      <c r="BN86" s="124" t="e">
        <f t="shared" si="96"/>
        <v>#N/A</v>
      </c>
      <c r="BO86" s="124" t="e">
        <f t="shared" si="96"/>
        <v>#N/A</v>
      </c>
      <c r="BP86" s="124" t="e">
        <f t="shared" si="96"/>
        <v>#N/A</v>
      </c>
      <c r="BQ86" s="124" t="e">
        <f t="shared" si="96"/>
        <v>#N/A</v>
      </c>
      <c r="BR86" s="124" t="e">
        <f t="shared" si="96"/>
        <v>#N/A</v>
      </c>
      <c r="BS86" s="124" t="e">
        <f t="shared" si="96"/>
        <v>#N/A</v>
      </c>
      <c r="BT86" s="124" t="e">
        <f t="shared" si="96"/>
        <v>#N/A</v>
      </c>
      <c r="BU86" s="124" t="e">
        <f t="shared" si="96"/>
        <v>#N/A</v>
      </c>
      <c r="BV86" s="124" t="e">
        <f t="shared" si="96"/>
        <v>#N/A</v>
      </c>
      <c r="BW86" s="124" t="e">
        <f t="shared" si="96"/>
        <v>#N/A</v>
      </c>
      <c r="BX86" s="124" t="e">
        <f t="shared" si="96"/>
        <v>#N/A</v>
      </c>
      <c r="BY86" s="124" t="e">
        <f t="shared" si="96"/>
        <v>#N/A</v>
      </c>
      <c r="BZ86" s="124" t="e">
        <f t="shared" si="96"/>
        <v>#N/A</v>
      </c>
      <c r="CA86" s="124" t="e">
        <f t="shared" si="96"/>
        <v>#N/A</v>
      </c>
      <c r="CB86" s="124" t="e">
        <f t="shared" si="96"/>
        <v>#N/A</v>
      </c>
      <c r="CC86" s="124" t="e">
        <f t="shared" si="96"/>
        <v>#N/A</v>
      </c>
      <c r="CD86" s="124" t="e">
        <f t="shared" si="96"/>
        <v>#N/A</v>
      </c>
      <c r="CE86" s="124" t="e">
        <f t="shared" si="96"/>
        <v>#N/A</v>
      </c>
      <c r="CF86" s="124" t="e">
        <f t="shared" si="96"/>
        <v>#N/A</v>
      </c>
      <c r="CG86" s="124" t="e">
        <f t="shared" si="96"/>
        <v>#N/A</v>
      </c>
      <c r="CH86" s="124" t="e">
        <f t="shared" si="96"/>
        <v>#N/A</v>
      </c>
      <c r="CI86" s="124" t="e">
        <f t="shared" si="96"/>
        <v>#N/A</v>
      </c>
      <c r="CJ86" s="124" t="e">
        <f t="shared" si="96"/>
        <v>#N/A</v>
      </c>
    </row>
    <row r="87" spans="2:88" s="117" customFormat="1">
      <c r="B87" s="123" t="s">
        <v>87</v>
      </c>
      <c r="C87" s="124" t="s">
        <v>5</v>
      </c>
      <c r="D87" s="125"/>
      <c r="E87" s="125"/>
      <c r="F87" s="124">
        <f t="shared" si="84"/>
        <v>2.8933092224231464E-2</v>
      </c>
      <c r="G87" s="124">
        <f t="shared" si="79"/>
        <v>2.8604118993135013E-2</v>
      </c>
      <c r="H87" s="124">
        <f t="shared" si="79"/>
        <v>3.0701754385964911E-2</v>
      </c>
      <c r="I87" s="124">
        <f t="shared" si="79"/>
        <v>2.9871011541072641E-2</v>
      </c>
      <c r="J87" s="124">
        <f t="shared" si="79"/>
        <v>2.8230184581976112E-2</v>
      </c>
      <c r="K87" s="124">
        <f t="shared" si="79"/>
        <v>2.8503562945368172E-2</v>
      </c>
      <c r="L87" s="124">
        <f t="shared" si="79"/>
        <v>2.8227480282274803E-2</v>
      </c>
      <c r="M87" s="124">
        <f t="shared" si="79"/>
        <v>2.7482594356907291E-2</v>
      </c>
      <c r="N87" s="124">
        <f t="shared" si="79"/>
        <v>2.7498323272971161E-2</v>
      </c>
      <c r="O87" s="124">
        <f t="shared" si="79"/>
        <v>2.6535480023852118E-2</v>
      </c>
      <c r="P87" s="124">
        <f t="shared" si="79"/>
        <v>2.7133973996608253E-2</v>
      </c>
      <c r="Q87" s="124" t="e">
        <f t="shared" si="79"/>
        <v>#N/A</v>
      </c>
      <c r="R87" s="124">
        <f t="shared" si="79"/>
        <v>2.037617554858934E-2</v>
      </c>
      <c r="S87" s="124">
        <f t="shared" si="79"/>
        <v>2.0902090209020903E-2</v>
      </c>
      <c r="T87" s="124">
        <f t="shared" si="79"/>
        <v>2.2861981371718881E-2</v>
      </c>
      <c r="U87" s="124">
        <f t="shared" si="79"/>
        <v>2.183984116479153E-2</v>
      </c>
      <c r="V87" s="124">
        <f t="shared" si="79"/>
        <v>2.1690767519466074E-2</v>
      </c>
      <c r="W87" s="124">
        <f t="shared" si="79"/>
        <v>2.1510516252390057E-2</v>
      </c>
      <c r="X87" s="124">
        <f t="shared" si="79"/>
        <v>2.1013597033374538E-2</v>
      </c>
      <c r="Y87" s="124">
        <f t="shared" si="79"/>
        <v>2.1546748749519045E-2</v>
      </c>
      <c r="Z87" s="124">
        <f t="shared" si="79"/>
        <v>2.1431040442447286E-2</v>
      </c>
      <c r="AA87" s="124">
        <f t="shared" si="79"/>
        <v>2.0775193798449613E-2</v>
      </c>
      <c r="AB87" s="124">
        <f t="shared" si="79"/>
        <v>2.0845396641574986E-2</v>
      </c>
      <c r="AC87" s="124" t="e">
        <f t="shared" si="79"/>
        <v>#N/A</v>
      </c>
      <c r="AD87" s="124">
        <f t="shared" si="79"/>
        <v>1.4705882352941176E-2</v>
      </c>
      <c r="AE87" s="124">
        <f t="shared" si="79"/>
        <v>1.7730496453900711E-2</v>
      </c>
      <c r="AF87" s="124">
        <f t="shared" si="79"/>
        <v>1.7467248908296942E-2</v>
      </c>
      <c r="AG87" s="124">
        <f t="shared" si="79"/>
        <v>1.6183412002697236E-2</v>
      </c>
      <c r="AH87" s="124">
        <f t="shared" si="79"/>
        <v>1.5579919215233698E-2</v>
      </c>
      <c r="AI87" s="124">
        <f t="shared" si="79"/>
        <v>1.5225933202357564E-2</v>
      </c>
      <c r="AJ87" s="124">
        <f t="shared" si="79"/>
        <v>1.4321819713563605E-2</v>
      </c>
      <c r="AK87" s="124">
        <f t="shared" si="79"/>
        <v>1.4095238095238095E-2</v>
      </c>
      <c r="AL87" s="124">
        <f t="shared" ref="AL87:BD87" si="97">IFERROR(AL23/AL$30, #N/A)</f>
        <v>1.3988399863527807E-2</v>
      </c>
      <c r="AM87" s="124">
        <f t="shared" si="97"/>
        <v>1.3530135301353014E-2</v>
      </c>
      <c r="AN87" s="124">
        <f t="shared" si="97"/>
        <v>1.3432409259788511E-2</v>
      </c>
      <c r="AO87" s="124" t="e">
        <f t="shared" si="97"/>
        <v>#N/A</v>
      </c>
      <c r="AP87" s="124">
        <f t="shared" si="97"/>
        <v>0</v>
      </c>
      <c r="AQ87" s="124">
        <f t="shared" si="97"/>
        <v>0</v>
      </c>
      <c r="AR87" s="124">
        <f t="shared" si="97"/>
        <v>0</v>
      </c>
      <c r="AS87" s="124">
        <f t="shared" si="97"/>
        <v>0</v>
      </c>
      <c r="AT87" s="124">
        <f t="shared" si="97"/>
        <v>0</v>
      </c>
      <c r="AU87" s="124">
        <f t="shared" si="97"/>
        <v>0</v>
      </c>
      <c r="AV87" s="124">
        <f t="shared" si="97"/>
        <v>0</v>
      </c>
      <c r="AW87" s="124">
        <f t="shared" si="97"/>
        <v>0</v>
      </c>
      <c r="AX87" s="124">
        <f t="shared" si="97"/>
        <v>0</v>
      </c>
      <c r="AY87" s="124">
        <f t="shared" si="97"/>
        <v>0</v>
      </c>
      <c r="AZ87" s="124">
        <f t="shared" si="97"/>
        <v>0</v>
      </c>
      <c r="BA87" s="124" t="e">
        <f t="shared" si="97"/>
        <v>#N/A</v>
      </c>
      <c r="BB87" s="124">
        <f t="shared" si="97"/>
        <v>0</v>
      </c>
      <c r="BC87" s="124">
        <f t="shared" si="97"/>
        <v>0</v>
      </c>
      <c r="BD87" s="124">
        <f t="shared" si="97"/>
        <v>0</v>
      </c>
      <c r="BE87" s="124">
        <f t="shared" ref="BE87" si="98">IFERROR(BE23/BE$30, #N/A)</f>
        <v>0</v>
      </c>
      <c r="BF87" s="124">
        <f t="shared" ref="BF87:BL87" si="99">IFERROR(BF23/BF$30, #N/A)</f>
        <v>0</v>
      </c>
      <c r="BG87" s="124">
        <f t="shared" si="99"/>
        <v>0</v>
      </c>
      <c r="BH87" s="124">
        <f t="shared" si="99"/>
        <v>0</v>
      </c>
      <c r="BI87" s="124">
        <f t="shared" si="99"/>
        <v>0</v>
      </c>
      <c r="BJ87" s="124">
        <f t="shared" si="99"/>
        <v>0</v>
      </c>
      <c r="BK87" s="124">
        <f t="shared" si="99"/>
        <v>0</v>
      </c>
      <c r="BL87" s="124" t="e">
        <f t="shared" si="99"/>
        <v>#N/A</v>
      </c>
      <c r="BM87" s="124" t="e">
        <f t="shared" ref="BM87:CJ87" si="100">IFERROR(BM23/BM$30, #N/A)</f>
        <v>#N/A</v>
      </c>
      <c r="BN87" s="124" t="e">
        <f t="shared" si="100"/>
        <v>#N/A</v>
      </c>
      <c r="BO87" s="124" t="e">
        <f t="shared" si="100"/>
        <v>#N/A</v>
      </c>
      <c r="BP87" s="124" t="e">
        <f t="shared" si="100"/>
        <v>#N/A</v>
      </c>
      <c r="BQ87" s="124" t="e">
        <f t="shared" si="100"/>
        <v>#N/A</v>
      </c>
      <c r="BR87" s="124" t="e">
        <f t="shared" si="100"/>
        <v>#N/A</v>
      </c>
      <c r="BS87" s="124" t="e">
        <f t="shared" si="100"/>
        <v>#N/A</v>
      </c>
      <c r="BT87" s="124" t="e">
        <f t="shared" si="100"/>
        <v>#N/A</v>
      </c>
      <c r="BU87" s="124" t="e">
        <f t="shared" si="100"/>
        <v>#N/A</v>
      </c>
      <c r="BV87" s="124" t="e">
        <f t="shared" si="100"/>
        <v>#N/A</v>
      </c>
      <c r="BW87" s="124" t="e">
        <f t="shared" si="100"/>
        <v>#N/A</v>
      </c>
      <c r="BX87" s="124" t="e">
        <f t="shared" si="100"/>
        <v>#N/A</v>
      </c>
      <c r="BY87" s="124" t="e">
        <f t="shared" si="100"/>
        <v>#N/A</v>
      </c>
      <c r="BZ87" s="124" t="e">
        <f t="shared" si="100"/>
        <v>#N/A</v>
      </c>
      <c r="CA87" s="124" t="e">
        <f t="shared" si="100"/>
        <v>#N/A</v>
      </c>
      <c r="CB87" s="124" t="e">
        <f t="shared" si="100"/>
        <v>#N/A</v>
      </c>
      <c r="CC87" s="124" t="e">
        <f t="shared" si="100"/>
        <v>#N/A</v>
      </c>
      <c r="CD87" s="124" t="e">
        <f t="shared" si="100"/>
        <v>#N/A</v>
      </c>
      <c r="CE87" s="124" t="e">
        <f t="shared" si="100"/>
        <v>#N/A</v>
      </c>
      <c r="CF87" s="124" t="e">
        <f t="shared" si="100"/>
        <v>#N/A</v>
      </c>
      <c r="CG87" s="124" t="e">
        <f t="shared" si="100"/>
        <v>#N/A</v>
      </c>
      <c r="CH87" s="124" t="e">
        <f t="shared" si="100"/>
        <v>#N/A</v>
      </c>
      <c r="CI87" s="124" t="e">
        <f t="shared" si="100"/>
        <v>#N/A</v>
      </c>
      <c r="CJ87" s="124" t="e">
        <f t="shared" si="100"/>
        <v>#N/A</v>
      </c>
    </row>
    <row r="88" spans="2:88" s="117" customFormat="1">
      <c r="B88" s="123" t="s">
        <v>87</v>
      </c>
      <c r="C88" s="119" t="s">
        <v>3</v>
      </c>
      <c r="D88" s="125"/>
      <c r="E88" s="125"/>
      <c r="F88" s="124">
        <f t="shared" si="84"/>
        <v>8.1374321880650996E-2</v>
      </c>
      <c r="G88" s="124">
        <f t="shared" si="79"/>
        <v>7.3226544622425629E-2</v>
      </c>
      <c r="H88" s="124">
        <f t="shared" si="79"/>
        <v>7.2807017543859653E-2</v>
      </c>
      <c r="I88" s="124">
        <f t="shared" si="79"/>
        <v>6.8567549219280377E-2</v>
      </c>
      <c r="J88" s="124">
        <f t="shared" si="79"/>
        <v>6.7318132464712271E-2</v>
      </c>
      <c r="K88" s="124">
        <f t="shared" si="79"/>
        <v>7.1258907363420429E-2</v>
      </c>
      <c r="L88" s="124">
        <f t="shared" si="79"/>
        <v>7.3889580738895802E-2</v>
      </c>
      <c r="M88" s="124">
        <f t="shared" si="79"/>
        <v>7.3286918285086114E-2</v>
      </c>
      <c r="N88" s="124">
        <f t="shared" si="79"/>
        <v>7.4111334674714952E-2</v>
      </c>
      <c r="O88" s="124">
        <f t="shared" si="79"/>
        <v>7.1854502087060221E-2</v>
      </c>
      <c r="P88" s="124">
        <f t="shared" si="79"/>
        <v>7.2922555115884677E-2</v>
      </c>
      <c r="Q88" s="124" t="e">
        <f t="shared" si="79"/>
        <v>#N/A</v>
      </c>
      <c r="R88" s="124">
        <f t="shared" si="79"/>
        <v>7.5235109717868343E-2</v>
      </c>
      <c r="S88" s="124">
        <f t="shared" si="79"/>
        <v>7.4807480748074806E-2</v>
      </c>
      <c r="T88" s="124">
        <f t="shared" si="79"/>
        <v>7.1126164267569861E-2</v>
      </c>
      <c r="U88" s="124">
        <f t="shared" si="79"/>
        <v>6.6181336863004633E-2</v>
      </c>
      <c r="V88" s="124">
        <f t="shared" si="79"/>
        <v>6.8409343715239157E-2</v>
      </c>
      <c r="W88" s="124">
        <f t="shared" si="79"/>
        <v>7.2657743785850867E-2</v>
      </c>
      <c r="X88" s="124">
        <f t="shared" si="79"/>
        <v>7.2105480016481246E-2</v>
      </c>
      <c r="Y88" s="124">
        <f t="shared" si="79"/>
        <v>7.4644093882262411E-2</v>
      </c>
      <c r="Z88" s="124">
        <f t="shared" si="79"/>
        <v>7.4662979605945382E-2</v>
      </c>
      <c r="AA88" s="124">
        <f t="shared" si="79"/>
        <v>7.441860465116279E-2</v>
      </c>
      <c r="AB88" s="124">
        <f t="shared" si="79"/>
        <v>7.4985524030110023E-2</v>
      </c>
      <c r="AC88" s="124" t="e">
        <f t="shared" si="79"/>
        <v>#N/A</v>
      </c>
      <c r="AD88" s="124">
        <f t="shared" si="79"/>
        <v>7.1895424836601302E-2</v>
      </c>
      <c r="AE88" s="124">
        <f t="shared" si="79"/>
        <v>7.2104018912529558E-2</v>
      </c>
      <c r="AF88" s="124">
        <f t="shared" si="79"/>
        <v>6.724890829694323E-2</v>
      </c>
      <c r="AG88" s="124">
        <f t="shared" si="79"/>
        <v>6.5407956844234658E-2</v>
      </c>
      <c r="AH88" s="124">
        <f t="shared" si="79"/>
        <v>7.0398153491055979E-2</v>
      </c>
      <c r="AI88" s="124">
        <f t="shared" si="79"/>
        <v>7.269155206286837E-2</v>
      </c>
      <c r="AJ88" s="124">
        <f t="shared" si="79"/>
        <v>7.4557708508845827E-2</v>
      </c>
      <c r="AK88" s="124">
        <f t="shared" si="79"/>
        <v>7.6952380952380953E-2</v>
      </c>
      <c r="AL88" s="124">
        <f t="shared" ref="AL88:BD88" si="101">IFERROR(AL24/AL$30, #N/A)</f>
        <v>7.7447969976117373E-2</v>
      </c>
      <c r="AM88" s="124">
        <f t="shared" si="101"/>
        <v>7.7490774907749083E-2</v>
      </c>
      <c r="AN88" s="124">
        <f t="shared" si="101"/>
        <v>7.7450700200057163E-2</v>
      </c>
      <c r="AO88" s="124" t="e">
        <f t="shared" si="101"/>
        <v>#N/A</v>
      </c>
      <c r="AP88" s="124">
        <f t="shared" si="101"/>
        <v>7.0205479452054798E-2</v>
      </c>
      <c r="AQ88" s="124">
        <f t="shared" si="101"/>
        <v>6.5502183406113537E-2</v>
      </c>
      <c r="AR88" s="124">
        <f t="shared" si="101"/>
        <v>6.0679611650485438E-2</v>
      </c>
      <c r="AS88" s="124">
        <f t="shared" si="101"/>
        <v>5.6579783852511126E-2</v>
      </c>
      <c r="AT88" s="124">
        <f t="shared" si="101"/>
        <v>5.6726094003241488E-2</v>
      </c>
      <c r="AU88" s="124">
        <f t="shared" si="101"/>
        <v>6.0633899862195681E-2</v>
      </c>
      <c r="AV88" s="124">
        <f t="shared" si="101"/>
        <v>6.5155807365439092E-2</v>
      </c>
      <c r="AW88" s="124">
        <f t="shared" si="101"/>
        <v>6.69804489500362E-2</v>
      </c>
      <c r="AX88" s="124">
        <f t="shared" si="101"/>
        <v>6.796426292278239E-2</v>
      </c>
      <c r="AY88" s="124">
        <f t="shared" si="101"/>
        <v>7.0339976553341149E-2</v>
      </c>
      <c r="AZ88" s="124">
        <f t="shared" si="101"/>
        <v>7.055630936227951E-2</v>
      </c>
      <c r="BA88" s="124" t="e">
        <f t="shared" si="101"/>
        <v>#N/A</v>
      </c>
      <c r="BB88" s="124">
        <f t="shared" si="101"/>
        <v>6.6558441558441553E-2</v>
      </c>
      <c r="BC88" s="124">
        <f t="shared" si="101"/>
        <v>6.4417177914110432E-2</v>
      </c>
      <c r="BD88" s="124">
        <f t="shared" si="101"/>
        <v>6.591639871382636E-2</v>
      </c>
      <c r="BE88" s="124">
        <f t="shared" ref="BE88" si="102">IFERROR(BE24/BE$30, #N/A)</f>
        <v>6.2539086929330828E-2</v>
      </c>
      <c r="BF88" s="124">
        <f t="shared" ref="BF88:BL88" si="103">IFERROR(BF24/BF$30, #N/A)</f>
        <v>6.4082687338501296E-2</v>
      </c>
      <c r="BG88" s="124">
        <f t="shared" si="103"/>
        <v>6.569664902998236E-2</v>
      </c>
      <c r="BH88" s="124">
        <f t="shared" si="103"/>
        <v>6.994106090373281E-2</v>
      </c>
      <c r="BI88" s="124">
        <f t="shared" si="103"/>
        <v>7.2200906871294032E-2</v>
      </c>
      <c r="BJ88" s="124">
        <f t="shared" si="103"/>
        <v>7.3911681803946139E-2</v>
      </c>
      <c r="BK88" s="124">
        <f t="shared" si="103"/>
        <v>7.476635514018691E-2</v>
      </c>
      <c r="BL88" s="124" t="e">
        <f t="shared" si="103"/>
        <v>#N/A</v>
      </c>
      <c r="BM88" s="124" t="e">
        <f t="shared" ref="BM88:CJ88" si="104">IFERROR(BM24/BM$30, #N/A)</f>
        <v>#N/A</v>
      </c>
      <c r="BN88" s="124" t="e">
        <f t="shared" si="104"/>
        <v>#N/A</v>
      </c>
      <c r="BO88" s="124" t="e">
        <f t="shared" si="104"/>
        <v>#N/A</v>
      </c>
      <c r="BP88" s="124" t="e">
        <f t="shared" si="104"/>
        <v>#N/A</v>
      </c>
      <c r="BQ88" s="124" t="e">
        <f t="shared" si="104"/>
        <v>#N/A</v>
      </c>
      <c r="BR88" s="124" t="e">
        <f t="shared" si="104"/>
        <v>#N/A</v>
      </c>
      <c r="BS88" s="124" t="e">
        <f t="shared" si="104"/>
        <v>#N/A</v>
      </c>
      <c r="BT88" s="124" t="e">
        <f t="shared" si="104"/>
        <v>#N/A</v>
      </c>
      <c r="BU88" s="124" t="e">
        <f t="shared" si="104"/>
        <v>#N/A</v>
      </c>
      <c r="BV88" s="124" t="e">
        <f t="shared" si="104"/>
        <v>#N/A</v>
      </c>
      <c r="BW88" s="124" t="e">
        <f t="shared" si="104"/>
        <v>#N/A</v>
      </c>
      <c r="BX88" s="124" t="e">
        <f t="shared" si="104"/>
        <v>#N/A</v>
      </c>
      <c r="BY88" s="124" t="e">
        <f t="shared" si="104"/>
        <v>#N/A</v>
      </c>
      <c r="BZ88" s="124" t="e">
        <f t="shared" si="104"/>
        <v>#N/A</v>
      </c>
      <c r="CA88" s="124" t="e">
        <f t="shared" si="104"/>
        <v>#N/A</v>
      </c>
      <c r="CB88" s="124" t="e">
        <f t="shared" si="104"/>
        <v>#N/A</v>
      </c>
      <c r="CC88" s="124" t="e">
        <f t="shared" si="104"/>
        <v>#N/A</v>
      </c>
      <c r="CD88" s="124" t="e">
        <f t="shared" si="104"/>
        <v>#N/A</v>
      </c>
      <c r="CE88" s="124" t="e">
        <f t="shared" si="104"/>
        <v>#N/A</v>
      </c>
      <c r="CF88" s="124" t="e">
        <f t="shared" si="104"/>
        <v>#N/A</v>
      </c>
      <c r="CG88" s="124" t="e">
        <f t="shared" si="104"/>
        <v>#N/A</v>
      </c>
      <c r="CH88" s="124" t="e">
        <f t="shared" si="104"/>
        <v>#N/A</v>
      </c>
      <c r="CI88" s="124" t="e">
        <f t="shared" si="104"/>
        <v>#N/A</v>
      </c>
      <c r="CJ88" s="124" t="e">
        <f t="shared" si="104"/>
        <v>#N/A</v>
      </c>
    </row>
    <row r="89" spans="2:88" s="120" customFormat="1">
      <c r="B89" s="126" t="s">
        <v>87</v>
      </c>
      <c r="C89" s="122" t="s">
        <v>69</v>
      </c>
      <c r="D89" s="127"/>
      <c r="E89" s="127"/>
      <c r="F89" s="122">
        <f>IFERROR(F29/F$30, #N/A)</f>
        <v>0.28028933092224234</v>
      </c>
      <c r="G89" s="122">
        <f t="shared" ref="G89:AK89" si="105">IFERROR(G29/G$30, #N/A)</f>
        <v>0.30549199084668194</v>
      </c>
      <c r="H89" s="122">
        <f t="shared" si="105"/>
        <v>0.29649122807017542</v>
      </c>
      <c r="I89" s="122">
        <f t="shared" si="105"/>
        <v>0.3211133740665309</v>
      </c>
      <c r="J89" s="122">
        <f t="shared" si="105"/>
        <v>0.3295331161780673</v>
      </c>
      <c r="K89" s="122">
        <f t="shared" si="105"/>
        <v>0.32161520190023751</v>
      </c>
      <c r="L89" s="122">
        <f t="shared" si="105"/>
        <v>0.31548360315483603</v>
      </c>
      <c r="M89" s="122">
        <f t="shared" si="105"/>
        <v>0.30963722975448882</v>
      </c>
      <c r="N89" s="122">
        <f t="shared" si="105"/>
        <v>0.30583501006036218</v>
      </c>
      <c r="O89" s="122">
        <f t="shared" si="105"/>
        <v>0.30530709600477041</v>
      </c>
      <c r="P89" s="122">
        <f t="shared" si="105"/>
        <v>0.29706048615036745</v>
      </c>
      <c r="Q89" s="122" t="e">
        <f t="shared" si="105"/>
        <v>#N/A</v>
      </c>
      <c r="R89" s="122">
        <f t="shared" si="105"/>
        <v>0.28996865203761757</v>
      </c>
      <c r="S89" s="122">
        <f t="shared" si="105"/>
        <v>0.29702970297029702</v>
      </c>
      <c r="T89" s="122">
        <f t="shared" si="105"/>
        <v>0.28789161727349705</v>
      </c>
      <c r="U89" s="122">
        <f t="shared" si="105"/>
        <v>0.31369953673064194</v>
      </c>
      <c r="V89" s="122">
        <f t="shared" si="105"/>
        <v>0.30645161290322581</v>
      </c>
      <c r="W89" s="122">
        <f t="shared" si="105"/>
        <v>0.30066921606118546</v>
      </c>
      <c r="X89" s="122">
        <f t="shared" si="105"/>
        <v>0.30160692212608159</v>
      </c>
      <c r="Y89" s="122">
        <f t="shared" si="105"/>
        <v>0.27972297037322047</v>
      </c>
      <c r="Z89" s="122">
        <f t="shared" si="105"/>
        <v>0.27894918769443483</v>
      </c>
      <c r="AA89" s="122">
        <f t="shared" si="105"/>
        <v>0.28124031007751937</v>
      </c>
      <c r="AB89" s="122">
        <f t="shared" si="105"/>
        <v>0.27562246670526924</v>
      </c>
      <c r="AC89" s="122" t="e">
        <f t="shared" si="105"/>
        <v>#N/A</v>
      </c>
      <c r="AD89" s="122">
        <f t="shared" si="105"/>
        <v>0.28594771241830064</v>
      </c>
      <c r="AE89" s="122">
        <f t="shared" si="105"/>
        <v>0.26122931442080377</v>
      </c>
      <c r="AF89" s="122">
        <f t="shared" si="105"/>
        <v>0.25851528384279476</v>
      </c>
      <c r="AG89" s="122">
        <f t="shared" si="105"/>
        <v>0.29265003371544168</v>
      </c>
      <c r="AH89" s="122">
        <f t="shared" si="105"/>
        <v>0.28216964800923255</v>
      </c>
      <c r="AI89" s="122">
        <f t="shared" si="105"/>
        <v>0.28290766208251472</v>
      </c>
      <c r="AJ89" s="122">
        <f t="shared" si="105"/>
        <v>0.2855939342881213</v>
      </c>
      <c r="AK89" s="122">
        <f t="shared" si="105"/>
        <v>0.28076190476190477</v>
      </c>
      <c r="AL89" s="122">
        <f t="shared" ref="AL89:BD89" si="106">IFERROR(AL29/AL$30, #N/A)</f>
        <v>0.27942681678607983</v>
      </c>
      <c r="AM89" s="122">
        <f t="shared" si="106"/>
        <v>0.28259532595325954</v>
      </c>
      <c r="AN89" s="122">
        <f t="shared" si="106"/>
        <v>0.27207773649614175</v>
      </c>
      <c r="AO89" s="122" t="e">
        <f t="shared" si="106"/>
        <v>#N/A</v>
      </c>
      <c r="AP89" s="122">
        <f t="shared" si="106"/>
        <v>0.27568493150684931</v>
      </c>
      <c r="AQ89" s="122">
        <f t="shared" si="106"/>
        <v>0.28820960698689957</v>
      </c>
      <c r="AR89" s="122">
        <f t="shared" si="106"/>
        <v>0.29773462783171523</v>
      </c>
      <c r="AS89" s="122">
        <f t="shared" si="106"/>
        <v>0.32104259376986649</v>
      </c>
      <c r="AT89" s="122">
        <f t="shared" si="106"/>
        <v>0.31820637493246895</v>
      </c>
      <c r="AU89" s="122">
        <f t="shared" si="106"/>
        <v>0.3197060174552136</v>
      </c>
      <c r="AV89" s="122">
        <f t="shared" si="106"/>
        <v>0.31040064751112911</v>
      </c>
      <c r="AW89" s="122">
        <f t="shared" si="106"/>
        <v>0.30267921795800146</v>
      </c>
      <c r="AX89" s="122">
        <f t="shared" si="106"/>
        <v>0.30312699425654116</v>
      </c>
      <c r="AY89" s="122">
        <f t="shared" si="106"/>
        <v>0.30363423212192264</v>
      </c>
      <c r="AZ89" s="122">
        <f t="shared" si="106"/>
        <v>0.29579375848032563</v>
      </c>
      <c r="BA89" s="122" t="e">
        <f t="shared" si="106"/>
        <v>#N/A</v>
      </c>
      <c r="BB89" s="122">
        <f t="shared" si="106"/>
        <v>0.27759740259740262</v>
      </c>
      <c r="BC89" s="122">
        <f t="shared" si="106"/>
        <v>0.28425357873210633</v>
      </c>
      <c r="BD89" s="122">
        <f t="shared" si="106"/>
        <v>0.29421221864951769</v>
      </c>
      <c r="BE89" s="122">
        <f t="shared" ref="BE89" si="107">IFERROR(BE29/BE$30, #N/A)</f>
        <v>0.32020012507817386</v>
      </c>
      <c r="BF89" s="122">
        <f t="shared" ref="BF89:BL89" si="108">IFERROR(BF29/BF$30, #N/A)</f>
        <v>0.31834625322997417</v>
      </c>
      <c r="BG89" s="122">
        <f t="shared" si="108"/>
        <v>0.31040564373897706</v>
      </c>
      <c r="BH89" s="122">
        <f t="shared" si="108"/>
        <v>0.30726915520628684</v>
      </c>
      <c r="BI89" s="122">
        <f t="shared" si="108"/>
        <v>0.30519707010812697</v>
      </c>
      <c r="BJ89" s="122">
        <f t="shared" si="108"/>
        <v>0.30378953961791416</v>
      </c>
      <c r="BK89" s="122">
        <f t="shared" si="108"/>
        <v>0.30303030303030304</v>
      </c>
      <c r="BL89" s="122" t="e">
        <f t="shared" si="108"/>
        <v>#N/A</v>
      </c>
      <c r="BM89" s="122" t="e">
        <f t="shared" ref="BM89:CJ89" si="109">IFERROR(BM29/BM$30, #N/A)</f>
        <v>#N/A</v>
      </c>
      <c r="BN89" s="122" t="e">
        <f t="shared" si="109"/>
        <v>#N/A</v>
      </c>
      <c r="BO89" s="122" t="e">
        <f t="shared" si="109"/>
        <v>#N/A</v>
      </c>
      <c r="BP89" s="122" t="e">
        <f t="shared" si="109"/>
        <v>#N/A</v>
      </c>
      <c r="BQ89" s="122" t="e">
        <f t="shared" si="109"/>
        <v>#N/A</v>
      </c>
      <c r="BR89" s="122" t="e">
        <f t="shared" si="109"/>
        <v>#N/A</v>
      </c>
      <c r="BS89" s="122" t="e">
        <f t="shared" si="109"/>
        <v>#N/A</v>
      </c>
      <c r="BT89" s="122" t="e">
        <f t="shared" si="109"/>
        <v>#N/A</v>
      </c>
      <c r="BU89" s="122" t="e">
        <f t="shared" si="109"/>
        <v>#N/A</v>
      </c>
      <c r="BV89" s="122" t="e">
        <f t="shared" si="109"/>
        <v>#N/A</v>
      </c>
      <c r="BW89" s="122" t="e">
        <f t="shared" si="109"/>
        <v>#N/A</v>
      </c>
      <c r="BX89" s="122" t="e">
        <f t="shared" si="109"/>
        <v>#N/A</v>
      </c>
      <c r="BY89" s="122" t="e">
        <f t="shared" si="109"/>
        <v>#N/A</v>
      </c>
      <c r="BZ89" s="122" t="e">
        <f t="shared" si="109"/>
        <v>#N/A</v>
      </c>
      <c r="CA89" s="122" t="e">
        <f t="shared" si="109"/>
        <v>#N/A</v>
      </c>
      <c r="CB89" s="122" t="e">
        <f t="shared" si="109"/>
        <v>#N/A</v>
      </c>
      <c r="CC89" s="122" t="e">
        <f t="shared" si="109"/>
        <v>#N/A</v>
      </c>
      <c r="CD89" s="122" t="e">
        <f t="shared" si="109"/>
        <v>#N/A</v>
      </c>
      <c r="CE89" s="122" t="e">
        <f t="shared" si="109"/>
        <v>#N/A</v>
      </c>
      <c r="CF89" s="122" t="e">
        <f t="shared" si="109"/>
        <v>#N/A</v>
      </c>
      <c r="CG89" s="122" t="e">
        <f t="shared" si="109"/>
        <v>#N/A</v>
      </c>
      <c r="CH89" s="122" t="e">
        <f t="shared" si="109"/>
        <v>#N/A</v>
      </c>
      <c r="CI89" s="122" t="e">
        <f t="shared" si="109"/>
        <v>#N/A</v>
      </c>
      <c r="CJ89" s="122" t="e">
        <f t="shared" si="109"/>
        <v>#N/A</v>
      </c>
    </row>
    <row r="90" spans="2:88" s="117" customFormat="1">
      <c r="B90" s="123" t="s">
        <v>70</v>
      </c>
      <c r="C90" s="119" t="s">
        <v>9</v>
      </c>
      <c r="D90" s="125"/>
      <c r="E90" s="125"/>
      <c r="F90" s="124">
        <f t="shared" ref="F90:F95" si="110">IFERROR(F67/F$78, #N/A)</f>
        <v>0.21621621621621623</v>
      </c>
      <c r="G90" s="124">
        <f t="shared" ref="G90:AK90" si="111">IFERROR(G67/G$78, #N/A)</f>
        <v>0.21052631578947367</v>
      </c>
      <c r="H90" s="124">
        <f t="shared" si="111"/>
        <v>0.20052310374891019</v>
      </c>
      <c r="I90" s="124">
        <f t="shared" si="111"/>
        <v>0.18728364344439638</v>
      </c>
      <c r="J90" s="124">
        <f t="shared" si="111"/>
        <v>0.18546595753424361</v>
      </c>
      <c r="K90" s="124">
        <f t="shared" si="111"/>
        <v>0.1842226276271749</v>
      </c>
      <c r="L90" s="124">
        <f t="shared" si="111"/>
        <v>0.18697039061265786</v>
      </c>
      <c r="M90" s="124">
        <f t="shared" si="111"/>
        <v>0.18708038368083421</v>
      </c>
      <c r="N90" s="124">
        <f t="shared" si="111"/>
        <v>0.18709585690746758</v>
      </c>
      <c r="O90" s="124">
        <f t="shared" si="111"/>
        <v>0.1851829547370703</v>
      </c>
      <c r="P90" s="124">
        <f t="shared" si="111"/>
        <v>0.18953323903818953</v>
      </c>
      <c r="Q90" s="124" t="e">
        <f t="shared" si="111"/>
        <v>#N/A</v>
      </c>
      <c r="R90" s="124">
        <f t="shared" si="111"/>
        <v>0.19480519480519481</v>
      </c>
      <c r="S90" s="124">
        <f t="shared" si="111"/>
        <v>0.19471947194719472</v>
      </c>
      <c r="T90" s="124">
        <f t="shared" si="111"/>
        <v>0.19161676646706588</v>
      </c>
      <c r="U90" s="124">
        <f t="shared" si="111"/>
        <v>0.18338870431893689</v>
      </c>
      <c r="V90" s="124">
        <f t="shared" si="111"/>
        <v>0.18176885512750948</v>
      </c>
      <c r="W90" s="124">
        <f t="shared" si="111"/>
        <v>0.17955930614158463</v>
      </c>
      <c r="X90" s="124">
        <f t="shared" si="111"/>
        <v>0.17880258899676377</v>
      </c>
      <c r="Y90" s="124">
        <f t="shared" si="111"/>
        <v>0.18027961736571008</v>
      </c>
      <c r="Z90" s="124">
        <f t="shared" si="111"/>
        <v>0.18045862412761715</v>
      </c>
      <c r="AA90" s="124">
        <f t="shared" si="111"/>
        <v>0.18038163387000597</v>
      </c>
      <c r="AB90" s="124">
        <f t="shared" si="111"/>
        <v>0.18398152881628252</v>
      </c>
      <c r="AC90" s="124" t="e">
        <f t="shared" si="111"/>
        <v>#N/A</v>
      </c>
      <c r="AD90" s="124">
        <f t="shared" si="111"/>
        <v>0.18096723868954759</v>
      </c>
      <c r="AE90" s="124">
        <f t="shared" si="111"/>
        <v>0.18322295805739514</v>
      </c>
      <c r="AF90" s="124">
        <f t="shared" si="111"/>
        <v>0.18316831683168316</v>
      </c>
      <c r="AG90" s="124">
        <f t="shared" si="111"/>
        <v>0.1730644111906311</v>
      </c>
      <c r="AH90" s="124">
        <f t="shared" si="111"/>
        <v>0.17568321249302846</v>
      </c>
      <c r="AI90" s="124">
        <f t="shared" si="111"/>
        <v>0.17297556300910397</v>
      </c>
      <c r="AJ90" s="124">
        <f t="shared" si="111"/>
        <v>0.1711340206185567</v>
      </c>
      <c r="AK90" s="124">
        <f t="shared" si="111"/>
        <v>0.17662938681064405</v>
      </c>
      <c r="AL90" s="124">
        <f t="shared" ref="AL90:BD90" si="112">IFERROR(AL67/AL$78, #N/A)</f>
        <v>0.17502594258042201</v>
      </c>
      <c r="AM90" s="124">
        <f t="shared" si="112"/>
        <v>0.17289286816918803</v>
      </c>
      <c r="AN90" s="124">
        <f t="shared" si="112"/>
        <v>0.176180817154448</v>
      </c>
      <c r="AO90" s="124" t="e">
        <f t="shared" si="112"/>
        <v>#N/A</v>
      </c>
      <c r="AP90" s="124">
        <f t="shared" si="112"/>
        <v>0.17513134851138354</v>
      </c>
      <c r="AQ90" s="124">
        <f t="shared" si="112"/>
        <v>0.18333333333333332</v>
      </c>
      <c r="AR90" s="124">
        <f t="shared" si="112"/>
        <v>0.17857142857142858</v>
      </c>
      <c r="AS90" s="124">
        <f t="shared" si="112"/>
        <v>0.16756393001345896</v>
      </c>
      <c r="AT90" s="124">
        <f t="shared" si="112"/>
        <v>0.16935483870967741</v>
      </c>
      <c r="AU90" s="124">
        <f t="shared" si="112"/>
        <v>0.16731898238747553</v>
      </c>
      <c r="AV90" s="124">
        <f t="shared" si="112"/>
        <v>0.16467065868263472</v>
      </c>
      <c r="AW90" s="124">
        <f t="shared" si="112"/>
        <v>0.16444613627712218</v>
      </c>
      <c r="AX90" s="124">
        <f t="shared" si="112"/>
        <v>0.16179926149714668</v>
      </c>
      <c r="AY90" s="124">
        <f t="shared" si="112"/>
        <v>0.16293341515802393</v>
      </c>
      <c r="AZ90" s="124">
        <f t="shared" si="112"/>
        <v>0.16495433789954339</v>
      </c>
      <c r="BA90" s="124" t="e">
        <f t="shared" si="112"/>
        <v>#N/A</v>
      </c>
      <c r="BB90" s="124">
        <f t="shared" si="112"/>
        <v>0.16494845360824742</v>
      </c>
      <c r="BC90" s="124">
        <f t="shared" si="112"/>
        <v>0.16348195329087048</v>
      </c>
      <c r="BD90" s="124">
        <f t="shared" si="112"/>
        <v>0.16236469608659451</v>
      </c>
      <c r="BE90" s="124">
        <f t="shared" ref="BE90" si="113">IFERROR(BE67/BE$78, #N/A)</f>
        <v>0.15254237288135594</v>
      </c>
      <c r="BF90" s="124">
        <f t="shared" ref="BF90:BL90" si="114">IFERROR(BF67/BF$78, #N/A)</f>
        <v>0.15330823023130716</v>
      </c>
      <c r="BG90" s="124">
        <f t="shared" si="114"/>
        <v>0.15079006772009029</v>
      </c>
      <c r="BH90" s="124">
        <f t="shared" si="114"/>
        <v>0.15182186234817813</v>
      </c>
      <c r="BI90" s="124">
        <f t="shared" si="114"/>
        <v>0.15309446254071662</v>
      </c>
      <c r="BJ90" s="124">
        <f t="shared" si="114"/>
        <v>0.15093729799612152</v>
      </c>
      <c r="BK90" s="124">
        <f t="shared" si="114"/>
        <v>0.14942865514210371</v>
      </c>
      <c r="BL90" s="124" t="e">
        <f t="shared" si="114"/>
        <v>#N/A</v>
      </c>
      <c r="BM90" s="124" t="e">
        <f t="shared" ref="BM90:CJ90" si="115">IFERROR(BM67/BM$78, #N/A)</f>
        <v>#N/A</v>
      </c>
      <c r="BN90" s="124" t="e">
        <f t="shared" si="115"/>
        <v>#N/A</v>
      </c>
      <c r="BO90" s="124" t="e">
        <f t="shared" si="115"/>
        <v>#N/A</v>
      </c>
      <c r="BP90" s="124" t="e">
        <f t="shared" si="115"/>
        <v>#N/A</v>
      </c>
      <c r="BQ90" s="124" t="e">
        <f t="shared" si="115"/>
        <v>#N/A</v>
      </c>
      <c r="BR90" s="124" t="e">
        <f t="shared" si="115"/>
        <v>#N/A</v>
      </c>
      <c r="BS90" s="124" t="e">
        <f t="shared" si="115"/>
        <v>#N/A</v>
      </c>
      <c r="BT90" s="124" t="e">
        <f t="shared" si="115"/>
        <v>#N/A</v>
      </c>
      <c r="BU90" s="124" t="e">
        <f t="shared" si="115"/>
        <v>#N/A</v>
      </c>
      <c r="BV90" s="124" t="e">
        <f t="shared" si="115"/>
        <v>#N/A</v>
      </c>
      <c r="BW90" s="124" t="e">
        <f t="shared" si="115"/>
        <v>#N/A</v>
      </c>
      <c r="BX90" s="124" t="e">
        <f t="shared" si="115"/>
        <v>#N/A</v>
      </c>
      <c r="BY90" s="124" t="e">
        <f t="shared" si="115"/>
        <v>#N/A</v>
      </c>
      <c r="BZ90" s="124" t="e">
        <f t="shared" si="115"/>
        <v>#N/A</v>
      </c>
      <c r="CA90" s="124" t="e">
        <f t="shared" si="115"/>
        <v>#N/A</v>
      </c>
      <c r="CB90" s="124" t="e">
        <f t="shared" si="115"/>
        <v>#N/A</v>
      </c>
      <c r="CC90" s="124" t="e">
        <f t="shared" si="115"/>
        <v>#N/A</v>
      </c>
      <c r="CD90" s="124" t="e">
        <f t="shared" si="115"/>
        <v>#N/A</v>
      </c>
      <c r="CE90" s="124" t="e">
        <f t="shared" si="115"/>
        <v>#N/A</v>
      </c>
      <c r="CF90" s="124" t="e">
        <f t="shared" si="115"/>
        <v>#N/A</v>
      </c>
      <c r="CG90" s="124" t="e">
        <f t="shared" si="115"/>
        <v>#N/A</v>
      </c>
      <c r="CH90" s="124" t="e">
        <f t="shared" si="115"/>
        <v>#N/A</v>
      </c>
      <c r="CI90" s="124" t="e">
        <f t="shared" si="115"/>
        <v>#N/A</v>
      </c>
      <c r="CJ90" s="124" t="e">
        <f t="shared" si="115"/>
        <v>#N/A</v>
      </c>
    </row>
    <row r="91" spans="2:88" s="117" customFormat="1">
      <c r="B91" s="123" t="s">
        <v>70</v>
      </c>
      <c r="C91" s="119" t="s">
        <v>8</v>
      </c>
      <c r="D91" s="125"/>
      <c r="E91" s="125"/>
      <c r="F91" s="124">
        <f t="shared" si="110"/>
        <v>0.21261261261261261</v>
      </c>
      <c r="G91" s="124">
        <f t="shared" ref="G91:AK91" si="116">IFERROR(G68/G$78, #N/A)</f>
        <v>0.20251716247139587</v>
      </c>
      <c r="H91" s="124">
        <f t="shared" si="116"/>
        <v>0.20662598081952921</v>
      </c>
      <c r="I91" s="124">
        <f t="shared" si="116"/>
        <v>0.20080592816962353</v>
      </c>
      <c r="J91" s="124">
        <f t="shared" si="116"/>
        <v>0.19249527953991466</v>
      </c>
      <c r="K91" s="124">
        <f t="shared" si="116"/>
        <v>0.19647272562795889</v>
      </c>
      <c r="L91" s="124">
        <f t="shared" si="116"/>
        <v>0.20041545240952313</v>
      </c>
      <c r="M91" s="124">
        <f t="shared" si="116"/>
        <v>0.19851922370865643</v>
      </c>
      <c r="N91" s="124">
        <f t="shared" si="116"/>
        <v>0.20195545565102097</v>
      </c>
      <c r="O91" s="124">
        <f t="shared" si="116"/>
        <v>0.20626068942259052</v>
      </c>
      <c r="P91" s="124">
        <f t="shared" si="116"/>
        <v>0.2033946251768034</v>
      </c>
      <c r="Q91" s="124" t="e">
        <f t="shared" si="116"/>
        <v>#N/A</v>
      </c>
      <c r="R91" s="124">
        <f t="shared" si="116"/>
        <v>0.19805194805194806</v>
      </c>
      <c r="S91" s="124">
        <f t="shared" si="116"/>
        <v>0.20242024202420242</v>
      </c>
      <c r="T91" s="124">
        <f t="shared" si="116"/>
        <v>0.21043627031650983</v>
      </c>
      <c r="U91" s="124">
        <f t="shared" si="116"/>
        <v>0.20598006644518271</v>
      </c>
      <c r="V91" s="124">
        <f t="shared" si="116"/>
        <v>0.20347259902333154</v>
      </c>
      <c r="W91" s="124">
        <f t="shared" si="116"/>
        <v>0.20581340834505391</v>
      </c>
      <c r="X91" s="124">
        <f t="shared" si="116"/>
        <v>0.20347896440129451</v>
      </c>
      <c r="Y91" s="124">
        <f t="shared" si="116"/>
        <v>0.20897718910963944</v>
      </c>
      <c r="Z91" s="124">
        <f t="shared" si="116"/>
        <v>0.21036889332003988</v>
      </c>
      <c r="AA91" s="124">
        <f t="shared" si="116"/>
        <v>0.20781156827668457</v>
      </c>
      <c r="AB91" s="124">
        <f t="shared" si="116"/>
        <v>0.21431741448370009</v>
      </c>
      <c r="AC91" s="124" t="e">
        <f t="shared" si="116"/>
        <v>#N/A</v>
      </c>
      <c r="AD91" s="124">
        <f t="shared" si="116"/>
        <v>0.20124804992199688</v>
      </c>
      <c r="AE91" s="124">
        <f t="shared" si="116"/>
        <v>0.21633554083885209</v>
      </c>
      <c r="AF91" s="124">
        <f t="shared" si="116"/>
        <v>0.21617161716171618</v>
      </c>
      <c r="AG91" s="124">
        <f t="shared" si="116"/>
        <v>0.21405335068314899</v>
      </c>
      <c r="AH91" s="124">
        <f t="shared" si="116"/>
        <v>0.22141662018962632</v>
      </c>
      <c r="AI91" s="124">
        <f t="shared" si="116"/>
        <v>0.22184954480114999</v>
      </c>
      <c r="AJ91" s="124">
        <f t="shared" si="116"/>
        <v>0.21896907216494846</v>
      </c>
      <c r="AK91" s="124">
        <f t="shared" si="116"/>
        <v>0.23100655611261087</v>
      </c>
      <c r="AL91" s="124">
        <f t="shared" ref="AL91:BD91" si="117">IFERROR(AL68/AL$78, #N/A)</f>
        <v>0.23071601521964719</v>
      </c>
      <c r="AM91" s="124">
        <f t="shared" si="117"/>
        <v>0.22661315220747144</v>
      </c>
      <c r="AN91" s="124">
        <f t="shared" si="117"/>
        <v>0.23268617791944363</v>
      </c>
      <c r="AO91" s="124" t="e">
        <f t="shared" si="117"/>
        <v>#N/A</v>
      </c>
      <c r="AP91" s="124">
        <f t="shared" si="117"/>
        <v>0.23817863397548161</v>
      </c>
      <c r="AQ91" s="124">
        <f t="shared" si="117"/>
        <v>0.24404761904761904</v>
      </c>
      <c r="AR91" s="124">
        <f t="shared" si="117"/>
        <v>0.23954703832752614</v>
      </c>
      <c r="AS91" s="124">
        <f t="shared" si="117"/>
        <v>0.23149394347240915</v>
      </c>
      <c r="AT91" s="124">
        <f t="shared" si="117"/>
        <v>0.23905529953917051</v>
      </c>
      <c r="AU91" s="124">
        <f t="shared" si="117"/>
        <v>0.23776908023483365</v>
      </c>
      <c r="AV91" s="124">
        <f t="shared" si="117"/>
        <v>0.23823781009409753</v>
      </c>
      <c r="AW91" s="124">
        <f t="shared" si="117"/>
        <v>0.23867529501332319</v>
      </c>
      <c r="AX91" s="124">
        <f t="shared" si="117"/>
        <v>0.23397113125209801</v>
      </c>
      <c r="AY91" s="124">
        <f t="shared" si="117"/>
        <v>0.23565510892911937</v>
      </c>
      <c r="AZ91" s="124">
        <f t="shared" si="117"/>
        <v>0.23972602739726026</v>
      </c>
      <c r="BA91" s="124" t="e">
        <f t="shared" si="117"/>
        <v>#N/A</v>
      </c>
      <c r="BB91" s="124">
        <f t="shared" si="117"/>
        <v>0.24398625429553264</v>
      </c>
      <c r="BC91" s="124">
        <f t="shared" si="117"/>
        <v>0.25477707006369427</v>
      </c>
      <c r="BD91" s="124">
        <f t="shared" si="117"/>
        <v>0.23896752706078267</v>
      </c>
      <c r="BE91" s="124">
        <f t="shared" ref="BE91" si="118">IFERROR(BE68/BE$78, #N/A)</f>
        <v>0.23468057366362452</v>
      </c>
      <c r="BF91" s="124">
        <f t="shared" ref="BF91:BL91" si="119">IFERROR(BF68/BF$78, #N/A)</f>
        <v>0.23292092522861754</v>
      </c>
      <c r="BG91" s="124">
        <f t="shared" si="119"/>
        <v>0.22889390519187358</v>
      </c>
      <c r="BH91" s="124">
        <f t="shared" si="119"/>
        <v>0.23522267206477732</v>
      </c>
      <c r="BI91" s="124">
        <f t="shared" si="119"/>
        <v>0.23706116539992761</v>
      </c>
      <c r="BJ91" s="124">
        <f t="shared" si="119"/>
        <v>0.23561732385261797</v>
      </c>
      <c r="BK91" s="124">
        <f t="shared" si="119"/>
        <v>0.23527688250805742</v>
      </c>
      <c r="BL91" s="124" t="e">
        <f t="shared" si="119"/>
        <v>#N/A</v>
      </c>
      <c r="BM91" s="124" t="e">
        <f t="shared" ref="BM91:CJ91" si="120">IFERROR(BM68/BM$78, #N/A)</f>
        <v>#N/A</v>
      </c>
      <c r="BN91" s="124" t="e">
        <f t="shared" si="120"/>
        <v>#N/A</v>
      </c>
      <c r="BO91" s="124" t="e">
        <f t="shared" si="120"/>
        <v>#N/A</v>
      </c>
      <c r="BP91" s="124" t="e">
        <f t="shared" si="120"/>
        <v>#N/A</v>
      </c>
      <c r="BQ91" s="124" t="e">
        <f t="shared" si="120"/>
        <v>#N/A</v>
      </c>
      <c r="BR91" s="124" t="e">
        <f t="shared" si="120"/>
        <v>#N/A</v>
      </c>
      <c r="BS91" s="124" t="e">
        <f t="shared" si="120"/>
        <v>#N/A</v>
      </c>
      <c r="BT91" s="124" t="e">
        <f t="shared" si="120"/>
        <v>#N/A</v>
      </c>
      <c r="BU91" s="124" t="e">
        <f t="shared" si="120"/>
        <v>#N/A</v>
      </c>
      <c r="BV91" s="124" t="e">
        <f t="shared" si="120"/>
        <v>#N/A</v>
      </c>
      <c r="BW91" s="124" t="e">
        <f t="shared" si="120"/>
        <v>#N/A</v>
      </c>
      <c r="BX91" s="124" t="e">
        <f t="shared" si="120"/>
        <v>#N/A</v>
      </c>
      <c r="BY91" s="124" t="e">
        <f t="shared" si="120"/>
        <v>#N/A</v>
      </c>
      <c r="BZ91" s="124" t="e">
        <f t="shared" si="120"/>
        <v>#N/A</v>
      </c>
      <c r="CA91" s="124" t="e">
        <f t="shared" si="120"/>
        <v>#N/A</v>
      </c>
      <c r="CB91" s="124" t="e">
        <f t="shared" si="120"/>
        <v>#N/A</v>
      </c>
      <c r="CC91" s="124" t="e">
        <f t="shared" si="120"/>
        <v>#N/A</v>
      </c>
      <c r="CD91" s="124" t="e">
        <f t="shared" si="120"/>
        <v>#N/A</v>
      </c>
      <c r="CE91" s="124" t="e">
        <f t="shared" si="120"/>
        <v>#N/A</v>
      </c>
      <c r="CF91" s="124" t="e">
        <f t="shared" si="120"/>
        <v>#N/A</v>
      </c>
      <c r="CG91" s="124" t="e">
        <f t="shared" si="120"/>
        <v>#N/A</v>
      </c>
      <c r="CH91" s="124" t="e">
        <f t="shared" si="120"/>
        <v>#N/A</v>
      </c>
      <c r="CI91" s="124" t="e">
        <f t="shared" si="120"/>
        <v>#N/A</v>
      </c>
      <c r="CJ91" s="124" t="e">
        <f t="shared" si="120"/>
        <v>#N/A</v>
      </c>
    </row>
    <row r="92" spans="2:88" s="117" customFormat="1">
      <c r="B92" s="123" t="s">
        <v>70</v>
      </c>
      <c r="C92" s="119" t="s">
        <v>7</v>
      </c>
      <c r="D92" s="125"/>
      <c r="E92" s="125"/>
      <c r="F92" s="124">
        <f t="shared" si="110"/>
        <v>0.10810810810810811</v>
      </c>
      <c r="G92" s="124">
        <f t="shared" ref="G92:AK92" si="121">IFERROR(G69/G$78, #N/A)</f>
        <v>0.11327231121281464</v>
      </c>
      <c r="H92" s="124">
        <f t="shared" si="121"/>
        <v>0.11508282476024412</v>
      </c>
      <c r="I92" s="124">
        <f t="shared" si="121"/>
        <v>0.11493942016443098</v>
      </c>
      <c r="J92" s="124">
        <f t="shared" si="121"/>
        <v>0.12220205948320424</v>
      </c>
      <c r="K92" s="124">
        <f t="shared" si="121"/>
        <v>0.11778940385369238</v>
      </c>
      <c r="L92" s="124">
        <f t="shared" si="121"/>
        <v>0.1214257143529396</v>
      </c>
      <c r="M92" s="124">
        <f t="shared" si="121"/>
        <v>0.12841020418329449</v>
      </c>
      <c r="N92" s="124">
        <f t="shared" si="121"/>
        <v>0.12461799855389087</v>
      </c>
      <c r="O92" s="124">
        <f t="shared" si="121"/>
        <v>0.12887529207718065</v>
      </c>
      <c r="P92" s="124">
        <f t="shared" si="121"/>
        <v>0.12814710042432814</v>
      </c>
      <c r="Q92" s="124" t="e">
        <f t="shared" si="121"/>
        <v>#N/A</v>
      </c>
      <c r="R92" s="124">
        <f t="shared" si="121"/>
        <v>0.15422077922077923</v>
      </c>
      <c r="S92" s="124">
        <f t="shared" si="121"/>
        <v>0.12761276127612761</v>
      </c>
      <c r="T92" s="124">
        <f t="shared" si="121"/>
        <v>0.12917023096663816</v>
      </c>
      <c r="U92" s="124">
        <f t="shared" si="121"/>
        <v>0.12691029900332226</v>
      </c>
      <c r="V92" s="124">
        <f t="shared" si="121"/>
        <v>0.12588171459576777</v>
      </c>
      <c r="W92" s="124">
        <f t="shared" si="121"/>
        <v>0.12751992498827941</v>
      </c>
      <c r="X92" s="124">
        <f t="shared" si="121"/>
        <v>0.13470873786407767</v>
      </c>
      <c r="Y92" s="124">
        <f t="shared" si="121"/>
        <v>0.13134657836644592</v>
      </c>
      <c r="Z92" s="124">
        <f t="shared" si="121"/>
        <v>0.13326686606846128</v>
      </c>
      <c r="AA92" s="124">
        <f t="shared" si="121"/>
        <v>0.13804412641621944</v>
      </c>
      <c r="AB92" s="124">
        <f t="shared" si="121"/>
        <v>0.13594970984287136</v>
      </c>
      <c r="AC92" s="124" t="e">
        <f t="shared" si="121"/>
        <v>#N/A</v>
      </c>
      <c r="AD92" s="124">
        <f t="shared" si="121"/>
        <v>0.1606864274570983</v>
      </c>
      <c r="AE92" s="124">
        <f t="shared" si="121"/>
        <v>0.13686534216335541</v>
      </c>
      <c r="AF92" s="124">
        <f t="shared" si="121"/>
        <v>0.15016501650165018</v>
      </c>
      <c r="AG92" s="124">
        <f t="shared" si="121"/>
        <v>0.14378659726740403</v>
      </c>
      <c r="AH92" s="124">
        <f t="shared" si="121"/>
        <v>0.13664249860568878</v>
      </c>
      <c r="AI92" s="124">
        <f t="shared" si="121"/>
        <v>0.13751796837565883</v>
      </c>
      <c r="AJ92" s="124">
        <f t="shared" si="121"/>
        <v>0.14309278350515464</v>
      </c>
      <c r="AK92" s="124">
        <f t="shared" si="121"/>
        <v>0.14153490165831084</v>
      </c>
      <c r="AL92" s="124">
        <f t="shared" ref="AL92:BD92" si="122">IFERROR(AL69/AL$78, #N/A)</f>
        <v>0.14251124178484953</v>
      </c>
      <c r="AM92" s="124">
        <f t="shared" si="122"/>
        <v>0.14078419265205311</v>
      </c>
      <c r="AN92" s="124">
        <f t="shared" si="122"/>
        <v>0.14343668501883511</v>
      </c>
      <c r="AO92" s="124" t="e">
        <f t="shared" si="122"/>
        <v>#N/A</v>
      </c>
      <c r="AP92" s="124">
        <f t="shared" si="122"/>
        <v>0.13309982486865149</v>
      </c>
      <c r="AQ92" s="124">
        <f t="shared" si="122"/>
        <v>0.14166666666666666</v>
      </c>
      <c r="AR92" s="124">
        <f t="shared" si="122"/>
        <v>0.16027874564459929</v>
      </c>
      <c r="AS92" s="124">
        <f t="shared" si="122"/>
        <v>0.15006729475100941</v>
      </c>
      <c r="AT92" s="124">
        <f t="shared" si="122"/>
        <v>0.14112903225806453</v>
      </c>
      <c r="AU92" s="124">
        <f t="shared" si="122"/>
        <v>0.1413894324853229</v>
      </c>
      <c r="AV92" s="124">
        <f t="shared" si="122"/>
        <v>0.14157399486740804</v>
      </c>
      <c r="AW92" s="124">
        <f t="shared" si="122"/>
        <v>0.14160639512752188</v>
      </c>
      <c r="AX92" s="124">
        <f t="shared" si="122"/>
        <v>0.14870762000671367</v>
      </c>
      <c r="AY92" s="124">
        <f t="shared" si="122"/>
        <v>0.14268180423442775</v>
      </c>
      <c r="AZ92" s="124">
        <f t="shared" si="122"/>
        <v>0.14526255707762556</v>
      </c>
      <c r="BA92" s="124" t="e">
        <f t="shared" si="122"/>
        <v>#N/A</v>
      </c>
      <c r="BB92" s="124">
        <f t="shared" si="122"/>
        <v>0.15463917525773196</v>
      </c>
      <c r="BC92" s="124">
        <f t="shared" si="122"/>
        <v>0.14437367303609341</v>
      </c>
      <c r="BD92" s="124">
        <f t="shared" si="122"/>
        <v>0.15070774354704414</v>
      </c>
      <c r="BE92" s="124">
        <f t="shared" ref="BE92" si="123">IFERROR(BE69/BE$78, #N/A)</f>
        <v>0.14602346805736635</v>
      </c>
      <c r="BF92" s="124">
        <f t="shared" ref="BF92:BL92" si="124">IFERROR(BF69/BF$78, #N/A)</f>
        <v>0.14362560516406669</v>
      </c>
      <c r="BG92" s="124">
        <f t="shared" si="124"/>
        <v>0.15033860045146727</v>
      </c>
      <c r="BH92" s="124">
        <f t="shared" si="124"/>
        <v>0.1445344129554656</v>
      </c>
      <c r="BI92" s="124">
        <f t="shared" si="124"/>
        <v>0.14549402823018459</v>
      </c>
      <c r="BJ92" s="124">
        <f t="shared" si="124"/>
        <v>0.14576599870717519</v>
      </c>
      <c r="BK92" s="124">
        <f t="shared" si="124"/>
        <v>0.14620568414884266</v>
      </c>
      <c r="BL92" s="124" t="e">
        <f t="shared" si="124"/>
        <v>#N/A</v>
      </c>
      <c r="BM92" s="124" t="e">
        <f t="shared" ref="BM92:CJ92" si="125">IFERROR(BM69/BM$78, #N/A)</f>
        <v>#N/A</v>
      </c>
      <c r="BN92" s="124" t="e">
        <f t="shared" si="125"/>
        <v>#N/A</v>
      </c>
      <c r="BO92" s="124" t="e">
        <f t="shared" si="125"/>
        <v>#N/A</v>
      </c>
      <c r="BP92" s="124" t="e">
        <f t="shared" si="125"/>
        <v>#N/A</v>
      </c>
      <c r="BQ92" s="124" t="e">
        <f t="shared" si="125"/>
        <v>#N/A</v>
      </c>
      <c r="BR92" s="124" t="e">
        <f t="shared" si="125"/>
        <v>#N/A</v>
      </c>
      <c r="BS92" s="124" t="e">
        <f t="shared" si="125"/>
        <v>#N/A</v>
      </c>
      <c r="BT92" s="124" t="e">
        <f t="shared" si="125"/>
        <v>#N/A</v>
      </c>
      <c r="BU92" s="124" t="e">
        <f t="shared" si="125"/>
        <v>#N/A</v>
      </c>
      <c r="BV92" s="124" t="e">
        <f t="shared" si="125"/>
        <v>#N/A</v>
      </c>
      <c r="BW92" s="124" t="e">
        <f t="shared" si="125"/>
        <v>#N/A</v>
      </c>
      <c r="BX92" s="124" t="e">
        <f t="shared" si="125"/>
        <v>#N/A</v>
      </c>
      <c r="BY92" s="124" t="e">
        <f t="shared" si="125"/>
        <v>#N/A</v>
      </c>
      <c r="BZ92" s="124" t="e">
        <f t="shared" si="125"/>
        <v>#N/A</v>
      </c>
      <c r="CA92" s="124" t="e">
        <f t="shared" si="125"/>
        <v>#N/A</v>
      </c>
      <c r="CB92" s="124" t="e">
        <f t="shared" si="125"/>
        <v>#N/A</v>
      </c>
      <c r="CC92" s="124" t="e">
        <f t="shared" si="125"/>
        <v>#N/A</v>
      </c>
      <c r="CD92" s="124" t="e">
        <f t="shared" si="125"/>
        <v>#N/A</v>
      </c>
      <c r="CE92" s="124" t="e">
        <f t="shared" si="125"/>
        <v>#N/A</v>
      </c>
      <c r="CF92" s="124" t="e">
        <f t="shared" si="125"/>
        <v>#N/A</v>
      </c>
      <c r="CG92" s="124" t="e">
        <f t="shared" si="125"/>
        <v>#N/A</v>
      </c>
      <c r="CH92" s="124" t="e">
        <f t="shared" si="125"/>
        <v>#N/A</v>
      </c>
      <c r="CI92" s="124" t="e">
        <f t="shared" si="125"/>
        <v>#N/A</v>
      </c>
      <c r="CJ92" s="124" t="e">
        <f t="shared" si="125"/>
        <v>#N/A</v>
      </c>
    </row>
    <row r="93" spans="2:88" s="117" customFormat="1">
      <c r="B93" s="123" t="s">
        <v>70</v>
      </c>
      <c r="C93" s="119" t="s">
        <v>6</v>
      </c>
      <c r="D93" s="125"/>
      <c r="E93" s="125"/>
      <c r="F93" s="124">
        <f t="shared" si="110"/>
        <v>8.6486486486486491E-2</v>
      </c>
      <c r="G93" s="124">
        <f t="shared" ref="G93:AK93" si="126">IFERROR(G70/G$78, #N/A)</f>
        <v>8.6956521739130432E-2</v>
      </c>
      <c r="H93" s="124">
        <f t="shared" si="126"/>
        <v>8.4568439407149087E-2</v>
      </c>
      <c r="I93" s="124">
        <f t="shared" si="126"/>
        <v>8.0457594115101685E-2</v>
      </c>
      <c r="J93" s="124">
        <f t="shared" si="126"/>
        <v>7.8403976217100074E-2</v>
      </c>
      <c r="K93" s="124">
        <f t="shared" si="126"/>
        <v>7.9154479389681273E-2</v>
      </c>
      <c r="L93" s="124">
        <f t="shared" si="126"/>
        <v>7.9409896237735575E-2</v>
      </c>
      <c r="M93" s="124">
        <f t="shared" si="126"/>
        <v>7.9702885355148301E-2</v>
      </c>
      <c r="N93" s="124">
        <f t="shared" si="126"/>
        <v>7.970148416996814E-2</v>
      </c>
      <c r="O93" s="124">
        <f t="shared" si="126"/>
        <v>7.7084286849902442E-2</v>
      </c>
      <c r="P93" s="124">
        <f t="shared" si="126"/>
        <v>7.7793493635077787E-2</v>
      </c>
      <c r="Q93" s="124" t="e">
        <f t="shared" si="126"/>
        <v>#N/A</v>
      </c>
      <c r="R93" s="124">
        <f t="shared" si="126"/>
        <v>6.4935064935064929E-2</v>
      </c>
      <c r="S93" s="124">
        <f t="shared" si="126"/>
        <v>6.7106710671067105E-2</v>
      </c>
      <c r="T93" s="124">
        <f t="shared" si="126"/>
        <v>6.8434559452523525E-2</v>
      </c>
      <c r="U93" s="124">
        <f t="shared" si="126"/>
        <v>6.5780730897009962E-2</v>
      </c>
      <c r="V93" s="124">
        <f t="shared" si="126"/>
        <v>6.5653825284861633E-2</v>
      </c>
      <c r="W93" s="124">
        <f t="shared" si="126"/>
        <v>6.6572902015939989E-2</v>
      </c>
      <c r="X93" s="124">
        <f t="shared" si="126"/>
        <v>6.6747572815533979E-2</v>
      </c>
      <c r="Y93" s="124">
        <f t="shared" si="126"/>
        <v>6.9168506254598972E-2</v>
      </c>
      <c r="Z93" s="124">
        <f t="shared" si="126"/>
        <v>6.9125955466932537E-2</v>
      </c>
      <c r="AA93" s="124">
        <f t="shared" si="126"/>
        <v>6.8574836016696478E-2</v>
      </c>
      <c r="AB93" s="124">
        <f t="shared" si="126"/>
        <v>7.0221957563466608E-2</v>
      </c>
      <c r="AC93" s="124" t="e">
        <f t="shared" si="126"/>
        <v>#N/A</v>
      </c>
      <c r="AD93" s="124">
        <f t="shared" si="126"/>
        <v>7.0202808112324488E-2</v>
      </c>
      <c r="AE93" s="124">
        <f t="shared" si="126"/>
        <v>7.2847682119205295E-2</v>
      </c>
      <c r="AF93" s="124">
        <f t="shared" si="126"/>
        <v>7.1782178217821777E-2</v>
      </c>
      <c r="AG93" s="124">
        <f t="shared" si="126"/>
        <v>7.0266753415744954E-2</v>
      </c>
      <c r="AH93" s="124">
        <f t="shared" si="126"/>
        <v>7.1946458449525935E-2</v>
      </c>
      <c r="AI93" s="124">
        <f t="shared" si="126"/>
        <v>7.2831816003833247E-2</v>
      </c>
      <c r="AJ93" s="124">
        <f t="shared" si="126"/>
        <v>7.2989690721649486E-2</v>
      </c>
      <c r="AK93" s="124">
        <f t="shared" si="126"/>
        <v>7.6359429232549167E-2</v>
      </c>
      <c r="AL93" s="124">
        <f t="shared" ref="AL93:BD93" si="127">IFERROR(AL70/AL$78, #N/A)</f>
        <v>7.6444136976824631E-2</v>
      </c>
      <c r="AM93" s="124">
        <f t="shared" si="127"/>
        <v>7.5331892559431929E-2</v>
      </c>
      <c r="AN93" s="124">
        <f t="shared" si="127"/>
        <v>7.7079107505070993E-2</v>
      </c>
      <c r="AO93" s="124" t="e">
        <f t="shared" si="127"/>
        <v>#N/A</v>
      </c>
      <c r="AP93" s="124">
        <f t="shared" si="127"/>
        <v>7.8809106830122586E-2</v>
      </c>
      <c r="AQ93" s="124">
        <f t="shared" si="127"/>
        <v>8.0952380952380956E-2</v>
      </c>
      <c r="AR93" s="124">
        <f t="shared" si="127"/>
        <v>8.0139372822299645E-2</v>
      </c>
      <c r="AS93" s="124">
        <f t="shared" si="127"/>
        <v>7.8061911170928672E-2</v>
      </c>
      <c r="AT93" s="124">
        <f t="shared" si="127"/>
        <v>8.1221198156682023E-2</v>
      </c>
      <c r="AU93" s="124">
        <f t="shared" si="127"/>
        <v>8.0724070450097843E-2</v>
      </c>
      <c r="AV93" s="124">
        <f t="shared" si="127"/>
        <v>8.1693755346449959E-2</v>
      </c>
      <c r="AW93" s="124">
        <f t="shared" si="127"/>
        <v>8.2984392843547777E-2</v>
      </c>
      <c r="AX93" s="124">
        <f t="shared" si="127"/>
        <v>8.3585095669687817E-2</v>
      </c>
      <c r="AY93" s="124">
        <f t="shared" si="127"/>
        <v>8.3768027002147902E-2</v>
      </c>
      <c r="AZ93" s="124">
        <f t="shared" si="127"/>
        <v>8.590182648401827E-2</v>
      </c>
      <c r="BA93" s="124" t="e">
        <f t="shared" si="127"/>
        <v>#N/A</v>
      </c>
      <c r="BB93" s="124">
        <f t="shared" si="127"/>
        <v>9.1065292096219927E-2</v>
      </c>
      <c r="BC93" s="124">
        <f t="shared" si="127"/>
        <v>8.9171974522292988E-2</v>
      </c>
      <c r="BD93" s="124">
        <f t="shared" si="127"/>
        <v>9.4920899250624483E-2</v>
      </c>
      <c r="BE93" s="124">
        <f t="shared" ref="BE93" si="128">IFERROR(BE70/BE$78, #N/A)</f>
        <v>9.1916558018252936E-2</v>
      </c>
      <c r="BF93" s="124">
        <f t="shared" ref="BF93:BL93" si="129">IFERROR(BF70/BF$78, #N/A)</f>
        <v>9.2522861753630989E-2</v>
      </c>
      <c r="BG93" s="124">
        <f t="shared" si="129"/>
        <v>9.0744920993227993E-2</v>
      </c>
      <c r="BH93" s="124">
        <f t="shared" si="129"/>
        <v>9.2712550607287447E-2</v>
      </c>
      <c r="BI93" s="124">
        <f t="shared" si="129"/>
        <v>9.410061527325371E-2</v>
      </c>
      <c r="BJ93" s="124">
        <f t="shared" si="129"/>
        <v>9.5345830639948281E-2</v>
      </c>
      <c r="BK93" s="124">
        <f t="shared" si="129"/>
        <v>9.4931145619689419E-2</v>
      </c>
      <c r="BL93" s="124" t="e">
        <f t="shared" si="129"/>
        <v>#N/A</v>
      </c>
      <c r="BM93" s="124" t="e">
        <f t="shared" ref="BM93:CJ93" si="130">IFERROR(BM70/BM$78, #N/A)</f>
        <v>#N/A</v>
      </c>
      <c r="BN93" s="124" t="e">
        <f t="shared" si="130"/>
        <v>#N/A</v>
      </c>
      <c r="BO93" s="124" t="e">
        <f t="shared" si="130"/>
        <v>#N/A</v>
      </c>
      <c r="BP93" s="124" t="e">
        <f t="shared" si="130"/>
        <v>#N/A</v>
      </c>
      <c r="BQ93" s="124" t="e">
        <f t="shared" si="130"/>
        <v>#N/A</v>
      </c>
      <c r="BR93" s="124" t="e">
        <f t="shared" si="130"/>
        <v>#N/A</v>
      </c>
      <c r="BS93" s="124" t="e">
        <f t="shared" si="130"/>
        <v>#N/A</v>
      </c>
      <c r="BT93" s="124" t="e">
        <f t="shared" si="130"/>
        <v>#N/A</v>
      </c>
      <c r="BU93" s="124" t="e">
        <f t="shared" si="130"/>
        <v>#N/A</v>
      </c>
      <c r="BV93" s="124" t="e">
        <f t="shared" si="130"/>
        <v>#N/A</v>
      </c>
      <c r="BW93" s="124" t="e">
        <f t="shared" si="130"/>
        <v>#N/A</v>
      </c>
      <c r="BX93" s="124" t="e">
        <f t="shared" si="130"/>
        <v>#N/A</v>
      </c>
      <c r="BY93" s="124" t="e">
        <f t="shared" si="130"/>
        <v>#N/A</v>
      </c>
      <c r="BZ93" s="124" t="e">
        <f t="shared" si="130"/>
        <v>#N/A</v>
      </c>
      <c r="CA93" s="124" t="e">
        <f t="shared" si="130"/>
        <v>#N/A</v>
      </c>
      <c r="CB93" s="124" t="e">
        <f t="shared" si="130"/>
        <v>#N/A</v>
      </c>
      <c r="CC93" s="124" t="e">
        <f t="shared" si="130"/>
        <v>#N/A</v>
      </c>
      <c r="CD93" s="124" t="e">
        <f t="shared" si="130"/>
        <v>#N/A</v>
      </c>
      <c r="CE93" s="124" t="e">
        <f t="shared" si="130"/>
        <v>#N/A</v>
      </c>
      <c r="CF93" s="124" t="e">
        <f t="shared" si="130"/>
        <v>#N/A</v>
      </c>
      <c r="CG93" s="124" t="e">
        <f t="shared" si="130"/>
        <v>#N/A</v>
      </c>
      <c r="CH93" s="124" t="e">
        <f t="shared" si="130"/>
        <v>#N/A</v>
      </c>
      <c r="CI93" s="124" t="e">
        <f t="shared" si="130"/>
        <v>#N/A</v>
      </c>
      <c r="CJ93" s="124" t="e">
        <f t="shared" si="130"/>
        <v>#N/A</v>
      </c>
    </row>
    <row r="94" spans="2:88" s="117" customFormat="1">
      <c r="B94" s="123" t="s">
        <v>70</v>
      </c>
      <c r="C94" s="124" t="s">
        <v>5</v>
      </c>
      <c r="D94" s="125"/>
      <c r="E94" s="125"/>
      <c r="F94" s="124">
        <f t="shared" si="110"/>
        <v>3.9639639639639637E-2</v>
      </c>
      <c r="G94" s="124">
        <f t="shared" ref="G94:AK94" si="131">IFERROR(G71/G$78, #N/A)</f>
        <v>3.8901601830663615E-2</v>
      </c>
      <c r="H94" s="124">
        <f t="shared" si="131"/>
        <v>3.9232781168265042E-2</v>
      </c>
      <c r="I94" s="124">
        <f t="shared" si="131"/>
        <v>3.7862397230636093E-2</v>
      </c>
      <c r="J94" s="124">
        <f t="shared" si="131"/>
        <v>3.6228044183073828E-2</v>
      </c>
      <c r="K94" s="124">
        <f t="shared" si="131"/>
        <v>3.5807978771522482E-2</v>
      </c>
      <c r="L94" s="124">
        <f t="shared" si="131"/>
        <v>3.6133603579075448E-2</v>
      </c>
      <c r="M94" s="124">
        <f t="shared" si="131"/>
        <v>3.5054509762680972E-2</v>
      </c>
      <c r="N94" s="124">
        <f t="shared" si="131"/>
        <v>3.5122687939307992E-2</v>
      </c>
      <c r="O94" s="124">
        <f t="shared" si="131"/>
        <v>3.4025485992339746E-2</v>
      </c>
      <c r="P94" s="124">
        <f t="shared" si="131"/>
        <v>3.5643564356435641E-2</v>
      </c>
      <c r="Q94" s="124" t="e">
        <f t="shared" si="131"/>
        <v>#N/A</v>
      </c>
      <c r="R94" s="124">
        <f t="shared" si="131"/>
        <v>2.7597402597402596E-2</v>
      </c>
      <c r="S94" s="124">
        <f t="shared" si="131"/>
        <v>2.7502750275027504E-2</v>
      </c>
      <c r="T94" s="124">
        <f t="shared" si="131"/>
        <v>2.9940119760479042E-2</v>
      </c>
      <c r="U94" s="124">
        <f t="shared" si="131"/>
        <v>2.8571428571428571E-2</v>
      </c>
      <c r="V94" s="124">
        <f t="shared" si="131"/>
        <v>2.821486706456864E-2</v>
      </c>
      <c r="W94" s="124">
        <f t="shared" si="131"/>
        <v>2.8129395218002812E-2</v>
      </c>
      <c r="X94" s="124">
        <f t="shared" si="131"/>
        <v>2.7508090614886731E-2</v>
      </c>
      <c r="Y94" s="124">
        <f t="shared" si="131"/>
        <v>2.759381898454746E-2</v>
      </c>
      <c r="Z94" s="124">
        <f t="shared" si="131"/>
        <v>2.725157859754071E-2</v>
      </c>
      <c r="AA94" s="124">
        <f t="shared" si="131"/>
        <v>2.6535480023852118E-2</v>
      </c>
      <c r="AB94" s="124">
        <f t="shared" si="131"/>
        <v>2.6965231704371179E-2</v>
      </c>
      <c r="AC94" s="124" t="e">
        <f t="shared" si="131"/>
        <v>#N/A</v>
      </c>
      <c r="AD94" s="124">
        <f t="shared" si="131"/>
        <v>1.8720748829953199E-2</v>
      </c>
      <c r="AE94" s="124">
        <f t="shared" si="131"/>
        <v>2.097130242825607E-2</v>
      </c>
      <c r="AF94" s="124">
        <f t="shared" si="131"/>
        <v>2.2277227722772276E-2</v>
      </c>
      <c r="AG94" s="124">
        <f t="shared" si="131"/>
        <v>2.1470396877033181E-2</v>
      </c>
      <c r="AH94" s="124">
        <f t="shared" si="131"/>
        <v>2.1751254880089235E-2</v>
      </c>
      <c r="AI94" s="124">
        <f t="shared" si="131"/>
        <v>2.1562050790608529E-2</v>
      </c>
      <c r="AJ94" s="124">
        <f t="shared" si="131"/>
        <v>2.1030927835051547E-2</v>
      </c>
      <c r="AK94" s="124">
        <f t="shared" si="131"/>
        <v>2.1596606247589665E-2</v>
      </c>
      <c r="AL94" s="124">
        <f t="shared" ref="AL94:BD94" si="132">IFERROR(AL71/AL$78, #N/A)</f>
        <v>2.1445866482186094E-2</v>
      </c>
      <c r="AM94" s="124">
        <f t="shared" si="132"/>
        <v>2.0685396727384994E-2</v>
      </c>
      <c r="AN94" s="124">
        <f t="shared" si="132"/>
        <v>2.0573746740075342E-2</v>
      </c>
      <c r="AO94" s="124" t="e">
        <f t="shared" si="132"/>
        <v>#N/A</v>
      </c>
      <c r="AP94" s="124">
        <f t="shared" si="132"/>
        <v>0</v>
      </c>
      <c r="AQ94" s="124">
        <f t="shared" si="132"/>
        <v>0</v>
      </c>
      <c r="AR94" s="124">
        <f t="shared" si="132"/>
        <v>0</v>
      </c>
      <c r="AS94" s="124">
        <f t="shared" si="132"/>
        <v>0</v>
      </c>
      <c r="AT94" s="124">
        <f t="shared" si="132"/>
        <v>0</v>
      </c>
      <c r="AU94" s="124">
        <f t="shared" si="132"/>
        <v>0</v>
      </c>
      <c r="AV94" s="124">
        <f t="shared" si="132"/>
        <v>0</v>
      </c>
      <c r="AW94" s="124">
        <f t="shared" si="132"/>
        <v>0</v>
      </c>
      <c r="AX94" s="124">
        <f t="shared" si="132"/>
        <v>0</v>
      </c>
      <c r="AY94" s="124">
        <f t="shared" si="132"/>
        <v>0</v>
      </c>
      <c r="AZ94" s="124">
        <f t="shared" si="132"/>
        <v>0</v>
      </c>
      <c r="BA94" s="124" t="e">
        <f t="shared" si="132"/>
        <v>#N/A</v>
      </c>
      <c r="BB94" s="124">
        <f t="shared" si="132"/>
        <v>0</v>
      </c>
      <c r="BC94" s="124">
        <f t="shared" si="132"/>
        <v>0</v>
      </c>
      <c r="BD94" s="124">
        <f t="shared" si="132"/>
        <v>0</v>
      </c>
      <c r="BE94" s="124">
        <f t="shared" ref="BE94" si="133">IFERROR(BE71/BE$78, #N/A)</f>
        <v>0</v>
      </c>
      <c r="BF94" s="124">
        <f t="shared" ref="BF94:BL94" si="134">IFERROR(BF71/BF$78, #N/A)</f>
        <v>0</v>
      </c>
      <c r="BG94" s="124">
        <f t="shared" si="134"/>
        <v>0</v>
      </c>
      <c r="BH94" s="124">
        <f t="shared" si="134"/>
        <v>0</v>
      </c>
      <c r="BI94" s="124">
        <f t="shared" si="134"/>
        <v>0</v>
      </c>
      <c r="BJ94" s="124">
        <f t="shared" si="134"/>
        <v>0</v>
      </c>
      <c r="BK94" s="124">
        <f t="shared" si="134"/>
        <v>0</v>
      </c>
      <c r="BL94" s="124" t="e">
        <f t="shared" si="134"/>
        <v>#N/A</v>
      </c>
      <c r="BM94" s="124" t="e">
        <f t="shared" ref="BM94:CJ94" si="135">IFERROR(BM71/BM$78, #N/A)</f>
        <v>#N/A</v>
      </c>
      <c r="BN94" s="124" t="e">
        <f t="shared" si="135"/>
        <v>#N/A</v>
      </c>
      <c r="BO94" s="124" t="e">
        <f t="shared" si="135"/>
        <v>#N/A</v>
      </c>
      <c r="BP94" s="124" t="e">
        <f t="shared" si="135"/>
        <v>#N/A</v>
      </c>
      <c r="BQ94" s="124" t="e">
        <f t="shared" si="135"/>
        <v>#N/A</v>
      </c>
      <c r="BR94" s="124" t="e">
        <f t="shared" si="135"/>
        <v>#N/A</v>
      </c>
      <c r="BS94" s="124" t="e">
        <f t="shared" si="135"/>
        <v>#N/A</v>
      </c>
      <c r="BT94" s="124" t="e">
        <f t="shared" si="135"/>
        <v>#N/A</v>
      </c>
      <c r="BU94" s="124" t="e">
        <f t="shared" si="135"/>
        <v>#N/A</v>
      </c>
      <c r="BV94" s="124" t="e">
        <f t="shared" si="135"/>
        <v>#N/A</v>
      </c>
      <c r="BW94" s="124" t="e">
        <f t="shared" si="135"/>
        <v>#N/A</v>
      </c>
      <c r="BX94" s="124" t="e">
        <f t="shared" si="135"/>
        <v>#N/A</v>
      </c>
      <c r="BY94" s="124" t="e">
        <f t="shared" si="135"/>
        <v>#N/A</v>
      </c>
      <c r="BZ94" s="124" t="e">
        <f t="shared" si="135"/>
        <v>#N/A</v>
      </c>
      <c r="CA94" s="124" t="e">
        <f t="shared" si="135"/>
        <v>#N/A</v>
      </c>
      <c r="CB94" s="124" t="e">
        <f t="shared" si="135"/>
        <v>#N/A</v>
      </c>
      <c r="CC94" s="124" t="e">
        <f t="shared" si="135"/>
        <v>#N/A</v>
      </c>
      <c r="CD94" s="124" t="e">
        <f t="shared" si="135"/>
        <v>#N/A</v>
      </c>
      <c r="CE94" s="124" t="e">
        <f t="shared" si="135"/>
        <v>#N/A</v>
      </c>
      <c r="CF94" s="124" t="e">
        <f t="shared" si="135"/>
        <v>#N/A</v>
      </c>
      <c r="CG94" s="124" t="e">
        <f t="shared" si="135"/>
        <v>#N/A</v>
      </c>
      <c r="CH94" s="124" t="e">
        <f t="shared" si="135"/>
        <v>#N/A</v>
      </c>
      <c r="CI94" s="124" t="e">
        <f t="shared" si="135"/>
        <v>#N/A</v>
      </c>
      <c r="CJ94" s="124" t="e">
        <f t="shared" si="135"/>
        <v>#N/A</v>
      </c>
    </row>
    <row r="95" spans="2:88" s="117" customFormat="1">
      <c r="B95" s="123" t="s">
        <v>70</v>
      </c>
      <c r="C95" s="119" t="s">
        <v>3</v>
      </c>
      <c r="D95" s="125"/>
      <c r="E95" s="125"/>
      <c r="F95" s="124">
        <f t="shared" si="110"/>
        <v>7.2072072072072071E-2</v>
      </c>
      <c r="G95" s="124">
        <f t="shared" ref="G95:AK95" si="136">IFERROR(G72/G$78, #N/A)</f>
        <v>6.8649885583524028E-2</v>
      </c>
      <c r="H95" s="124">
        <f t="shared" si="136"/>
        <v>6.9747166521360066E-2</v>
      </c>
      <c r="I95" s="124">
        <f t="shared" si="136"/>
        <v>6.7611423626135869E-2</v>
      </c>
      <c r="J95" s="124">
        <f t="shared" si="136"/>
        <v>6.6508200515195237E-2</v>
      </c>
      <c r="K95" s="124">
        <f t="shared" si="136"/>
        <v>6.9731327081385894E-2</v>
      </c>
      <c r="L95" s="124">
        <f t="shared" si="136"/>
        <v>7.3947839882759062E-2</v>
      </c>
      <c r="M95" s="124">
        <f t="shared" si="136"/>
        <v>7.4536957600647949E-2</v>
      </c>
      <c r="N95" s="124">
        <f t="shared" si="136"/>
        <v>7.632430263734237E-2</v>
      </c>
      <c r="O95" s="124">
        <f t="shared" si="136"/>
        <v>7.407318189482813E-2</v>
      </c>
      <c r="P95" s="124">
        <f t="shared" si="136"/>
        <v>7.5247524752475245E-2</v>
      </c>
      <c r="Q95" s="124" t="e">
        <f t="shared" si="136"/>
        <v>#N/A</v>
      </c>
      <c r="R95" s="124">
        <f t="shared" si="136"/>
        <v>7.4675324675324672E-2</v>
      </c>
      <c r="S95" s="124">
        <f t="shared" si="136"/>
        <v>6.9306930693069313E-2</v>
      </c>
      <c r="T95" s="124">
        <f t="shared" si="136"/>
        <v>7.1000855431993151E-2</v>
      </c>
      <c r="U95" s="124">
        <f t="shared" si="136"/>
        <v>6.617940199335548E-2</v>
      </c>
      <c r="V95" s="124">
        <f t="shared" si="136"/>
        <v>6.7824199674443836E-2</v>
      </c>
      <c r="W95" s="124">
        <f t="shared" si="136"/>
        <v>7.0323488045007029E-2</v>
      </c>
      <c r="X95" s="124">
        <f t="shared" si="136"/>
        <v>7.200647249190939E-2</v>
      </c>
      <c r="Y95" s="124">
        <f t="shared" si="136"/>
        <v>7.3951434878587199E-2</v>
      </c>
      <c r="Z95" s="124">
        <f t="shared" si="136"/>
        <v>7.3446327683615822E-2</v>
      </c>
      <c r="AA95" s="124">
        <f t="shared" si="136"/>
        <v>7.1854502087060221E-2</v>
      </c>
      <c r="AB95" s="124">
        <f t="shared" si="136"/>
        <v>7.2469060205497537E-2</v>
      </c>
      <c r="AC95" s="124" t="e">
        <f t="shared" si="136"/>
        <v>#N/A</v>
      </c>
      <c r="AD95" s="124">
        <f t="shared" si="136"/>
        <v>7.3322932917316688E-2</v>
      </c>
      <c r="AE95" s="124">
        <f t="shared" si="136"/>
        <v>7.505518763796909E-2</v>
      </c>
      <c r="AF95" s="124">
        <f t="shared" si="136"/>
        <v>6.8481848184818478E-2</v>
      </c>
      <c r="AG95" s="124">
        <f t="shared" si="136"/>
        <v>6.5061808718282363E-2</v>
      </c>
      <c r="AH95" s="124">
        <f t="shared" si="136"/>
        <v>6.8600111544896827E-2</v>
      </c>
      <c r="AI95" s="124">
        <f t="shared" si="136"/>
        <v>7.2831816003833247E-2</v>
      </c>
      <c r="AJ95" s="124">
        <f t="shared" si="136"/>
        <v>7.2164948453608241E-2</v>
      </c>
      <c r="AK95" s="124">
        <f t="shared" si="136"/>
        <v>7.4816814500578477E-2</v>
      </c>
      <c r="AL95" s="124">
        <f t="shared" ref="AL95:BD95" si="137">IFERROR(AL72/AL$78, #N/A)</f>
        <v>7.4714631615358004E-2</v>
      </c>
      <c r="AM95" s="124">
        <f t="shared" si="137"/>
        <v>7.4096943501080578E-2</v>
      </c>
      <c r="AN95" s="124">
        <f t="shared" si="137"/>
        <v>7.5050709939148072E-2</v>
      </c>
      <c r="AO95" s="124" t="e">
        <f t="shared" si="137"/>
        <v>#N/A</v>
      </c>
      <c r="AP95" s="124">
        <f t="shared" si="137"/>
        <v>7.3555166374781086E-2</v>
      </c>
      <c r="AQ95" s="124">
        <f t="shared" si="137"/>
        <v>7.0238095238095238E-2</v>
      </c>
      <c r="AR95" s="124">
        <f t="shared" si="137"/>
        <v>6.7073170731707321E-2</v>
      </c>
      <c r="AS95" s="124">
        <f t="shared" si="137"/>
        <v>6.5275908479138625E-2</v>
      </c>
      <c r="AT95" s="124">
        <f t="shared" si="137"/>
        <v>7.0276497695852536E-2</v>
      </c>
      <c r="AU95" s="124">
        <f t="shared" si="137"/>
        <v>7.2407045009784732E-2</v>
      </c>
      <c r="AV95" s="124">
        <f t="shared" si="137"/>
        <v>7.5705731394354145E-2</v>
      </c>
      <c r="AW95" s="124">
        <f t="shared" si="137"/>
        <v>7.6893795203654358E-2</v>
      </c>
      <c r="AX95" s="124">
        <f t="shared" si="137"/>
        <v>7.6535750251762333E-2</v>
      </c>
      <c r="AY95" s="124">
        <f t="shared" si="137"/>
        <v>7.7324332617367292E-2</v>
      </c>
      <c r="AZ95" s="124">
        <f t="shared" si="137"/>
        <v>7.7340182648401826E-2</v>
      </c>
      <c r="BA95" s="124" t="e">
        <f t="shared" si="137"/>
        <v>#N/A</v>
      </c>
      <c r="BB95" s="124">
        <f t="shared" si="137"/>
        <v>7.0446735395189003E-2</v>
      </c>
      <c r="BC95" s="124">
        <f t="shared" si="137"/>
        <v>6.3694267515923567E-2</v>
      </c>
      <c r="BD95" s="124">
        <f t="shared" si="137"/>
        <v>6.2447960033305577E-2</v>
      </c>
      <c r="BE95" s="124">
        <f t="shared" ref="BE95" si="138">IFERROR(BE72/BE$78, #N/A)</f>
        <v>5.8018252933507174E-2</v>
      </c>
      <c r="BF95" s="124">
        <f t="shared" ref="BF95:BL95" si="139">IFERROR(BF72/BF$78, #N/A)</f>
        <v>5.5944055944055944E-2</v>
      </c>
      <c r="BG95" s="124">
        <f t="shared" si="139"/>
        <v>5.9593679458239276E-2</v>
      </c>
      <c r="BH95" s="124">
        <f t="shared" si="139"/>
        <v>6.5182186234817807E-2</v>
      </c>
      <c r="BI95" s="124">
        <f t="shared" si="139"/>
        <v>6.6594281577994935E-2</v>
      </c>
      <c r="BJ95" s="124">
        <f t="shared" si="139"/>
        <v>6.884292178409826E-2</v>
      </c>
      <c r="BK95" s="124">
        <f t="shared" si="139"/>
        <v>7.0319367125695864E-2</v>
      </c>
      <c r="BL95" s="124" t="e">
        <f t="shared" si="139"/>
        <v>#N/A</v>
      </c>
      <c r="BM95" s="124" t="e">
        <f t="shared" ref="BM95:CJ95" si="140">IFERROR(BM72/BM$78, #N/A)</f>
        <v>#N/A</v>
      </c>
      <c r="BN95" s="124" t="e">
        <f t="shared" si="140"/>
        <v>#N/A</v>
      </c>
      <c r="BO95" s="124" t="e">
        <f t="shared" si="140"/>
        <v>#N/A</v>
      </c>
      <c r="BP95" s="124" t="e">
        <f t="shared" si="140"/>
        <v>#N/A</v>
      </c>
      <c r="BQ95" s="124" t="e">
        <f t="shared" si="140"/>
        <v>#N/A</v>
      </c>
      <c r="BR95" s="124" t="e">
        <f t="shared" si="140"/>
        <v>#N/A</v>
      </c>
      <c r="BS95" s="124" t="e">
        <f t="shared" si="140"/>
        <v>#N/A</v>
      </c>
      <c r="BT95" s="124" t="e">
        <f t="shared" si="140"/>
        <v>#N/A</v>
      </c>
      <c r="BU95" s="124" t="e">
        <f t="shared" si="140"/>
        <v>#N/A</v>
      </c>
      <c r="BV95" s="124" t="e">
        <f t="shared" si="140"/>
        <v>#N/A</v>
      </c>
      <c r="BW95" s="124" t="e">
        <f t="shared" si="140"/>
        <v>#N/A</v>
      </c>
      <c r="BX95" s="124" t="e">
        <f t="shared" si="140"/>
        <v>#N/A</v>
      </c>
      <c r="BY95" s="124" t="e">
        <f t="shared" si="140"/>
        <v>#N/A</v>
      </c>
      <c r="BZ95" s="124" t="e">
        <f t="shared" si="140"/>
        <v>#N/A</v>
      </c>
      <c r="CA95" s="124" t="e">
        <f t="shared" si="140"/>
        <v>#N/A</v>
      </c>
      <c r="CB95" s="124" t="e">
        <f t="shared" si="140"/>
        <v>#N/A</v>
      </c>
      <c r="CC95" s="124" t="e">
        <f t="shared" si="140"/>
        <v>#N/A</v>
      </c>
      <c r="CD95" s="124" t="e">
        <f t="shared" si="140"/>
        <v>#N/A</v>
      </c>
      <c r="CE95" s="124" t="e">
        <f t="shared" si="140"/>
        <v>#N/A</v>
      </c>
      <c r="CF95" s="124" t="e">
        <f t="shared" si="140"/>
        <v>#N/A</v>
      </c>
      <c r="CG95" s="124" t="e">
        <f t="shared" si="140"/>
        <v>#N/A</v>
      </c>
      <c r="CH95" s="124" t="e">
        <f t="shared" si="140"/>
        <v>#N/A</v>
      </c>
      <c r="CI95" s="124" t="e">
        <f t="shared" si="140"/>
        <v>#N/A</v>
      </c>
      <c r="CJ95" s="124" t="e">
        <f t="shared" si="140"/>
        <v>#N/A</v>
      </c>
    </row>
    <row r="96" spans="2:88" s="120" customFormat="1">
      <c r="B96" s="126" t="s">
        <v>70</v>
      </c>
      <c r="C96" s="122" t="s">
        <v>69</v>
      </c>
      <c r="D96" s="127"/>
      <c r="E96" s="127"/>
      <c r="F96" s="122">
        <f>IFERROR(F77/F$78, #N/A)</f>
        <v>0.26486486486486488</v>
      </c>
      <c r="G96" s="122">
        <f t="shared" ref="G96:AK96" si="141">IFERROR(G77/G$78, #N/A)</f>
        <v>0.2791762013729977</v>
      </c>
      <c r="H96" s="122">
        <f t="shared" si="141"/>
        <v>0.28509154315605928</v>
      </c>
      <c r="I96" s="122">
        <f t="shared" si="141"/>
        <v>0.31299085893552575</v>
      </c>
      <c r="J96" s="122">
        <f t="shared" si="141"/>
        <v>0.30310220201622584</v>
      </c>
      <c r="K96" s="122">
        <f t="shared" si="141"/>
        <v>0.31661791755872509</v>
      </c>
      <c r="L96" s="122">
        <f t="shared" si="141"/>
        <v>0.30167357406716477</v>
      </c>
      <c r="M96" s="122">
        <f t="shared" si="141"/>
        <v>0.29667185104416316</v>
      </c>
      <c r="N96" s="122">
        <f t="shared" si="141"/>
        <v>0.29516566595149218</v>
      </c>
      <c r="O96" s="122">
        <f t="shared" si="141"/>
        <v>0.28424830775901527</v>
      </c>
      <c r="P96" s="122">
        <f t="shared" si="141"/>
        <v>0.28995756718528998</v>
      </c>
      <c r="Q96" s="122" t="e">
        <f t="shared" si="141"/>
        <v>#N/A</v>
      </c>
      <c r="R96" s="122">
        <f t="shared" si="141"/>
        <v>0.28896103896103897</v>
      </c>
      <c r="S96" s="122">
        <f t="shared" si="141"/>
        <v>0.31133113311331134</v>
      </c>
      <c r="T96" s="122">
        <f t="shared" si="141"/>
        <v>0.29940119760479039</v>
      </c>
      <c r="U96" s="122">
        <f t="shared" si="141"/>
        <v>0.32093023255813952</v>
      </c>
      <c r="V96" s="122">
        <f t="shared" si="141"/>
        <v>0.32718393922951711</v>
      </c>
      <c r="W96" s="122">
        <f t="shared" si="141"/>
        <v>0.32208157524613223</v>
      </c>
      <c r="X96" s="122">
        <f t="shared" si="141"/>
        <v>0.31674757281553401</v>
      </c>
      <c r="Y96" s="122">
        <f t="shared" si="141"/>
        <v>0.30868285504047094</v>
      </c>
      <c r="Z96" s="122">
        <f t="shared" si="141"/>
        <v>0.30541708208707213</v>
      </c>
      <c r="AA96" s="122">
        <f t="shared" si="141"/>
        <v>0.30679785330948123</v>
      </c>
      <c r="AB96" s="122">
        <f t="shared" si="141"/>
        <v>0.29661754874808294</v>
      </c>
      <c r="AC96" s="122" t="e">
        <f t="shared" si="141"/>
        <v>#N/A</v>
      </c>
      <c r="AD96" s="122">
        <f t="shared" si="141"/>
        <v>0.29329173166926675</v>
      </c>
      <c r="AE96" s="122">
        <f t="shared" si="141"/>
        <v>0.29801324503311261</v>
      </c>
      <c r="AF96" s="122">
        <f t="shared" si="141"/>
        <v>0.28712871287128711</v>
      </c>
      <c r="AG96" s="122">
        <f t="shared" si="141"/>
        <v>0.31229668184775539</v>
      </c>
      <c r="AH96" s="122">
        <f t="shared" si="141"/>
        <v>0.30451756832124932</v>
      </c>
      <c r="AI96" s="122">
        <f t="shared" si="141"/>
        <v>0.29995208433157644</v>
      </c>
      <c r="AJ96" s="122">
        <f t="shared" si="141"/>
        <v>0.30103092783505153</v>
      </c>
      <c r="AK96" s="122">
        <f t="shared" si="141"/>
        <v>0.27805630543771692</v>
      </c>
      <c r="AL96" s="122">
        <f t="shared" ref="AL96:BD96" si="142">IFERROR(AL77/AL$78, #N/A)</f>
        <v>0.27845036319612593</v>
      </c>
      <c r="AM96" s="122">
        <f t="shared" si="142"/>
        <v>0.2797159617165792</v>
      </c>
      <c r="AN96" s="122">
        <f t="shared" si="142"/>
        <v>0.27470298464213272</v>
      </c>
      <c r="AO96" s="122" t="e">
        <f t="shared" si="142"/>
        <v>#N/A</v>
      </c>
      <c r="AP96" s="122">
        <f t="shared" si="142"/>
        <v>0.29947460595446584</v>
      </c>
      <c r="AQ96" s="122">
        <f t="shared" si="142"/>
        <v>0.27738095238095239</v>
      </c>
      <c r="AR96" s="122">
        <f t="shared" si="142"/>
        <v>0.27439024390243905</v>
      </c>
      <c r="AS96" s="122">
        <f t="shared" si="142"/>
        <v>0.30686406460296095</v>
      </c>
      <c r="AT96" s="122">
        <f t="shared" si="142"/>
        <v>0.30011520737327191</v>
      </c>
      <c r="AU96" s="122">
        <f t="shared" si="142"/>
        <v>0.30088062622309197</v>
      </c>
      <c r="AV96" s="122">
        <f t="shared" si="142"/>
        <v>0.29811804961505561</v>
      </c>
      <c r="AW96" s="122">
        <f t="shared" si="142"/>
        <v>0.29539398553483059</v>
      </c>
      <c r="AX96" s="122">
        <f t="shared" si="142"/>
        <v>0.29472977509231285</v>
      </c>
      <c r="AY96" s="122">
        <f t="shared" si="142"/>
        <v>0.29702362687941086</v>
      </c>
      <c r="AZ96" s="122">
        <f t="shared" si="142"/>
        <v>0.28281963470319632</v>
      </c>
      <c r="BA96" s="122" t="e">
        <f t="shared" si="142"/>
        <v>#N/A</v>
      </c>
      <c r="BB96" s="122">
        <f t="shared" si="142"/>
        <v>0.27319587628865977</v>
      </c>
      <c r="BC96" s="122">
        <f t="shared" si="142"/>
        <v>0.28556263269639065</v>
      </c>
      <c r="BD96" s="122">
        <f t="shared" si="142"/>
        <v>0.29558701082431305</v>
      </c>
      <c r="BE96" s="122">
        <f t="shared" ref="BE96" si="143">IFERROR(BE77/BE$78, #N/A)</f>
        <v>0.31812255541069101</v>
      </c>
      <c r="BF96" s="122">
        <f t="shared" ref="BF96:BL96" si="144">IFERROR(BF77/BF$78, #N/A)</f>
        <v>0.321140398063475</v>
      </c>
      <c r="BG96" s="122">
        <f t="shared" si="144"/>
        <v>0.31963882618510159</v>
      </c>
      <c r="BH96" s="122">
        <f t="shared" si="144"/>
        <v>0.31012145748987852</v>
      </c>
      <c r="BI96" s="122">
        <f t="shared" si="144"/>
        <v>0.30365544697792257</v>
      </c>
      <c r="BJ96" s="122">
        <f t="shared" si="144"/>
        <v>0.30381383322559791</v>
      </c>
      <c r="BK96" s="122">
        <f t="shared" si="144"/>
        <v>0.30413126281863462</v>
      </c>
      <c r="BL96" s="122" t="e">
        <f t="shared" si="144"/>
        <v>#N/A</v>
      </c>
      <c r="BM96" s="122" t="e">
        <f t="shared" ref="BM96:CJ96" si="145">IFERROR(BM77/BM$78, #N/A)</f>
        <v>#N/A</v>
      </c>
      <c r="BN96" s="122" t="e">
        <f t="shared" si="145"/>
        <v>#N/A</v>
      </c>
      <c r="BO96" s="122" t="e">
        <f t="shared" si="145"/>
        <v>#N/A</v>
      </c>
      <c r="BP96" s="122" t="e">
        <f t="shared" si="145"/>
        <v>#N/A</v>
      </c>
      <c r="BQ96" s="122" t="e">
        <f t="shared" si="145"/>
        <v>#N/A</v>
      </c>
      <c r="BR96" s="122" t="e">
        <f t="shared" si="145"/>
        <v>#N/A</v>
      </c>
      <c r="BS96" s="122" t="e">
        <f t="shared" si="145"/>
        <v>#N/A</v>
      </c>
      <c r="BT96" s="122" t="e">
        <f t="shared" si="145"/>
        <v>#N/A</v>
      </c>
      <c r="BU96" s="122" t="e">
        <f t="shared" si="145"/>
        <v>#N/A</v>
      </c>
      <c r="BV96" s="122" t="e">
        <f t="shared" si="145"/>
        <v>#N/A</v>
      </c>
      <c r="BW96" s="122" t="e">
        <f t="shared" si="145"/>
        <v>#N/A</v>
      </c>
      <c r="BX96" s="122" t="e">
        <f t="shared" si="145"/>
        <v>#N/A</v>
      </c>
      <c r="BY96" s="122" t="e">
        <f t="shared" si="145"/>
        <v>#N/A</v>
      </c>
      <c r="BZ96" s="122" t="e">
        <f t="shared" si="145"/>
        <v>#N/A</v>
      </c>
      <c r="CA96" s="122" t="e">
        <f t="shared" si="145"/>
        <v>#N/A</v>
      </c>
      <c r="CB96" s="122" t="e">
        <f t="shared" si="145"/>
        <v>#N/A</v>
      </c>
      <c r="CC96" s="122" t="e">
        <f t="shared" si="145"/>
        <v>#N/A</v>
      </c>
      <c r="CD96" s="122" t="e">
        <f t="shared" si="145"/>
        <v>#N/A</v>
      </c>
      <c r="CE96" s="122" t="e">
        <f t="shared" si="145"/>
        <v>#N/A</v>
      </c>
      <c r="CF96" s="122" t="e">
        <f t="shared" si="145"/>
        <v>#N/A</v>
      </c>
      <c r="CG96" s="122" t="e">
        <f t="shared" si="145"/>
        <v>#N/A</v>
      </c>
      <c r="CH96" s="122" t="e">
        <f t="shared" si="145"/>
        <v>#N/A</v>
      </c>
      <c r="CI96" s="122" t="e">
        <f t="shared" si="145"/>
        <v>#N/A</v>
      </c>
      <c r="CJ96" s="122" t="e">
        <f t="shared" si="145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1"/>
      <c r="Q139" s="151"/>
      <c r="R139" s="151"/>
      <c r="S139" s="151"/>
      <c r="T139" s="151"/>
      <c r="U139" s="151"/>
      <c r="V139" s="151"/>
      <c r="W139" s="151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BB4" activePane="bottomRight" state="frozen"/>
      <selection pane="topRight" activeCell="D1" sqref="D1"/>
      <selection pane="bottomLeft" activeCell="A4" sqref="A4"/>
      <selection pane="bottomRight" activeCell="BG5" sqref="BG5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57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 t="str">
        <f>raw!BM1</f>
        <v>FY 2017</v>
      </c>
      <c r="BN1" s="22" t="str">
        <f>raw!BN1</f>
        <v>FY 2017</v>
      </c>
      <c r="BO1" s="22" t="str">
        <f>raw!BO1</f>
        <v>FY 2017</v>
      </c>
      <c r="BP1" s="22" t="str">
        <f>raw!BP1</f>
        <v>FY 2017</v>
      </c>
      <c r="BQ1" s="22" t="str">
        <f>raw!BQ1</f>
        <v>FY 2017</v>
      </c>
      <c r="BR1" s="22" t="str">
        <f>raw!BR1</f>
        <v>FY 2017</v>
      </c>
      <c r="BS1" s="22" t="str">
        <f>raw!BS1</f>
        <v>FY 2017</v>
      </c>
      <c r="BT1" s="22" t="str">
        <f>raw!BT1</f>
        <v>FY 2017</v>
      </c>
      <c r="BU1" s="22" t="str">
        <f>raw!BU1</f>
        <v>FY 2017</v>
      </c>
      <c r="BV1" s="22" t="str">
        <f>raw!BV1</f>
        <v>FY 2017</v>
      </c>
      <c r="BW1" s="22" t="str">
        <f>raw!BW1</f>
        <v>FY 2017</v>
      </c>
      <c r="BX1" s="22" t="str">
        <f>raw!BX1</f>
        <v>FY 2017</v>
      </c>
      <c r="BY1" s="22" t="str">
        <f>raw!BY1</f>
        <v>FY 2018</v>
      </c>
      <c r="BZ1" s="22" t="str">
        <f>raw!BZ1</f>
        <v>FY 2018</v>
      </c>
      <c r="CA1" s="22" t="str">
        <f>raw!CA1</f>
        <v>FY 2018</v>
      </c>
      <c r="CB1" s="22" t="str">
        <f>raw!CB1</f>
        <v>FY 2018</v>
      </c>
      <c r="CC1" s="22" t="str">
        <f>raw!CC1</f>
        <v>FY 2018</v>
      </c>
      <c r="CD1" s="22" t="str">
        <f>raw!CD1</f>
        <v>FY 2018</v>
      </c>
      <c r="CE1" s="22" t="str">
        <f>raw!CE1</f>
        <v>FY 2018</v>
      </c>
      <c r="CF1" s="22" t="str">
        <f>raw!CF1</f>
        <v>FY 2018</v>
      </c>
      <c r="CG1" s="22" t="str">
        <f>raw!CG1</f>
        <v>FY 2018</v>
      </c>
      <c r="CH1" s="22" t="str">
        <f>raw!CH1</f>
        <v>FY 2018</v>
      </c>
      <c r="CI1" s="22" t="str">
        <f>raw!CI1</f>
        <v>FY 2018</v>
      </c>
      <c r="CJ1" s="22" t="str">
        <f>raw!CJ1</f>
        <v>FY 2018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42644</v>
      </c>
      <c r="BN2" s="18">
        <f>raw!BN2</f>
        <v>42675</v>
      </c>
      <c r="BO2" s="18">
        <f>raw!BO2</f>
        <v>42705</v>
      </c>
      <c r="BP2" s="18">
        <f>raw!BP2</f>
        <v>42736</v>
      </c>
      <c r="BQ2" s="18">
        <f>raw!BQ2</f>
        <v>42767</v>
      </c>
      <c r="BR2" s="18">
        <f>raw!BR2</f>
        <v>42795</v>
      </c>
      <c r="BS2" s="18">
        <f>raw!BS2</f>
        <v>42826</v>
      </c>
      <c r="BT2" s="18">
        <f>raw!BT2</f>
        <v>42856</v>
      </c>
      <c r="BU2" s="18">
        <f>raw!BU2</f>
        <v>42887</v>
      </c>
      <c r="BV2" s="18">
        <f>raw!BV2</f>
        <v>42917</v>
      </c>
      <c r="BW2" s="18">
        <f>raw!BW2</f>
        <v>42948</v>
      </c>
      <c r="BX2" s="18">
        <f>raw!BX2</f>
        <v>42979</v>
      </c>
      <c r="BY2" s="18">
        <f>raw!BY2</f>
        <v>43009</v>
      </c>
      <c r="BZ2" s="18">
        <f>raw!BZ2</f>
        <v>43040</v>
      </c>
      <c r="CA2" s="18">
        <f>raw!CA2</f>
        <v>43070</v>
      </c>
      <c r="CB2" s="18">
        <f>raw!CB2</f>
        <v>43101</v>
      </c>
      <c r="CC2" s="18">
        <f>raw!CC2</f>
        <v>43132</v>
      </c>
      <c r="CD2" s="18">
        <f>raw!CD2</f>
        <v>43160</v>
      </c>
      <c r="CE2" s="18">
        <f>raw!CE2</f>
        <v>43191</v>
      </c>
      <c r="CF2" s="18">
        <f>raw!CF2</f>
        <v>43221</v>
      </c>
      <c r="CG2" s="18">
        <f>raw!CG2</f>
        <v>43252</v>
      </c>
      <c r="CH2" s="18">
        <f>raw!CH2</f>
        <v>43282</v>
      </c>
      <c r="CI2" s="18">
        <f>raw!CI2</f>
        <v>43313</v>
      </c>
      <c r="CJ2" s="18">
        <f>raw!CJ2</f>
        <v>43344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66</v>
      </c>
      <c r="B3" s="23" t="s">
        <v>27</v>
      </c>
      <c r="C3" s="24" t="s">
        <v>26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34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  <c r="BG4" s="4">
        <f>IF(MONTH(BG$2)=10,(1/2)*(raw!BH4-raw!BG4), IF(MONTH(BG$2)=11, (1/2)*(raw!BG4-raw!BF4), raw!BG4-raw!BF4))</f>
        <v>268</v>
      </c>
      <c r="BH4" s="4">
        <f>IF(MONTH(BH$2)=10,(1/2)*(raw!BI4-raw!BH4), IF(MONTH(BH$2)=11, (1/2)*(raw!BH4-raw!BG4), raw!BH4-raw!BG4))</f>
        <v>92</v>
      </c>
      <c r="BI4" s="4">
        <f>IF(MONTH(BI$2)=10,(1/2)*(raw!BJ4-raw!BI4), IF(MONTH(BI$2)=11, (1/2)*(raw!BI4-raw!BH4), raw!BI4-raw!BH4))</f>
        <v>135</v>
      </c>
      <c r="BJ4" s="4">
        <f>IF(MONTH(BJ$2)=10,(1/2)*(raw!BK4-raw!BJ4), IF(MONTH(BJ$2)=11, (1/2)*(raw!BJ4-raw!BI4), raw!BJ4-raw!BI4))</f>
        <v>101</v>
      </c>
      <c r="BK4" s="4">
        <f>IF(MONTH(BK$2)=10,(1/2)*(raw!BL4-raw!BK4), IF(MONTH(BK$2)=11, (1/2)*(raw!BK4-raw!BJ4), raw!BK4-raw!BJ4))</f>
        <v>115</v>
      </c>
      <c r="BL4" s="4">
        <f>IF(MONTH(BL$2)=10,(1/2)*(raw!BM4-raw!BL4), IF(MONTH(BL$2)=11, (1/2)*(raw!BL4-raw!BK4), raw!BL4-raw!BK4))</f>
        <v>-1387</v>
      </c>
      <c r="BM4" s="4">
        <f>IF(MONTH(BM$2)=10,(1/2)*(raw!BN4-raw!BM4), IF(MONTH(BM$2)=11, (1/2)*(raw!BM4-raw!BL4), raw!BM4-raw!BL4))</f>
        <v>0</v>
      </c>
      <c r="BN4" s="4">
        <f>IF(MONTH(BN$2)=10,(1/2)*(raw!BO4-raw!BN4), IF(MONTH(BN$2)=11, (1/2)*(raw!BN4-raw!BM4), raw!BN4-raw!BM4))</f>
        <v>0</v>
      </c>
      <c r="BO4" s="4">
        <f>IF(MONTH(BO$2)=10,(1/2)*(raw!BP4-raw!BO4), IF(MONTH(BO$2)=11, (1/2)*(raw!BO4-raw!BN4), raw!BO4-raw!BN4))</f>
        <v>0</v>
      </c>
      <c r="BP4" s="4">
        <f>IF(MONTH(BP$2)=10,(1/2)*(raw!BQ4-raw!BP4), IF(MONTH(BP$2)=11, (1/2)*(raw!BP4-raw!BO4), raw!BP4-raw!BO4))</f>
        <v>0</v>
      </c>
      <c r="BQ4" s="4">
        <f>IF(MONTH(BQ$2)=10,(1/2)*(raw!BR4-raw!BQ4), IF(MONTH(BQ$2)=11, (1/2)*(raw!BQ4-raw!BP4), raw!BQ4-raw!BP4))</f>
        <v>0</v>
      </c>
      <c r="BR4" s="4">
        <f>IF(MONTH(BR$2)=10,(1/2)*(raw!BS4-raw!BR4), IF(MONTH(BR$2)=11, (1/2)*(raw!BR4-raw!BQ4), raw!BR4-raw!BQ4))</f>
        <v>0</v>
      </c>
      <c r="BS4" s="4">
        <f>IF(MONTH(BS$2)=10,(1/2)*(raw!BT4-raw!BS4), IF(MONTH(BS$2)=11, (1/2)*(raw!BS4-raw!BR4), raw!BS4-raw!BR4))</f>
        <v>0</v>
      </c>
      <c r="BT4" s="4">
        <f>IF(MONTH(BT$2)=10,(1/2)*(raw!BU4-raw!BT4), IF(MONTH(BT$2)=11, (1/2)*(raw!BT4-raw!BS4), raw!BT4-raw!BS4))</f>
        <v>0</v>
      </c>
      <c r="BU4" s="4">
        <f>IF(MONTH(BU$2)=10,(1/2)*(raw!BV4-raw!BU4), IF(MONTH(BU$2)=11, (1/2)*(raw!BU4-raw!BT4), raw!BU4-raw!BT4))</f>
        <v>0</v>
      </c>
      <c r="BV4" s="4">
        <f>IF(MONTH(BV$2)=10,(1/2)*(raw!BW4-raw!BV4), IF(MONTH(BV$2)=11, (1/2)*(raw!BV4-raw!BU4), raw!BV4-raw!BU4))</f>
        <v>0</v>
      </c>
      <c r="BW4" s="4">
        <f>IF(MONTH(BW$2)=10,(1/2)*(raw!BX4-raw!BW4), IF(MONTH(BW$2)=11, (1/2)*(raw!BW4-raw!BV4), raw!BW4-raw!BV4))</f>
        <v>0</v>
      </c>
      <c r="BX4" s="4">
        <f>IF(MONTH(BX$2)=10,(1/2)*(raw!BY4-raw!BX4), IF(MONTH(BX$2)=11, (1/2)*(raw!BX4-raw!BW4), raw!BX4-raw!BW4))</f>
        <v>0</v>
      </c>
    </row>
    <row r="5" spans="1:16384" s="4" customFormat="1">
      <c r="A5" s="4">
        <f>ROW()</f>
        <v>5</v>
      </c>
      <c r="B5" s="41" t="s">
        <v>34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  <c r="BG5" s="4">
        <f>IF(MONTH(BG$2)=10,(1/2)*(raw!BH5-raw!BG5), IF(MONTH(BG$2)=11, (1/2)*(raw!BG5-raw!BF5), raw!BG5-raw!BF5))</f>
        <v>115</v>
      </c>
      <c r="BH5" s="4">
        <f>IF(MONTH(BH$2)=10,(1/2)*(raw!BI5-raw!BH5), IF(MONTH(BH$2)=11, (1/2)*(raw!BH5-raw!BG5), raw!BH5-raw!BG5))</f>
        <v>101</v>
      </c>
      <c r="BI5" s="4">
        <f>IF(MONTH(BI$2)=10,(1/2)*(raw!BJ5-raw!BI5), IF(MONTH(BI$2)=11, (1/2)*(raw!BI5-raw!BH5), raw!BI5-raw!BH5))</f>
        <v>111</v>
      </c>
      <c r="BJ5" s="4">
        <f>IF(MONTH(BJ$2)=10,(1/2)*(raw!BK5-raw!BJ5), IF(MONTH(BJ$2)=11, (1/2)*(raw!BJ5-raw!BI5), raw!BJ5-raw!BI5))</f>
        <v>83</v>
      </c>
      <c r="BK5" s="4">
        <f>IF(MONTH(BK$2)=10,(1/2)*(raw!BL5-raw!BK5), IF(MONTH(BK$2)=11, (1/2)*(raw!BK5-raw!BJ5), raw!BK5-raw!BJ5))</f>
        <v>89</v>
      </c>
      <c r="BL5" s="4">
        <f>IF(MONTH(BL$2)=10,(1/2)*(raw!BM5-raw!BL5), IF(MONTH(BL$2)=11, (1/2)*(raw!BL5-raw!BK5), raw!BL5-raw!BK5))</f>
        <v>-1022</v>
      </c>
      <c r="BM5" s="4">
        <f>IF(MONTH(BM$2)=10,(1/2)*(raw!BN5-raw!BM5), IF(MONTH(BM$2)=11, (1/2)*(raw!BM5-raw!BL5), raw!BM5-raw!BL5))</f>
        <v>0</v>
      </c>
      <c r="BN5" s="4">
        <f>IF(MONTH(BN$2)=10,(1/2)*(raw!BO5-raw!BN5), IF(MONTH(BN$2)=11, (1/2)*(raw!BN5-raw!BM5), raw!BN5-raw!BM5))</f>
        <v>0</v>
      </c>
      <c r="BO5" s="4">
        <f>IF(MONTH(BO$2)=10,(1/2)*(raw!BP5-raw!BO5), IF(MONTH(BO$2)=11, (1/2)*(raw!BO5-raw!BN5), raw!BO5-raw!BN5))</f>
        <v>0</v>
      </c>
      <c r="BP5" s="4">
        <f>IF(MONTH(BP$2)=10,(1/2)*(raw!BQ5-raw!BP5), IF(MONTH(BP$2)=11, (1/2)*(raw!BP5-raw!BO5), raw!BP5-raw!BO5))</f>
        <v>0</v>
      </c>
      <c r="BQ5" s="4">
        <f>IF(MONTH(BQ$2)=10,(1/2)*(raw!BR5-raw!BQ5), IF(MONTH(BQ$2)=11, (1/2)*(raw!BQ5-raw!BP5), raw!BQ5-raw!BP5))</f>
        <v>0</v>
      </c>
      <c r="BR5" s="4">
        <f>IF(MONTH(BR$2)=10,(1/2)*(raw!BS5-raw!BR5), IF(MONTH(BR$2)=11, (1/2)*(raw!BR5-raw!BQ5), raw!BR5-raw!BQ5))</f>
        <v>0</v>
      </c>
      <c r="BS5" s="4">
        <f>IF(MONTH(BS$2)=10,(1/2)*(raw!BT5-raw!BS5), IF(MONTH(BS$2)=11, (1/2)*(raw!BS5-raw!BR5), raw!BS5-raw!BR5))</f>
        <v>0</v>
      </c>
      <c r="BT5" s="4">
        <f>IF(MONTH(BT$2)=10,(1/2)*(raw!BU5-raw!BT5), IF(MONTH(BT$2)=11, (1/2)*(raw!BT5-raw!BS5), raw!BT5-raw!BS5))</f>
        <v>0</v>
      </c>
      <c r="BU5" s="4">
        <f>IF(MONTH(BU$2)=10,(1/2)*(raw!BV5-raw!BU5), IF(MONTH(BU$2)=11, (1/2)*(raw!BU5-raw!BT5), raw!BU5-raw!BT5))</f>
        <v>0</v>
      </c>
      <c r="BV5" s="4">
        <f>IF(MONTH(BV$2)=10,(1/2)*(raw!BW5-raw!BV5), IF(MONTH(BV$2)=11, (1/2)*(raw!BV5-raw!BU5), raw!BV5-raw!BU5))</f>
        <v>0</v>
      </c>
      <c r="BW5" s="4">
        <f>IF(MONTH(BW$2)=10,(1/2)*(raw!BX5-raw!BW5), IF(MONTH(BW$2)=11, (1/2)*(raw!BW5-raw!BV5), raw!BW5-raw!BV5))</f>
        <v>0</v>
      </c>
      <c r="BX5" s="4">
        <f>IF(MONTH(BX$2)=10,(1/2)*(raw!BY5-raw!BX5), IF(MONTH(BX$2)=11, (1/2)*(raw!BX5-raw!BW5), raw!BX5-raw!BW5))</f>
        <v>0</v>
      </c>
    </row>
    <row r="6" spans="1:16384" s="4" customFormat="1">
      <c r="A6" s="4">
        <f>ROW()</f>
        <v>6</v>
      </c>
      <c r="B6" s="41" t="s">
        <v>34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  <c r="BG6" s="4">
        <f>IF(MONTH(BG$2)=10,(1/2)*(raw!BH6-raw!BG6), IF(MONTH(BG$2)=11, (1/2)*(raw!BG6-raw!BF6), raw!BG6-raw!BF6))</f>
        <v>35</v>
      </c>
      <c r="BH6" s="4">
        <f>IF(MONTH(BH$2)=10,(1/2)*(raw!BI6-raw!BH6), IF(MONTH(BH$2)=11, (1/2)*(raw!BH6-raw!BG6), raw!BH6-raw!BG6))</f>
        <v>5</v>
      </c>
      <c r="BI6" s="4">
        <f>IF(MONTH(BI$2)=10,(1/2)*(raw!BJ6-raw!BI6), IF(MONTH(BI$2)=11, (1/2)*(raw!BI6-raw!BH6), raw!BI6-raw!BH6))</f>
        <v>62</v>
      </c>
      <c r="BJ6" s="4">
        <f>IF(MONTH(BJ$2)=10,(1/2)*(raw!BK6-raw!BJ6), IF(MONTH(BJ$2)=11, (1/2)*(raw!BJ6-raw!BI6), raw!BJ6-raw!BI6))</f>
        <v>6</v>
      </c>
      <c r="BK6" s="4">
        <f>IF(MONTH(BK$2)=10,(1/2)*(raw!BL6-raw!BK6), IF(MONTH(BK$2)=11, (1/2)*(raw!BK6-raw!BJ6), raw!BK6-raw!BJ6))</f>
        <v>4</v>
      </c>
      <c r="BL6" s="4">
        <f>IF(MONTH(BL$2)=10,(1/2)*(raw!BM6-raw!BL6), IF(MONTH(BL$2)=11, (1/2)*(raw!BL6-raw!BK6), raw!BL6-raw!BK6))</f>
        <v>-234</v>
      </c>
      <c r="BM6" s="4">
        <f>IF(MONTH(BM$2)=10,(1/2)*(raw!BN6-raw!BM6), IF(MONTH(BM$2)=11, (1/2)*(raw!BM6-raw!BL6), raw!BM6-raw!BL6))</f>
        <v>0</v>
      </c>
      <c r="BN6" s="4">
        <f>IF(MONTH(BN$2)=10,(1/2)*(raw!BO6-raw!BN6), IF(MONTH(BN$2)=11, (1/2)*(raw!BN6-raw!BM6), raw!BN6-raw!BM6))</f>
        <v>0</v>
      </c>
      <c r="BO6" s="4">
        <f>IF(MONTH(BO$2)=10,(1/2)*(raw!BP6-raw!BO6), IF(MONTH(BO$2)=11, (1/2)*(raw!BO6-raw!BN6), raw!BO6-raw!BN6))</f>
        <v>0</v>
      </c>
      <c r="BP6" s="4">
        <f>IF(MONTH(BP$2)=10,(1/2)*(raw!BQ6-raw!BP6), IF(MONTH(BP$2)=11, (1/2)*(raw!BP6-raw!BO6), raw!BP6-raw!BO6))</f>
        <v>0</v>
      </c>
      <c r="BQ6" s="4">
        <f>IF(MONTH(BQ$2)=10,(1/2)*(raw!BR6-raw!BQ6), IF(MONTH(BQ$2)=11, (1/2)*(raw!BQ6-raw!BP6), raw!BQ6-raw!BP6))</f>
        <v>0</v>
      </c>
      <c r="BR6" s="4">
        <f>IF(MONTH(BR$2)=10,(1/2)*(raw!BS6-raw!BR6), IF(MONTH(BR$2)=11, (1/2)*(raw!BR6-raw!BQ6), raw!BR6-raw!BQ6))</f>
        <v>0</v>
      </c>
      <c r="BS6" s="4">
        <f>IF(MONTH(BS$2)=10,(1/2)*(raw!BT6-raw!BS6), IF(MONTH(BS$2)=11, (1/2)*(raw!BS6-raw!BR6), raw!BS6-raw!BR6))</f>
        <v>0</v>
      </c>
      <c r="BT6" s="4">
        <f>IF(MONTH(BT$2)=10,(1/2)*(raw!BU6-raw!BT6), IF(MONTH(BT$2)=11, (1/2)*(raw!BT6-raw!BS6), raw!BT6-raw!BS6))</f>
        <v>0</v>
      </c>
      <c r="BU6" s="4">
        <f>IF(MONTH(BU$2)=10,(1/2)*(raw!BV6-raw!BU6), IF(MONTH(BU$2)=11, (1/2)*(raw!BU6-raw!BT6), raw!BU6-raw!BT6))</f>
        <v>0</v>
      </c>
      <c r="BV6" s="4">
        <f>IF(MONTH(BV$2)=10,(1/2)*(raw!BW6-raw!BV6), IF(MONTH(BV$2)=11, (1/2)*(raw!BV6-raw!BU6), raw!BV6-raw!BU6))</f>
        <v>0</v>
      </c>
      <c r="BW6" s="4">
        <f>IF(MONTH(BW$2)=10,(1/2)*(raw!BX6-raw!BW6), IF(MONTH(BW$2)=11, (1/2)*(raw!BW6-raw!BV6), raw!BW6-raw!BV6))</f>
        <v>0</v>
      </c>
      <c r="BX6" s="4">
        <f>IF(MONTH(BX$2)=10,(1/2)*(raw!BY6-raw!BX6), IF(MONTH(BX$2)=11, (1/2)*(raw!BX6-raw!BW6), raw!BX6-raw!BW6))</f>
        <v>0</v>
      </c>
    </row>
    <row r="7" spans="1:16384" s="4" customFormat="1">
      <c r="A7" s="4">
        <f>ROW()</f>
        <v>7</v>
      </c>
      <c r="B7" s="41" t="s">
        <v>34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  <c r="BG7" s="4">
        <f>IF(MONTH(BG$2)=10,(1/2)*(raw!BH7-raw!BG7), IF(MONTH(BG$2)=11, (1/2)*(raw!BG7-raw!BF7), raw!BG7-raw!BF7))</f>
        <v>21</v>
      </c>
      <c r="BH7" s="4">
        <f>IF(MONTH(BH$2)=10,(1/2)*(raw!BI7-raw!BH7), IF(MONTH(BH$2)=11, (1/2)*(raw!BH7-raw!BG7), raw!BH7-raw!BG7))</f>
        <v>22</v>
      </c>
      <c r="BI7" s="4">
        <f>IF(MONTH(BI$2)=10,(1/2)*(raw!BJ7-raw!BI7), IF(MONTH(BI$2)=11, (1/2)*(raw!BI7-raw!BH7), raw!BI7-raw!BH7))</f>
        <v>25</v>
      </c>
      <c r="BJ7" s="4">
        <f>IF(MONTH(BJ$2)=10,(1/2)*(raw!BK7-raw!BJ7), IF(MONTH(BJ$2)=11, (1/2)*(raw!BJ7-raw!BI7), raw!BJ7-raw!BI7))</f>
        <v>19</v>
      </c>
      <c r="BK7" s="4">
        <f>IF(MONTH(BK$2)=10,(1/2)*(raw!BL7-raw!BK7), IF(MONTH(BK$2)=11, (1/2)*(raw!BK7-raw!BJ7), raw!BK7-raw!BJ7))</f>
        <v>23</v>
      </c>
      <c r="BL7" s="4">
        <f>IF(MONTH(BL$2)=10,(1/2)*(raw!BM7-raw!BL7), IF(MONTH(BL$2)=11, (1/2)*(raw!BL7-raw!BK7), raw!BL7-raw!BK7))</f>
        <v>-267</v>
      </c>
      <c r="BM7" s="4">
        <f>IF(MONTH(BM$2)=10,(1/2)*(raw!BN7-raw!BM7), IF(MONTH(BM$2)=11, (1/2)*(raw!BM7-raw!BL7), raw!BM7-raw!BL7))</f>
        <v>0</v>
      </c>
      <c r="BN7" s="4">
        <f>IF(MONTH(BN$2)=10,(1/2)*(raw!BO7-raw!BN7), IF(MONTH(BN$2)=11, (1/2)*(raw!BN7-raw!BM7), raw!BN7-raw!BM7))</f>
        <v>0</v>
      </c>
      <c r="BO7" s="4">
        <f>IF(MONTH(BO$2)=10,(1/2)*(raw!BP7-raw!BO7), IF(MONTH(BO$2)=11, (1/2)*(raw!BO7-raw!BN7), raw!BO7-raw!BN7))</f>
        <v>0</v>
      </c>
      <c r="BP7" s="4">
        <f>IF(MONTH(BP$2)=10,(1/2)*(raw!BQ7-raw!BP7), IF(MONTH(BP$2)=11, (1/2)*(raw!BP7-raw!BO7), raw!BP7-raw!BO7))</f>
        <v>0</v>
      </c>
      <c r="BQ7" s="4">
        <f>IF(MONTH(BQ$2)=10,(1/2)*(raw!BR7-raw!BQ7), IF(MONTH(BQ$2)=11, (1/2)*(raw!BQ7-raw!BP7), raw!BQ7-raw!BP7))</f>
        <v>0</v>
      </c>
      <c r="BR7" s="4">
        <f>IF(MONTH(BR$2)=10,(1/2)*(raw!BS7-raw!BR7), IF(MONTH(BR$2)=11, (1/2)*(raw!BR7-raw!BQ7), raw!BR7-raw!BQ7))</f>
        <v>0</v>
      </c>
      <c r="BS7" s="4">
        <f>IF(MONTH(BS$2)=10,(1/2)*(raw!BT7-raw!BS7), IF(MONTH(BS$2)=11, (1/2)*(raw!BS7-raw!BR7), raw!BS7-raw!BR7))</f>
        <v>0</v>
      </c>
      <c r="BT7" s="4">
        <f>IF(MONTH(BT$2)=10,(1/2)*(raw!BU7-raw!BT7), IF(MONTH(BT$2)=11, (1/2)*(raw!BT7-raw!BS7), raw!BT7-raw!BS7))</f>
        <v>0</v>
      </c>
      <c r="BU7" s="4">
        <f>IF(MONTH(BU$2)=10,(1/2)*(raw!BV7-raw!BU7), IF(MONTH(BU$2)=11, (1/2)*(raw!BU7-raw!BT7), raw!BU7-raw!BT7))</f>
        <v>0</v>
      </c>
      <c r="BV7" s="4">
        <f>IF(MONTH(BV$2)=10,(1/2)*(raw!BW7-raw!BV7), IF(MONTH(BV$2)=11, (1/2)*(raw!BV7-raw!BU7), raw!BV7-raw!BU7))</f>
        <v>0</v>
      </c>
      <c r="BW7" s="4">
        <f>IF(MONTH(BW$2)=10,(1/2)*(raw!BX7-raw!BW7), IF(MONTH(BW$2)=11, (1/2)*(raw!BW7-raw!BV7), raw!BW7-raw!BV7))</f>
        <v>0</v>
      </c>
      <c r="BX7" s="4">
        <f>IF(MONTH(BX$2)=10,(1/2)*(raw!BY7-raw!BX7), IF(MONTH(BX$2)=11, (1/2)*(raw!BX7-raw!BW7), raw!BX7-raw!BW7))</f>
        <v>0</v>
      </c>
    </row>
    <row r="8" spans="1:16384" s="25" customFormat="1">
      <c r="A8" s="25">
        <f>ROW()</f>
        <v>8</v>
      </c>
      <c r="B8" s="25" t="s">
        <v>34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  <c r="BG8" s="25">
        <f>IF(MONTH(BG$2)=10,(1/2)*(raw!BH8-raw!BG8), IF(MONTH(BG$2)=11, (1/2)*(raw!BG8-raw!BF8), raw!BG8-raw!BF8))</f>
        <v>439</v>
      </c>
      <c r="BH8" s="25">
        <f>IF(MONTH(BH$2)=10,(1/2)*(raw!BI8-raw!BH8), IF(MONTH(BH$2)=11, (1/2)*(raw!BH8-raw!BG8), raw!BH8-raw!BG8))</f>
        <v>220</v>
      </c>
      <c r="BI8" s="25">
        <f>IF(MONTH(BI$2)=10,(1/2)*(raw!BJ8-raw!BI8), IF(MONTH(BI$2)=11, (1/2)*(raw!BI8-raw!BH8), raw!BI8-raw!BH8))</f>
        <v>333</v>
      </c>
      <c r="BJ8" s="25">
        <f>IF(MONTH(BJ$2)=10,(1/2)*(raw!BK8-raw!BJ8), IF(MONTH(BJ$2)=11, (1/2)*(raw!BJ8-raw!BI8), raw!BJ8-raw!BI8))</f>
        <v>209</v>
      </c>
      <c r="BK8" s="25">
        <f>IF(MONTH(BK$2)=10,(1/2)*(raw!BL8-raw!BK8), IF(MONTH(BK$2)=11, (1/2)*(raw!BK8-raw!BJ8), raw!BK8-raw!BJ8))</f>
        <v>230</v>
      </c>
      <c r="BL8" s="25">
        <f>IF(MONTH(BL$2)=10,(1/2)*(raw!BM8-raw!BL8), IF(MONTH(BL$2)=11, (1/2)*(raw!BL8-raw!BK8), raw!BL8-raw!BK8))</f>
        <v>-2909</v>
      </c>
      <c r="BM8" s="25">
        <f>IF(MONTH(BM$2)=10,(1/2)*(raw!BN8-raw!BM8), IF(MONTH(BM$2)=11, (1/2)*(raw!BM8-raw!BL8), raw!BM8-raw!BL8))</f>
        <v>0</v>
      </c>
      <c r="BN8" s="25">
        <f>IF(MONTH(BN$2)=10,(1/2)*(raw!BO8-raw!BN8), IF(MONTH(BN$2)=11, (1/2)*(raw!BN8-raw!BM8), raw!BN8-raw!BM8))</f>
        <v>0</v>
      </c>
      <c r="BO8" s="25">
        <f>IF(MONTH(BO$2)=10,(1/2)*(raw!BP8-raw!BO8), IF(MONTH(BO$2)=11, (1/2)*(raw!BO8-raw!BN8), raw!BO8-raw!BN8))</f>
        <v>0</v>
      </c>
      <c r="BP8" s="25">
        <f>IF(MONTH(BP$2)=10,(1/2)*(raw!BQ8-raw!BP8), IF(MONTH(BP$2)=11, (1/2)*(raw!BP8-raw!BO8), raw!BP8-raw!BO8))</f>
        <v>0</v>
      </c>
      <c r="BQ8" s="25">
        <f>IF(MONTH(BQ$2)=10,(1/2)*(raw!BR8-raw!BQ8), IF(MONTH(BQ$2)=11, (1/2)*(raw!BQ8-raw!BP8), raw!BQ8-raw!BP8))</f>
        <v>0</v>
      </c>
      <c r="BR8" s="25">
        <f>IF(MONTH(BR$2)=10,(1/2)*(raw!BS8-raw!BR8), IF(MONTH(BR$2)=11, (1/2)*(raw!BR8-raw!BQ8), raw!BR8-raw!BQ8))</f>
        <v>0</v>
      </c>
      <c r="BS8" s="25">
        <f>IF(MONTH(BS$2)=10,(1/2)*(raw!BT8-raw!BS8), IF(MONTH(BS$2)=11, (1/2)*(raw!BS8-raw!BR8), raw!BS8-raw!BR8))</f>
        <v>0</v>
      </c>
      <c r="BT8" s="25">
        <f>IF(MONTH(BT$2)=10,(1/2)*(raw!BU8-raw!BT8), IF(MONTH(BT$2)=11, (1/2)*(raw!BT8-raw!BS8), raw!BT8-raw!BS8))</f>
        <v>0</v>
      </c>
      <c r="BU8" s="25">
        <f>IF(MONTH(BU$2)=10,(1/2)*(raw!BV8-raw!BU8), IF(MONTH(BU$2)=11, (1/2)*(raw!BU8-raw!BT8), raw!BU8-raw!BT8))</f>
        <v>0</v>
      </c>
      <c r="BV8" s="25">
        <f>IF(MONTH(BV$2)=10,(1/2)*(raw!BW8-raw!BV8), IF(MONTH(BV$2)=11, (1/2)*(raw!BV8-raw!BU8), raw!BV8-raw!BU8))</f>
        <v>0</v>
      </c>
      <c r="BW8" s="25">
        <f>IF(MONTH(BW$2)=10,(1/2)*(raw!BX8-raw!BW8), IF(MONTH(BW$2)=11, (1/2)*(raw!BW8-raw!BV8), raw!BW8-raw!BV8))</f>
        <v>0</v>
      </c>
      <c r="BX8" s="25">
        <f>IF(MONTH(BX$2)=10,(1/2)*(raw!BY8-raw!BX8), IF(MONTH(BX$2)=11, (1/2)*(raw!BX8-raw!BW8), raw!BX8-raw!BW8))</f>
        <v>0</v>
      </c>
    </row>
    <row r="9" spans="1:16384" s="38" customFormat="1">
      <c r="A9" s="4">
        <f>ROW()</f>
        <v>9</v>
      </c>
      <c r="B9" s="41" t="s">
        <v>64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  <c r="BG9" s="35">
        <f>IF(MONTH(BG$2)=10,(1/2)*(raw!BH19-raw!BG19),IF(MONTH(BG$2)=11, (1/2)*(raw!BG19-raw!BF19), raw!BG19-raw!BF19))</f>
        <v>46</v>
      </c>
      <c r="BH9" s="35">
        <f>IF(MONTH(BH$2)=10,(1/2)*(raw!BI19-raw!BH19),IF(MONTH(BH$2)=11, (1/2)*(raw!BH19-raw!BG19), raw!BH19-raw!BG19))</f>
        <v>38</v>
      </c>
      <c r="BI9" s="35">
        <f>IF(MONTH(BI$2)=10,(1/2)*(raw!BJ19-raw!BI19),IF(MONTH(BI$2)=11, (1/2)*(raw!BI19-raw!BH19), raw!BI19-raw!BH19))</f>
        <v>48</v>
      </c>
      <c r="BJ9" s="35">
        <f>IF(MONTH(BJ$2)=10,(1/2)*(raw!BK19-raw!BJ19),IF(MONTH(BJ$2)=11, (1/2)*(raw!BJ19-raw!BI19), raw!BJ19-raw!BI19))</f>
        <v>43</v>
      </c>
      <c r="BK9" s="35">
        <f>IF(MONTH(BK$2)=10,(1/2)*(raw!BL19-raw!BK19),IF(MONTH(BK$2)=11, (1/2)*(raw!BK19-raw!BJ19), raw!BK19-raw!BJ19))</f>
        <v>47</v>
      </c>
      <c r="BL9" s="35">
        <f>IF(MONTH(BL$2)=10,(1/2)*(raw!BM19-raw!BL19),IF(MONTH(BL$2)=11, (1/2)*(raw!BL19-raw!BK19), raw!BL19-raw!BK19))</f>
        <v>-507</v>
      </c>
      <c r="BM9" s="35">
        <f>IF(MONTH(BM$2)=10,(1/2)*(raw!BN19-raw!BM19),IF(MONTH(BM$2)=11, (1/2)*(raw!BM19-raw!BL19), raw!BM19-raw!BL19))</f>
        <v>0</v>
      </c>
      <c r="BN9" s="35">
        <f>IF(MONTH(BN$2)=10,(1/2)*(raw!BO19-raw!BN19),IF(MONTH(BN$2)=11, (1/2)*(raw!BN19-raw!BM19), raw!BN19-raw!BM19))</f>
        <v>0</v>
      </c>
      <c r="BO9" s="35">
        <f>IF(MONTH(BO$2)=10,(1/2)*(raw!BP19-raw!BO19),IF(MONTH(BO$2)=11, (1/2)*(raw!BO19-raw!BN19), raw!BO19-raw!BN19))</f>
        <v>0</v>
      </c>
      <c r="BP9" s="35">
        <f>IF(MONTH(BP$2)=10,(1/2)*(raw!BQ19-raw!BP19),IF(MONTH(BP$2)=11, (1/2)*(raw!BP19-raw!BO19), raw!BP19-raw!BO19))</f>
        <v>0</v>
      </c>
      <c r="BQ9" s="35">
        <f>IF(MONTH(BQ$2)=10,(1/2)*(raw!BR19-raw!BQ19),IF(MONTH(BQ$2)=11, (1/2)*(raw!BQ19-raw!BP19), raw!BQ19-raw!BP19))</f>
        <v>0</v>
      </c>
      <c r="BR9" s="35">
        <f>IF(MONTH(BR$2)=10,(1/2)*(raw!BS19-raw!BR19),IF(MONTH(BR$2)=11, (1/2)*(raw!BR19-raw!BQ19), raw!BR19-raw!BQ19))</f>
        <v>0</v>
      </c>
      <c r="BS9" s="35">
        <f>IF(MONTH(BS$2)=10,(1/2)*(raw!BT19-raw!BS19),IF(MONTH(BS$2)=11, (1/2)*(raw!BS19-raw!BR19), raw!BS19-raw!BR19))</f>
        <v>0</v>
      </c>
      <c r="BT9" s="35">
        <f>IF(MONTH(BT$2)=10,(1/2)*(raw!BU19-raw!BT19),IF(MONTH(BT$2)=11, (1/2)*(raw!BT19-raw!BS19), raw!BT19-raw!BS19))</f>
        <v>0</v>
      </c>
      <c r="BU9" s="35">
        <f>IF(MONTH(BU$2)=10,(1/2)*(raw!BV19-raw!BU19),IF(MONTH(BU$2)=11, (1/2)*(raw!BU19-raw!BT19), raw!BU19-raw!BT19))</f>
        <v>0</v>
      </c>
      <c r="BV9" s="35">
        <f>IF(MONTH(BV$2)=10,(1/2)*(raw!BW19-raw!BV19),IF(MONTH(BV$2)=11, (1/2)*(raw!BV19-raw!BU19), raw!BV19-raw!BU19))</f>
        <v>0</v>
      </c>
      <c r="BW9" s="35">
        <f>IF(MONTH(BW$2)=10,(1/2)*(raw!BX19-raw!BW19),IF(MONTH(BW$2)=11, (1/2)*(raw!BW19-raw!BV19), raw!BW19-raw!BV19))</f>
        <v>0</v>
      </c>
      <c r="BX9" s="35">
        <f>IF(MONTH(BX$2)=10,(1/2)*(raw!BY19-raw!BX19),IF(MONTH(BX$2)=11, (1/2)*(raw!BX19-raw!BW19), raw!BX19-raw!BW19))</f>
        <v>0</v>
      </c>
    </row>
    <row r="10" spans="1:16384" s="38" customFormat="1">
      <c r="A10" s="4">
        <f>ROW()</f>
        <v>10</v>
      </c>
      <c r="B10" s="41" t="s">
        <v>64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  <c r="BG10" s="35">
        <f>IF(MONTH(BG$2)=10,(1/2)*(raw!BH20-raw!BG20),IF(MONTH(BG$2)=11, (1/2)*(raw!BG20-raw!BF20), raw!BG20-raw!BF20))</f>
        <v>76</v>
      </c>
      <c r="BH10" s="35">
        <f>IF(MONTH(BH$2)=10,(1/2)*(raw!BI20-raw!BH20),IF(MONTH(BH$2)=11, (1/2)*(raw!BH20-raw!BG20), raw!BH20-raw!BG20))</f>
        <v>76</v>
      </c>
      <c r="BI10" s="35">
        <f>IF(MONTH(BI$2)=10,(1/2)*(raw!BJ20-raw!BI20),IF(MONTH(BI$2)=11, (1/2)*(raw!BI20-raw!BH20), raw!BI20-raw!BH20))</f>
        <v>76</v>
      </c>
      <c r="BJ10" s="35">
        <f>IF(MONTH(BJ$2)=10,(1/2)*(raw!BK20-raw!BJ20),IF(MONTH(BJ$2)=11, (1/2)*(raw!BJ20-raw!BI20), raw!BJ20-raw!BI20))</f>
        <v>76</v>
      </c>
      <c r="BK10" s="35">
        <f>IF(MONTH(BK$2)=10,(1/2)*(raw!BL20-raw!BK20),IF(MONTH(BK$2)=11, (1/2)*(raw!BK20-raw!BJ20), raw!BK20-raw!BJ20))</f>
        <v>76</v>
      </c>
      <c r="BL10" s="35">
        <f>IF(MONTH(BL$2)=10,(1/2)*(raw!BM20-raw!BL20),IF(MONTH(BL$2)=11, (1/2)*(raw!BL20-raw!BK20), raw!BL20-raw!BK20))</f>
        <v>-829</v>
      </c>
      <c r="BM10" s="35">
        <f>IF(MONTH(BM$2)=10,(1/2)*(raw!BN20-raw!BM20),IF(MONTH(BM$2)=11, (1/2)*(raw!BM20-raw!BL20), raw!BM20-raw!BL20))</f>
        <v>0</v>
      </c>
      <c r="BN10" s="35">
        <f>IF(MONTH(BN$2)=10,(1/2)*(raw!BO20-raw!BN20),IF(MONTH(BN$2)=11, (1/2)*(raw!BN20-raw!BM20), raw!BN20-raw!BM20))</f>
        <v>0</v>
      </c>
      <c r="BO10" s="35">
        <f>IF(MONTH(BO$2)=10,(1/2)*(raw!BP20-raw!BO20),IF(MONTH(BO$2)=11, (1/2)*(raw!BO20-raw!BN20), raw!BO20-raw!BN20))</f>
        <v>0</v>
      </c>
      <c r="BP10" s="35">
        <f>IF(MONTH(BP$2)=10,(1/2)*(raw!BQ20-raw!BP20),IF(MONTH(BP$2)=11, (1/2)*(raw!BP20-raw!BO20), raw!BP20-raw!BO20))</f>
        <v>0</v>
      </c>
      <c r="BQ10" s="35">
        <f>IF(MONTH(BQ$2)=10,(1/2)*(raw!BR20-raw!BQ20),IF(MONTH(BQ$2)=11, (1/2)*(raw!BQ20-raw!BP20), raw!BQ20-raw!BP20))</f>
        <v>0</v>
      </c>
      <c r="BR10" s="35">
        <f>IF(MONTH(BR$2)=10,(1/2)*(raw!BS20-raw!BR20),IF(MONTH(BR$2)=11, (1/2)*(raw!BR20-raw!BQ20), raw!BR20-raw!BQ20))</f>
        <v>0</v>
      </c>
      <c r="BS10" s="35">
        <f>IF(MONTH(BS$2)=10,(1/2)*(raw!BT20-raw!BS20),IF(MONTH(BS$2)=11, (1/2)*(raw!BS20-raw!BR20), raw!BS20-raw!BR20))</f>
        <v>0</v>
      </c>
      <c r="BT10" s="35">
        <f>IF(MONTH(BT$2)=10,(1/2)*(raw!BU20-raw!BT20),IF(MONTH(BT$2)=11, (1/2)*(raw!BT20-raw!BS20), raw!BT20-raw!BS20))</f>
        <v>0</v>
      </c>
      <c r="BU10" s="35">
        <f>IF(MONTH(BU$2)=10,(1/2)*(raw!BV20-raw!BU20),IF(MONTH(BU$2)=11, (1/2)*(raw!BU20-raw!BT20), raw!BU20-raw!BT20))</f>
        <v>0</v>
      </c>
      <c r="BV10" s="35">
        <f>IF(MONTH(BV$2)=10,(1/2)*(raw!BW20-raw!BV20),IF(MONTH(BV$2)=11, (1/2)*(raw!BV20-raw!BU20), raw!BV20-raw!BU20))</f>
        <v>0</v>
      </c>
      <c r="BW10" s="35">
        <f>IF(MONTH(BW$2)=10,(1/2)*(raw!BX20-raw!BW20),IF(MONTH(BW$2)=11, (1/2)*(raw!BW20-raw!BV20), raw!BW20-raw!BV20))</f>
        <v>0</v>
      </c>
      <c r="BX10" s="35">
        <f>IF(MONTH(BX$2)=10,(1/2)*(raw!BY20-raw!BX20),IF(MONTH(BX$2)=11, (1/2)*(raw!BX20-raw!BW20), raw!BX20-raw!BW20))</f>
        <v>0</v>
      </c>
    </row>
    <row r="11" spans="1:16384" s="38" customFormat="1">
      <c r="A11" s="4">
        <f>ROW()</f>
        <v>11</v>
      </c>
      <c r="B11" s="41" t="s">
        <v>64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  <c r="BG11" s="35">
        <f>IF(MONTH(BG$2)=10,(1/2)*(raw!BH21-raw!BG21),IF(MONTH(BG$2)=11, (1/2)*(raw!BG21-raw!BF21), raw!BG21-raw!BF21))</f>
        <v>68</v>
      </c>
      <c r="BH11" s="35">
        <f>IF(MONTH(BH$2)=10,(1/2)*(raw!BI21-raw!BH21),IF(MONTH(BH$2)=11, (1/2)*(raw!BH21-raw!BG21), raw!BH21-raw!BG21))</f>
        <v>26</v>
      </c>
      <c r="BI11" s="35">
        <f>IF(MONTH(BI$2)=10,(1/2)*(raw!BJ21-raw!BI21),IF(MONTH(BI$2)=11, (1/2)*(raw!BI21-raw!BH21), raw!BI21-raw!BH21))</f>
        <v>46</v>
      </c>
      <c r="BJ11" s="35">
        <f>IF(MONTH(BJ$2)=10,(1/2)*(raw!BK21-raw!BJ21),IF(MONTH(BJ$2)=11, (1/2)*(raw!BJ21-raw!BI21), raw!BJ21-raw!BI21))</f>
        <v>50</v>
      </c>
      <c r="BK11" s="35">
        <f>IF(MONTH(BK$2)=10,(1/2)*(raw!BL21-raw!BK21),IF(MONTH(BK$2)=11, (1/2)*(raw!BK21-raw!BJ21), raw!BK21-raw!BJ21))</f>
        <v>54</v>
      </c>
      <c r="BL11" s="35">
        <f>IF(MONTH(BL$2)=10,(1/2)*(raw!BM21-raw!BL21),IF(MONTH(BL$2)=11, (1/2)*(raw!BL21-raw!BK21), raw!BL21-raw!BK21))</f>
        <v>-523</v>
      </c>
      <c r="BM11" s="35">
        <f>IF(MONTH(BM$2)=10,(1/2)*(raw!BN21-raw!BM21),IF(MONTH(BM$2)=11, (1/2)*(raw!BM21-raw!BL21), raw!BM21-raw!BL21))</f>
        <v>0</v>
      </c>
      <c r="BN11" s="35">
        <f>IF(MONTH(BN$2)=10,(1/2)*(raw!BO21-raw!BN21),IF(MONTH(BN$2)=11, (1/2)*(raw!BN21-raw!BM21), raw!BN21-raw!BM21))</f>
        <v>0</v>
      </c>
      <c r="BO11" s="35">
        <f>IF(MONTH(BO$2)=10,(1/2)*(raw!BP21-raw!BO21),IF(MONTH(BO$2)=11, (1/2)*(raw!BO21-raw!BN21), raw!BO21-raw!BN21))</f>
        <v>0</v>
      </c>
      <c r="BP11" s="35">
        <f>IF(MONTH(BP$2)=10,(1/2)*(raw!BQ21-raw!BP21),IF(MONTH(BP$2)=11, (1/2)*(raw!BP21-raw!BO21), raw!BP21-raw!BO21))</f>
        <v>0</v>
      </c>
      <c r="BQ11" s="35">
        <f>IF(MONTH(BQ$2)=10,(1/2)*(raw!BR21-raw!BQ21),IF(MONTH(BQ$2)=11, (1/2)*(raw!BQ21-raw!BP21), raw!BQ21-raw!BP21))</f>
        <v>0</v>
      </c>
      <c r="BR11" s="35">
        <f>IF(MONTH(BR$2)=10,(1/2)*(raw!BS21-raw!BR21),IF(MONTH(BR$2)=11, (1/2)*(raw!BR21-raw!BQ21), raw!BR21-raw!BQ21))</f>
        <v>0</v>
      </c>
      <c r="BS11" s="35">
        <f>IF(MONTH(BS$2)=10,(1/2)*(raw!BT21-raw!BS21),IF(MONTH(BS$2)=11, (1/2)*(raw!BS21-raw!BR21), raw!BS21-raw!BR21))</f>
        <v>0</v>
      </c>
      <c r="BT11" s="35">
        <f>IF(MONTH(BT$2)=10,(1/2)*(raw!BU21-raw!BT21),IF(MONTH(BT$2)=11, (1/2)*(raw!BT21-raw!BS21), raw!BT21-raw!BS21))</f>
        <v>0</v>
      </c>
      <c r="BU11" s="35">
        <f>IF(MONTH(BU$2)=10,(1/2)*(raw!BV21-raw!BU21),IF(MONTH(BU$2)=11, (1/2)*(raw!BU21-raw!BT21), raw!BU21-raw!BT21))</f>
        <v>0</v>
      </c>
      <c r="BV11" s="35">
        <f>IF(MONTH(BV$2)=10,(1/2)*(raw!BW21-raw!BV21),IF(MONTH(BV$2)=11, (1/2)*(raw!BV21-raw!BU21), raw!BV21-raw!BU21))</f>
        <v>0</v>
      </c>
      <c r="BW11" s="35">
        <f>IF(MONTH(BW$2)=10,(1/2)*(raw!BX21-raw!BW21),IF(MONTH(BW$2)=11, (1/2)*(raw!BW21-raw!BV21), raw!BW21-raw!BV21))</f>
        <v>0</v>
      </c>
      <c r="BX11" s="35">
        <f>IF(MONTH(BX$2)=10,(1/2)*(raw!BY21-raw!BX21),IF(MONTH(BX$2)=11, (1/2)*(raw!BX21-raw!BW21), raw!BX21-raw!BW21))</f>
        <v>0</v>
      </c>
    </row>
    <row r="12" spans="1:16384" s="38" customFormat="1">
      <c r="A12" s="4">
        <f>ROW()</f>
        <v>12</v>
      </c>
      <c r="B12" s="41" t="s">
        <v>64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  <c r="BG12" s="35">
        <f>IF(MONTH(BG$2)=10,(1/2)*(raw!BH22-raw!BG22),IF(MONTH(BG$2)=11, (1/2)*(raw!BG22-raw!BF22), raw!BG22-raw!BF22))</f>
        <v>31</v>
      </c>
      <c r="BH12" s="35">
        <f>IF(MONTH(BH$2)=10,(1/2)*(raw!BI22-raw!BH22),IF(MONTH(BH$2)=11, (1/2)*(raw!BH22-raw!BG22), raw!BH22-raw!BG22))</f>
        <v>30</v>
      </c>
      <c r="BI12" s="35">
        <f>IF(MONTH(BI$2)=10,(1/2)*(raw!BJ22-raw!BI22),IF(MONTH(BI$2)=11, (1/2)*(raw!BI22-raw!BH22), raw!BI22-raw!BH22))</f>
        <v>30</v>
      </c>
      <c r="BJ12" s="35">
        <f>IF(MONTH(BJ$2)=10,(1/2)*(raw!BK22-raw!BJ22),IF(MONTH(BJ$2)=11, (1/2)*(raw!BJ22-raw!BI22), raw!BJ22-raw!BI22))</f>
        <v>34</v>
      </c>
      <c r="BK12" s="35">
        <f>IF(MONTH(BK$2)=10,(1/2)*(raw!BL22-raw!BK22),IF(MONTH(BK$2)=11, (1/2)*(raw!BK22-raw!BJ22), raw!BK22-raw!BJ22))</f>
        <v>31</v>
      </c>
      <c r="BL12" s="35">
        <f>IF(MONTH(BL$2)=10,(1/2)*(raw!BM22-raw!BL22),IF(MONTH(BL$2)=11, (1/2)*(raw!BL22-raw!BK22), raw!BL22-raw!BK22))</f>
        <v>-337</v>
      </c>
      <c r="BM12" s="35">
        <f>IF(MONTH(BM$2)=10,(1/2)*(raw!BN22-raw!BM22),IF(MONTH(BM$2)=11, (1/2)*(raw!BM22-raw!BL22), raw!BM22-raw!BL22))</f>
        <v>0</v>
      </c>
      <c r="BN12" s="35">
        <f>IF(MONTH(BN$2)=10,(1/2)*(raw!BO22-raw!BN22),IF(MONTH(BN$2)=11, (1/2)*(raw!BN22-raw!BM22), raw!BN22-raw!BM22))</f>
        <v>0</v>
      </c>
      <c r="BO12" s="35">
        <f>IF(MONTH(BO$2)=10,(1/2)*(raw!BP22-raw!BO22),IF(MONTH(BO$2)=11, (1/2)*(raw!BO22-raw!BN22), raw!BO22-raw!BN22))</f>
        <v>0</v>
      </c>
      <c r="BP12" s="35">
        <f>IF(MONTH(BP$2)=10,(1/2)*(raw!BQ22-raw!BP22),IF(MONTH(BP$2)=11, (1/2)*(raw!BP22-raw!BO22), raw!BP22-raw!BO22))</f>
        <v>0</v>
      </c>
      <c r="BQ12" s="35">
        <f>IF(MONTH(BQ$2)=10,(1/2)*(raw!BR22-raw!BQ22),IF(MONTH(BQ$2)=11, (1/2)*(raw!BQ22-raw!BP22), raw!BQ22-raw!BP22))</f>
        <v>0</v>
      </c>
      <c r="BR12" s="35">
        <f>IF(MONTH(BR$2)=10,(1/2)*(raw!BS22-raw!BR22),IF(MONTH(BR$2)=11, (1/2)*(raw!BR22-raw!BQ22), raw!BR22-raw!BQ22))</f>
        <v>0</v>
      </c>
      <c r="BS12" s="35">
        <f>IF(MONTH(BS$2)=10,(1/2)*(raw!BT22-raw!BS22),IF(MONTH(BS$2)=11, (1/2)*(raw!BS22-raw!BR22), raw!BS22-raw!BR22))</f>
        <v>0</v>
      </c>
      <c r="BT12" s="35">
        <f>IF(MONTH(BT$2)=10,(1/2)*(raw!BU22-raw!BT22),IF(MONTH(BT$2)=11, (1/2)*(raw!BT22-raw!BS22), raw!BT22-raw!BS22))</f>
        <v>0</v>
      </c>
      <c r="BU12" s="35">
        <f>IF(MONTH(BU$2)=10,(1/2)*(raw!BV22-raw!BU22),IF(MONTH(BU$2)=11, (1/2)*(raw!BU22-raw!BT22), raw!BU22-raw!BT22))</f>
        <v>0</v>
      </c>
      <c r="BV12" s="35">
        <f>IF(MONTH(BV$2)=10,(1/2)*(raw!BW22-raw!BV22),IF(MONTH(BV$2)=11, (1/2)*(raw!BV22-raw!BU22), raw!BV22-raw!BU22))</f>
        <v>0</v>
      </c>
      <c r="BW12" s="35">
        <f>IF(MONTH(BW$2)=10,(1/2)*(raw!BX22-raw!BW22),IF(MONTH(BW$2)=11, (1/2)*(raw!BW22-raw!BV22), raw!BW22-raw!BV22))</f>
        <v>0</v>
      </c>
      <c r="BX12" s="35">
        <f>IF(MONTH(BX$2)=10,(1/2)*(raw!BY22-raw!BX22),IF(MONTH(BX$2)=11, (1/2)*(raw!BX22-raw!BW22), raw!BX22-raw!BW22))</f>
        <v>0</v>
      </c>
    </row>
    <row r="13" spans="1:16384" s="38" customFormat="1">
      <c r="A13" s="4">
        <f>ROW()</f>
        <v>13</v>
      </c>
      <c r="B13" s="41" t="s">
        <v>64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  <c r="BG13" s="35">
        <f>IF(MONTH(BG$2)=10,(1/2)*(raw!BH23-raw!BG23),IF(MONTH(BG$2)=11, (1/2)*(raw!BG23-raw!BF23), raw!BG23-raw!BF23))</f>
        <v>0</v>
      </c>
      <c r="BH13" s="35">
        <f>IF(MONTH(BH$2)=10,(1/2)*(raw!BI23-raw!BH23),IF(MONTH(BH$2)=11, (1/2)*(raw!BH23-raw!BG23), raw!BH23-raw!BG23))</f>
        <v>0</v>
      </c>
      <c r="BI13" s="35">
        <f>IF(MONTH(BI$2)=10,(1/2)*(raw!BJ23-raw!BI23),IF(MONTH(BI$2)=11, (1/2)*(raw!BI23-raw!BH23), raw!BI23-raw!BH23))</f>
        <v>0</v>
      </c>
      <c r="BJ13" s="35">
        <f>IF(MONTH(BJ$2)=10,(1/2)*(raw!BK23-raw!BJ23),IF(MONTH(BJ$2)=11, (1/2)*(raw!BJ23-raw!BI23), raw!BJ23-raw!BI23))</f>
        <v>0</v>
      </c>
      <c r="BK13" s="35">
        <f>IF(MONTH(BK$2)=10,(1/2)*(raw!BL23-raw!BK23),IF(MONTH(BK$2)=11, (1/2)*(raw!BK23-raw!BJ23), raw!BK23-raw!BJ23))</f>
        <v>0</v>
      </c>
      <c r="BL13" s="35">
        <f>IF(MONTH(BL$2)=10,(1/2)*(raw!BM23-raw!BL23),IF(MONTH(BL$2)=11, (1/2)*(raw!BL23-raw!BK23), raw!BL23-raw!BK23))</f>
        <v>0</v>
      </c>
      <c r="BM13" s="35">
        <f>IF(MONTH(BM$2)=10,(1/2)*(raw!BN23-raw!BM23),IF(MONTH(BM$2)=11, (1/2)*(raw!BM23-raw!BL23), raw!BM23-raw!BL23))</f>
        <v>0</v>
      </c>
      <c r="BN13" s="35">
        <f>IF(MONTH(BN$2)=10,(1/2)*(raw!BO23-raw!BN23),IF(MONTH(BN$2)=11, (1/2)*(raw!BN23-raw!BM23), raw!BN23-raw!BM23))</f>
        <v>0</v>
      </c>
      <c r="BO13" s="35">
        <f>IF(MONTH(BO$2)=10,(1/2)*(raw!BP23-raw!BO23),IF(MONTH(BO$2)=11, (1/2)*(raw!BO23-raw!BN23), raw!BO23-raw!BN23))</f>
        <v>0</v>
      </c>
      <c r="BP13" s="35">
        <f>IF(MONTH(BP$2)=10,(1/2)*(raw!BQ23-raw!BP23),IF(MONTH(BP$2)=11, (1/2)*(raw!BP23-raw!BO23), raw!BP23-raw!BO23))</f>
        <v>0</v>
      </c>
      <c r="BQ13" s="35">
        <f>IF(MONTH(BQ$2)=10,(1/2)*(raw!BR23-raw!BQ23),IF(MONTH(BQ$2)=11, (1/2)*(raw!BQ23-raw!BP23), raw!BQ23-raw!BP23))</f>
        <v>0</v>
      </c>
      <c r="BR13" s="35">
        <f>IF(MONTH(BR$2)=10,(1/2)*(raw!BS23-raw!BR23),IF(MONTH(BR$2)=11, (1/2)*(raw!BR23-raw!BQ23), raw!BR23-raw!BQ23))</f>
        <v>0</v>
      </c>
      <c r="BS13" s="35">
        <f>IF(MONTH(BS$2)=10,(1/2)*(raw!BT23-raw!BS23),IF(MONTH(BS$2)=11, (1/2)*(raw!BS23-raw!BR23), raw!BS23-raw!BR23))</f>
        <v>0</v>
      </c>
      <c r="BT13" s="35">
        <f>IF(MONTH(BT$2)=10,(1/2)*(raw!BU23-raw!BT23),IF(MONTH(BT$2)=11, (1/2)*(raw!BT23-raw!BS23), raw!BT23-raw!BS23))</f>
        <v>0</v>
      </c>
      <c r="BU13" s="35">
        <f>IF(MONTH(BU$2)=10,(1/2)*(raw!BV23-raw!BU23),IF(MONTH(BU$2)=11, (1/2)*(raw!BU23-raw!BT23), raw!BU23-raw!BT23))</f>
        <v>0</v>
      </c>
      <c r="BV13" s="35">
        <f>IF(MONTH(BV$2)=10,(1/2)*(raw!BW23-raw!BV23),IF(MONTH(BV$2)=11, (1/2)*(raw!BV23-raw!BU23), raw!BV23-raw!BU23))</f>
        <v>0</v>
      </c>
      <c r="BW13" s="35">
        <f>IF(MONTH(BW$2)=10,(1/2)*(raw!BX23-raw!BW23),IF(MONTH(BW$2)=11, (1/2)*(raw!BW23-raw!BV23), raw!BW23-raw!BV23))</f>
        <v>0</v>
      </c>
      <c r="BX13" s="35">
        <f>IF(MONTH(BX$2)=10,(1/2)*(raw!BY23-raw!BX23),IF(MONTH(BX$2)=11, (1/2)*(raw!BX23-raw!BW23), raw!BX23-raw!BW23))</f>
        <v>0</v>
      </c>
    </row>
    <row r="14" spans="1:16384" s="38" customFormat="1">
      <c r="A14" s="4">
        <f>ROW()</f>
        <v>14</v>
      </c>
      <c r="B14" s="41" t="s">
        <v>64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  <c r="BG14" s="35">
        <f>IF(MONTH(BG$2)=10,(1/2)*(raw!BH24-raw!BG24),IF(MONTH(BG$2)=11, (1/2)*(raw!BG24-raw!BF24), raw!BG24-raw!BF24))</f>
        <v>25</v>
      </c>
      <c r="BH14" s="35">
        <f>IF(MONTH(BH$2)=10,(1/2)*(raw!BI24-raw!BH24),IF(MONTH(BH$2)=11, (1/2)*(raw!BH24-raw!BG24), raw!BH24-raw!BG24))</f>
        <v>29</v>
      </c>
      <c r="BI14" s="35">
        <f>IF(MONTH(BI$2)=10,(1/2)*(raw!BJ24-raw!BI24),IF(MONTH(BI$2)=11, (1/2)*(raw!BI24-raw!BH24), raw!BI24-raw!BH24))</f>
        <v>29</v>
      </c>
      <c r="BJ14" s="35">
        <f>IF(MONTH(BJ$2)=10,(1/2)*(raw!BK24-raw!BJ24),IF(MONTH(BJ$2)=11, (1/2)*(raw!BJ24-raw!BI24), raw!BJ24-raw!BI24))</f>
        <v>29</v>
      </c>
      <c r="BK14" s="35">
        <f>IF(MONTH(BK$2)=10,(1/2)*(raw!BL24-raw!BK24),IF(MONTH(BK$2)=11, (1/2)*(raw!BK24-raw!BJ24), raw!BK24-raw!BJ24))</f>
        <v>28</v>
      </c>
      <c r="BL14" s="35">
        <f>IF(MONTH(BL$2)=10,(1/2)*(raw!BM24-raw!BL24),IF(MONTH(BL$2)=11, (1/2)*(raw!BL24-raw!BK24), raw!BL24-raw!BK24))</f>
        <v>-264</v>
      </c>
      <c r="BM14" s="35">
        <f>IF(MONTH(BM$2)=10,(1/2)*(raw!BN24-raw!BM24),IF(MONTH(BM$2)=11, (1/2)*(raw!BM24-raw!BL24), raw!BM24-raw!BL24))</f>
        <v>0</v>
      </c>
      <c r="BN14" s="35">
        <f>IF(MONTH(BN$2)=10,(1/2)*(raw!BO24-raw!BN24),IF(MONTH(BN$2)=11, (1/2)*(raw!BN24-raw!BM24), raw!BN24-raw!BM24))</f>
        <v>0</v>
      </c>
      <c r="BO14" s="35">
        <f>IF(MONTH(BO$2)=10,(1/2)*(raw!BP24-raw!BO24),IF(MONTH(BO$2)=11, (1/2)*(raw!BO24-raw!BN24), raw!BO24-raw!BN24))</f>
        <v>0</v>
      </c>
      <c r="BP14" s="35">
        <f>IF(MONTH(BP$2)=10,(1/2)*(raw!BQ24-raw!BP24),IF(MONTH(BP$2)=11, (1/2)*(raw!BP24-raw!BO24), raw!BP24-raw!BO24))</f>
        <v>0</v>
      </c>
      <c r="BQ14" s="35">
        <f>IF(MONTH(BQ$2)=10,(1/2)*(raw!BR24-raw!BQ24),IF(MONTH(BQ$2)=11, (1/2)*(raw!BQ24-raw!BP24), raw!BQ24-raw!BP24))</f>
        <v>0</v>
      </c>
      <c r="BR14" s="35">
        <f>IF(MONTH(BR$2)=10,(1/2)*(raw!BS24-raw!BR24),IF(MONTH(BR$2)=11, (1/2)*(raw!BR24-raw!BQ24), raw!BR24-raw!BQ24))</f>
        <v>0</v>
      </c>
      <c r="BS14" s="35">
        <f>IF(MONTH(BS$2)=10,(1/2)*(raw!BT24-raw!BS24),IF(MONTH(BS$2)=11, (1/2)*(raw!BS24-raw!BR24), raw!BS24-raw!BR24))</f>
        <v>0</v>
      </c>
      <c r="BT14" s="35">
        <f>IF(MONTH(BT$2)=10,(1/2)*(raw!BU24-raw!BT24),IF(MONTH(BT$2)=11, (1/2)*(raw!BT24-raw!BS24), raw!BT24-raw!BS24))</f>
        <v>0</v>
      </c>
      <c r="BU14" s="35">
        <f>IF(MONTH(BU$2)=10,(1/2)*(raw!BV24-raw!BU24),IF(MONTH(BU$2)=11, (1/2)*(raw!BU24-raw!BT24), raw!BU24-raw!BT24))</f>
        <v>0</v>
      </c>
      <c r="BV14" s="35">
        <f>IF(MONTH(BV$2)=10,(1/2)*(raw!BW24-raw!BV24),IF(MONTH(BV$2)=11, (1/2)*(raw!BV24-raw!BU24), raw!BV24-raw!BU24))</f>
        <v>0</v>
      </c>
      <c r="BW14" s="35">
        <f>IF(MONTH(BW$2)=10,(1/2)*(raw!BX24-raw!BW24),IF(MONTH(BW$2)=11, (1/2)*(raw!BW24-raw!BV24), raw!BW24-raw!BV24))</f>
        <v>0</v>
      </c>
      <c r="BX14" s="35">
        <f>IF(MONTH(BX$2)=10,(1/2)*(raw!BY24-raw!BX24),IF(MONTH(BX$2)=11, (1/2)*(raw!BX24-raw!BW24), raw!BX24-raw!BW24))</f>
        <v>0</v>
      </c>
    </row>
    <row r="15" spans="1:16384" s="38" customFormat="1">
      <c r="A15" s="4">
        <f>ROW()</f>
        <v>15</v>
      </c>
      <c r="B15" s="41" t="s">
        <v>64</v>
      </c>
      <c r="C15" s="34" t="s">
        <v>28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  <c r="BG15" s="35">
        <f>IF(MONTH(BG$2)=10,(1/2)*(raw!BH29-raw!BG29),IF(MONTH(BG$2)=11,(1/2)*(raw!BG29-raw!BF29),raw!BG29-raw!BF29))</f>
        <v>88</v>
      </c>
      <c r="BH15" s="35">
        <f>IF(MONTH(BH$2)=10,(1/2)*(raw!BI29-raw!BH29),IF(MONTH(BH$2)=11,(1/2)*(raw!BH29-raw!BG29),raw!BH29-raw!BG29))</f>
        <v>78</v>
      </c>
      <c r="BI15" s="35">
        <f>IF(MONTH(BI$2)=10,(1/2)*(raw!BJ29-raw!BI29),IF(MONTH(BI$2)=11,(1/2)*(raw!BI29-raw!BH29),raw!BI29-raw!BH29))</f>
        <v>93</v>
      </c>
      <c r="BJ15" s="35">
        <f>IF(MONTH(BJ$2)=10,(1/2)*(raw!BK29-raw!BJ29),IF(MONTH(BJ$2)=11,(1/2)*(raw!BJ29-raw!BI29),raw!BJ29-raw!BI29))</f>
        <v>95</v>
      </c>
      <c r="BK15" s="35">
        <f>IF(MONTH(BK$2)=10,(1/2)*(raw!BL29-raw!BK29),IF(MONTH(BK$2)=11,(1/2)*(raw!BK29-raw!BJ29),raw!BK29-raw!BJ29))</f>
        <v>100</v>
      </c>
      <c r="BL15" s="35">
        <f>IF(MONTH(BL$2)=10,(1/2)*(raw!BM29-raw!BL29),IF(MONTH(BL$2)=11,(1/2)*(raw!BL29-raw!BK29),raw!BL29-raw!BK29))</f>
        <v>-1070</v>
      </c>
      <c r="BM15" s="35">
        <f>IF(MONTH(BM$2)=10,(1/2)*(raw!BN29-raw!BM29),IF(MONTH(BM$2)=11,(1/2)*(raw!BM29-raw!BL29),raw!BM29-raw!BL29))</f>
        <v>0</v>
      </c>
      <c r="BN15" s="35">
        <f>IF(MONTH(BN$2)=10,(1/2)*(raw!BO29-raw!BN29),IF(MONTH(BN$2)=11,(1/2)*(raw!BN29-raw!BM29),raw!BN29-raw!BM29))</f>
        <v>0</v>
      </c>
      <c r="BO15" s="35">
        <f>IF(MONTH(BO$2)=10,(1/2)*(raw!BP29-raw!BO29),IF(MONTH(BO$2)=11,(1/2)*(raw!BO29-raw!BN29),raw!BO29-raw!BN29))</f>
        <v>0</v>
      </c>
      <c r="BP15" s="35">
        <f>IF(MONTH(BP$2)=10,(1/2)*(raw!BQ29-raw!BP29),IF(MONTH(BP$2)=11,(1/2)*(raw!BP29-raw!BO29),raw!BP29-raw!BO29))</f>
        <v>0</v>
      </c>
      <c r="BQ15" s="35">
        <f>IF(MONTH(BQ$2)=10,(1/2)*(raw!BR29-raw!BQ29),IF(MONTH(BQ$2)=11,(1/2)*(raw!BQ29-raw!BP29),raw!BQ29-raw!BP29))</f>
        <v>0</v>
      </c>
      <c r="BR15" s="35">
        <f>IF(MONTH(BR$2)=10,(1/2)*(raw!BS29-raw!BR29),IF(MONTH(BR$2)=11,(1/2)*(raw!BR29-raw!BQ29),raw!BR29-raw!BQ29))</f>
        <v>0</v>
      </c>
      <c r="BS15" s="35">
        <f>IF(MONTH(BS$2)=10,(1/2)*(raw!BT29-raw!BS29),IF(MONTH(BS$2)=11,(1/2)*(raw!BS29-raw!BR29),raw!BS29-raw!BR29))</f>
        <v>0</v>
      </c>
      <c r="BT15" s="35">
        <f>IF(MONTH(BT$2)=10,(1/2)*(raw!BU29-raw!BT29),IF(MONTH(BT$2)=11,(1/2)*(raw!BT29-raw!BS29),raw!BT29-raw!BS29))</f>
        <v>0</v>
      </c>
      <c r="BU15" s="35">
        <f>IF(MONTH(BU$2)=10,(1/2)*(raw!BV29-raw!BU29),IF(MONTH(BU$2)=11,(1/2)*(raw!BU29-raw!BT29),raw!BU29-raw!BT29))</f>
        <v>0</v>
      </c>
      <c r="BV15" s="35">
        <f>IF(MONTH(BV$2)=10,(1/2)*(raw!BW29-raw!BV29),IF(MONTH(BV$2)=11,(1/2)*(raw!BV29-raw!BU29),raw!BV29-raw!BU29))</f>
        <v>0</v>
      </c>
      <c r="BW15" s="35">
        <f>IF(MONTH(BW$2)=10,(1/2)*(raw!BX29-raw!BW29),IF(MONTH(BW$2)=11,(1/2)*(raw!BW29-raw!BV29),raw!BW29-raw!BV29))</f>
        <v>0</v>
      </c>
      <c r="BX15" s="35">
        <f>IF(MONTH(BX$2)=10,(1/2)*(raw!BY29-raw!BX29),IF(MONTH(BX$2)=11,(1/2)*(raw!BX29-raw!BW29),raw!BX29-raw!BW29))</f>
        <v>0</v>
      </c>
    </row>
    <row r="16" spans="1:16384" s="115" customFormat="1">
      <c r="A16" s="115">
        <f>ROW()</f>
        <v>16</v>
      </c>
      <c r="B16" s="115" t="s">
        <v>64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  <c r="BG16" s="115">
        <f>IF(MONTH(BG$2)=10,(1/2)*(raw!BH30-raw!BG30),IF(MONTH(BG$2)=11,(1/2)*(raw!BG30-raw!BF30),raw!BG30-raw!BF30))</f>
        <v>333</v>
      </c>
      <c r="BH16" s="115">
        <f>IF(MONTH(BH$2)=10,(1/2)*(raw!BI30-raw!BH30),IF(MONTH(BH$2)=11,(1/2)*(raw!BH30-raw!BG30),raw!BH30-raw!BG30))</f>
        <v>277</v>
      </c>
      <c r="BI16" s="115">
        <f>IF(MONTH(BI$2)=10,(1/2)*(raw!BJ30-raw!BI30),IF(MONTH(BI$2)=11,(1/2)*(raw!BI30-raw!BH30),raw!BI30-raw!BH30))</f>
        <v>322</v>
      </c>
      <c r="BJ16" s="115">
        <f>IF(MONTH(BJ$2)=10,(1/2)*(raw!BK30-raw!BJ30),IF(MONTH(BJ$2)=11,(1/2)*(raw!BJ30-raw!BI30),raw!BJ30-raw!BI30))</f>
        <v>326</v>
      </c>
      <c r="BK16" s="115">
        <f>IF(MONTH(BK$2)=10,(1/2)*(raw!BL30-raw!BK30),IF(MONTH(BK$2)=11,(1/2)*(raw!BK30-raw!BJ30),raw!BK30-raw!BJ30))</f>
        <v>338</v>
      </c>
      <c r="BL16" s="115">
        <f>IF(MONTH(BL$2)=10,(1/2)*(raw!BM30-raw!BL30),IF(MONTH(BL$2)=11,(1/2)*(raw!BL30-raw!BK30),raw!BL30-raw!BK30))</f>
        <v>-3531</v>
      </c>
      <c r="BM16" s="115">
        <f>IF(MONTH(BM$2)=10,(1/2)*(raw!BN30-raw!BM30),IF(MONTH(BM$2)=11,(1/2)*(raw!BM30-raw!BL30),raw!BM30-raw!BL30))</f>
        <v>0</v>
      </c>
      <c r="BN16" s="115">
        <f>IF(MONTH(BN$2)=10,(1/2)*(raw!BO30-raw!BN30),IF(MONTH(BN$2)=11,(1/2)*(raw!BN30-raw!BM30),raw!BN30-raw!BM30))</f>
        <v>0</v>
      </c>
      <c r="BO16" s="115">
        <f>IF(MONTH(BO$2)=10,(1/2)*(raw!BP30-raw!BO30),IF(MONTH(BO$2)=11,(1/2)*(raw!BO30-raw!BN30),raw!BO30-raw!BN30))</f>
        <v>0</v>
      </c>
      <c r="BP16" s="115">
        <f>IF(MONTH(BP$2)=10,(1/2)*(raw!BQ30-raw!BP30),IF(MONTH(BP$2)=11,(1/2)*(raw!BP30-raw!BO30),raw!BP30-raw!BO30))</f>
        <v>0</v>
      </c>
      <c r="BQ16" s="115">
        <f>IF(MONTH(BQ$2)=10,(1/2)*(raw!BR30-raw!BQ30),IF(MONTH(BQ$2)=11,(1/2)*(raw!BQ30-raw!BP30),raw!BQ30-raw!BP30))</f>
        <v>0</v>
      </c>
      <c r="BR16" s="115">
        <f>IF(MONTH(BR$2)=10,(1/2)*(raw!BS30-raw!BR30),IF(MONTH(BR$2)=11,(1/2)*(raw!BR30-raw!BQ30),raw!BR30-raw!BQ30))</f>
        <v>0</v>
      </c>
      <c r="BS16" s="115">
        <f>IF(MONTH(BS$2)=10,(1/2)*(raw!BT30-raw!BS30),IF(MONTH(BS$2)=11,(1/2)*(raw!BS30-raw!BR30),raw!BS30-raw!BR30))</f>
        <v>0</v>
      </c>
      <c r="BT16" s="115">
        <f>IF(MONTH(BT$2)=10,(1/2)*(raw!BU30-raw!BT30),IF(MONTH(BT$2)=11,(1/2)*(raw!BT30-raw!BS30),raw!BT30-raw!BS30))</f>
        <v>0</v>
      </c>
      <c r="BU16" s="115">
        <f>IF(MONTH(BU$2)=10,(1/2)*(raw!BV30-raw!BU30),IF(MONTH(BU$2)=11,(1/2)*(raw!BU30-raw!BT30),raw!BU30-raw!BT30))</f>
        <v>0</v>
      </c>
      <c r="BV16" s="115">
        <f>IF(MONTH(BV$2)=10,(1/2)*(raw!BW30-raw!BV30),IF(MONTH(BV$2)=11,(1/2)*(raw!BV30-raw!BU30),raw!BV30-raw!BU30))</f>
        <v>0</v>
      </c>
      <c r="BW16" s="115">
        <f>IF(MONTH(BW$2)=10,(1/2)*(raw!BX30-raw!BW30),IF(MONTH(BW$2)=11,(1/2)*(raw!BW30-raw!BV30),raw!BW30-raw!BV30))</f>
        <v>0</v>
      </c>
      <c r="BX16" s="115">
        <f>IF(MONTH(BX$2)=10,(1/2)*(raw!BY30-raw!BX30),IF(MONTH(BX$2)=11,(1/2)*(raw!BX30-raw!BW30),raw!BX30-raw!BW30))</f>
        <v>0</v>
      </c>
    </row>
    <row r="17" spans="1:76">
      <c r="A17" s="4">
        <f>ROW()</f>
        <v>17</v>
      </c>
      <c r="B17" s="41" t="s">
        <v>65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  <c r="BG17">
        <f>IF(MONTH(BG$2)=10,(1/2)*(raw!BH67-raw!BG67),IF(MONTH(BG$2)=11, (1/2)*(raw!BG67-raw!BF67), raw!BG67-raw!BF67))</f>
        <v>49</v>
      </c>
      <c r="BH17">
        <f>IF(MONTH(BH$2)=10,(1/2)*(raw!BI67-raw!BH67),IF(MONTH(BH$2)=11, (1/2)*(raw!BH67-raw!BG67), raw!BH67-raw!BG67))</f>
        <v>41</v>
      </c>
      <c r="BI17">
        <f>IF(MONTH(BI$2)=10,(1/2)*(raw!BJ67-raw!BI67),IF(MONTH(BI$2)=11, (1/2)*(raw!BI67-raw!BH67), raw!BI67-raw!BH67))</f>
        <v>48</v>
      </c>
      <c r="BJ17">
        <f>IF(MONTH(BJ$2)=10,(1/2)*(raw!BK67-raw!BJ67),IF(MONTH(BJ$2)=11, (1/2)*(raw!BJ67-raw!BI67), raw!BJ67-raw!BI67))</f>
        <v>44</v>
      </c>
      <c r="BK17">
        <f>IF(MONTH(BK$2)=10,(1/2)*(raw!BL67-raw!BK67),IF(MONTH(BK$2)=11, (1/2)*(raw!BK67-raw!BJ67), raw!BK67-raw!BJ67))</f>
        <v>43</v>
      </c>
      <c r="BL17">
        <f>IF(MONTH(BL$2)=10,(1/2)*(raw!BM67-raw!BL67),IF(MONTH(BL$2)=11, (1/2)*(raw!BL67-raw!BK67), raw!BL67-raw!BK67))</f>
        <v>-510</v>
      </c>
      <c r="BM17">
        <f>IF(MONTH(BM$2)=10,(1/2)*(raw!BN67-raw!BM67),IF(MONTH(BM$2)=11, (1/2)*(raw!BM67-raw!BL67), raw!BM67-raw!BL67))</f>
        <v>0</v>
      </c>
      <c r="BN17">
        <f>IF(MONTH(BN$2)=10,(1/2)*(raw!BO67-raw!BN67),IF(MONTH(BN$2)=11, (1/2)*(raw!BN67-raw!BM67), raw!BN67-raw!BM67))</f>
        <v>0</v>
      </c>
      <c r="BO17">
        <f>IF(MONTH(BO$2)=10,(1/2)*(raw!BP67-raw!BO67),IF(MONTH(BO$2)=11, (1/2)*(raw!BO67-raw!BN67), raw!BO67-raw!BN67))</f>
        <v>0</v>
      </c>
      <c r="BP17">
        <f>IF(MONTH(BP$2)=10,(1/2)*(raw!BQ67-raw!BP67),IF(MONTH(BP$2)=11, (1/2)*(raw!BP67-raw!BO67), raw!BP67-raw!BO67))</f>
        <v>0</v>
      </c>
      <c r="BQ17">
        <f>IF(MONTH(BQ$2)=10,(1/2)*(raw!BR67-raw!BQ67),IF(MONTH(BQ$2)=11, (1/2)*(raw!BQ67-raw!BP67), raw!BQ67-raw!BP67))</f>
        <v>0</v>
      </c>
      <c r="BR17">
        <f>IF(MONTH(BR$2)=10,(1/2)*(raw!BS67-raw!BR67),IF(MONTH(BR$2)=11, (1/2)*(raw!BR67-raw!BQ67), raw!BR67-raw!BQ67))</f>
        <v>0</v>
      </c>
      <c r="BS17">
        <f>IF(MONTH(BS$2)=10,(1/2)*(raw!BT67-raw!BS67),IF(MONTH(BS$2)=11, (1/2)*(raw!BS67-raw!BR67), raw!BS67-raw!BR67))</f>
        <v>0</v>
      </c>
      <c r="BT17">
        <f>IF(MONTH(BT$2)=10,(1/2)*(raw!BU67-raw!BT67),IF(MONTH(BT$2)=11, (1/2)*(raw!BT67-raw!BS67), raw!BT67-raw!BS67))</f>
        <v>0</v>
      </c>
      <c r="BU17">
        <f>IF(MONTH(BU$2)=10,(1/2)*(raw!BV67-raw!BU67),IF(MONTH(BU$2)=11, (1/2)*(raw!BU67-raw!BT67), raw!BU67-raw!BT67))</f>
        <v>0</v>
      </c>
      <c r="BV17">
        <f>IF(MONTH(BV$2)=10,(1/2)*(raw!BW67-raw!BV67),IF(MONTH(BV$2)=11, (1/2)*(raw!BV67-raw!BU67), raw!BV67-raw!BU67))</f>
        <v>0</v>
      </c>
      <c r="BW17">
        <f>IF(MONTH(BW$2)=10,(1/2)*(raw!BX67-raw!BW67),IF(MONTH(BW$2)=11, (1/2)*(raw!BW67-raw!BV67), raw!BW67-raw!BV67))</f>
        <v>0</v>
      </c>
      <c r="BX17">
        <f>IF(MONTH(BX$2)=10,(1/2)*(raw!BY67-raw!BX67),IF(MONTH(BX$2)=11, (1/2)*(raw!BX67-raw!BW67), raw!BX67-raw!BW67))</f>
        <v>0</v>
      </c>
    </row>
    <row r="18" spans="1:76">
      <c r="A18" s="4">
        <f>ROW()</f>
        <v>18</v>
      </c>
      <c r="B18" s="41" t="s">
        <v>65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  <c r="BG18">
        <f>IF(MONTH(BG$2)=10,(1/2)*(raw!BH68-raw!BG68),IF(MONTH(BG$2)=11, (1/2)*(raw!BG68-raw!BF68), raw!BG68-raw!BF68))</f>
        <v>74</v>
      </c>
      <c r="BH18">
        <f>IF(MONTH(BH$2)=10,(1/2)*(raw!BI68-raw!BH68),IF(MONTH(BH$2)=11, (1/2)*(raw!BH68-raw!BG68), raw!BH68-raw!BG68))</f>
        <v>74</v>
      </c>
      <c r="BI18">
        <f>IF(MONTH(BI$2)=10,(1/2)*(raw!BJ68-raw!BI68),IF(MONTH(BI$2)=11, (1/2)*(raw!BI68-raw!BH68), raw!BI68-raw!BH68))</f>
        <v>74</v>
      </c>
      <c r="BJ18">
        <f>IF(MONTH(BJ$2)=10,(1/2)*(raw!BK68-raw!BJ68),IF(MONTH(BJ$2)=11, (1/2)*(raw!BJ68-raw!BI68), raw!BJ68-raw!BI68))</f>
        <v>74</v>
      </c>
      <c r="BK18">
        <f>IF(MONTH(BK$2)=10,(1/2)*(raw!BL68-raw!BK68),IF(MONTH(BK$2)=11, (1/2)*(raw!BK68-raw!BJ68), raw!BK68-raw!BJ68))</f>
        <v>74</v>
      </c>
      <c r="BL18">
        <f>IF(MONTH(BL$2)=10,(1/2)*(raw!BM68-raw!BL68),IF(MONTH(BL$2)=11, (1/2)*(raw!BL68-raw!BK68), raw!BL68-raw!BK68))</f>
        <v>-803</v>
      </c>
      <c r="BM18">
        <f>IF(MONTH(BM$2)=10,(1/2)*(raw!BN68-raw!BM68),IF(MONTH(BM$2)=11, (1/2)*(raw!BM68-raw!BL68), raw!BM68-raw!BL68))</f>
        <v>0</v>
      </c>
      <c r="BN18">
        <f>IF(MONTH(BN$2)=10,(1/2)*(raw!BO68-raw!BN68),IF(MONTH(BN$2)=11, (1/2)*(raw!BN68-raw!BM68), raw!BN68-raw!BM68))</f>
        <v>0</v>
      </c>
      <c r="BO18">
        <f>IF(MONTH(BO$2)=10,(1/2)*(raw!BP68-raw!BO68),IF(MONTH(BO$2)=11, (1/2)*(raw!BO68-raw!BN68), raw!BO68-raw!BN68))</f>
        <v>0</v>
      </c>
      <c r="BP18">
        <f>IF(MONTH(BP$2)=10,(1/2)*(raw!BQ68-raw!BP68),IF(MONTH(BP$2)=11, (1/2)*(raw!BP68-raw!BO68), raw!BP68-raw!BO68))</f>
        <v>0</v>
      </c>
      <c r="BQ18">
        <f>IF(MONTH(BQ$2)=10,(1/2)*(raw!BR68-raw!BQ68),IF(MONTH(BQ$2)=11, (1/2)*(raw!BQ68-raw!BP68), raw!BQ68-raw!BP68))</f>
        <v>0</v>
      </c>
      <c r="BR18">
        <f>IF(MONTH(BR$2)=10,(1/2)*(raw!BS68-raw!BR68),IF(MONTH(BR$2)=11, (1/2)*(raw!BR68-raw!BQ68), raw!BR68-raw!BQ68))</f>
        <v>0</v>
      </c>
      <c r="BS18">
        <f>IF(MONTH(BS$2)=10,(1/2)*(raw!BT68-raw!BS68),IF(MONTH(BS$2)=11, (1/2)*(raw!BS68-raw!BR68), raw!BS68-raw!BR68))</f>
        <v>0</v>
      </c>
      <c r="BT18">
        <f>IF(MONTH(BT$2)=10,(1/2)*(raw!BU68-raw!BT68),IF(MONTH(BT$2)=11, (1/2)*(raw!BT68-raw!BS68), raw!BT68-raw!BS68))</f>
        <v>0</v>
      </c>
      <c r="BU18">
        <f>IF(MONTH(BU$2)=10,(1/2)*(raw!BV68-raw!BU68),IF(MONTH(BU$2)=11, (1/2)*(raw!BU68-raw!BT68), raw!BU68-raw!BT68))</f>
        <v>0</v>
      </c>
      <c r="BV18">
        <f>IF(MONTH(BV$2)=10,(1/2)*(raw!BW68-raw!BV68),IF(MONTH(BV$2)=11, (1/2)*(raw!BV68-raw!BU68), raw!BV68-raw!BU68))</f>
        <v>0</v>
      </c>
      <c r="BW18">
        <f>IF(MONTH(BW$2)=10,(1/2)*(raw!BX68-raw!BW68),IF(MONTH(BW$2)=11, (1/2)*(raw!BW68-raw!BV68), raw!BW68-raw!BV68))</f>
        <v>0</v>
      </c>
      <c r="BX18">
        <f>IF(MONTH(BX$2)=10,(1/2)*(raw!BY68-raw!BX68),IF(MONTH(BX$2)=11, (1/2)*(raw!BX68-raw!BW68), raw!BX68-raw!BW68))</f>
        <v>0</v>
      </c>
    </row>
    <row r="19" spans="1:76">
      <c r="A19" s="4">
        <f>ROW()</f>
        <v>19</v>
      </c>
      <c r="B19" s="41" t="s">
        <v>65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  <c r="BG19">
        <f>IF(MONTH(BG$2)=10,(1/2)*(raw!BH69-raw!BG69),IF(MONTH(BG$2)=11, (1/2)*(raw!BG69-raw!BF69), raw!BG69-raw!BF69))</f>
        <v>66</v>
      </c>
      <c r="BH19">
        <f>IF(MONTH(BH$2)=10,(1/2)*(raw!BI69-raw!BH69),IF(MONTH(BH$2)=11, (1/2)*(raw!BH69-raw!BG69), raw!BH69-raw!BG69))</f>
        <v>24</v>
      </c>
      <c r="BI19">
        <f>IF(MONTH(BI$2)=10,(1/2)*(raw!BJ69-raw!BI69),IF(MONTH(BI$2)=11, (1/2)*(raw!BI69-raw!BH69), raw!BI69-raw!BH69))</f>
        <v>45</v>
      </c>
      <c r="BJ19">
        <f>IF(MONTH(BJ$2)=10,(1/2)*(raw!BK69-raw!BJ69),IF(MONTH(BJ$2)=11, (1/2)*(raw!BJ69-raw!BI69), raw!BJ69-raw!BI69))</f>
        <v>49</v>
      </c>
      <c r="BK19">
        <f>IF(MONTH(BK$2)=10,(1/2)*(raw!BL69-raw!BK69),IF(MONTH(BK$2)=11, (1/2)*(raw!BK69-raw!BJ69), raw!BK69-raw!BJ69))</f>
        <v>48</v>
      </c>
      <c r="BL19">
        <f>IF(MONTH(BL$2)=10,(1/2)*(raw!BM69-raw!BL69),IF(MONTH(BL$2)=11, (1/2)*(raw!BL69-raw!BK69), raw!BL69-raw!BK69))</f>
        <v>-499</v>
      </c>
      <c r="BM19">
        <f>IF(MONTH(BM$2)=10,(1/2)*(raw!BN69-raw!BM69),IF(MONTH(BM$2)=11, (1/2)*(raw!BM69-raw!BL69), raw!BM69-raw!BL69))</f>
        <v>0</v>
      </c>
      <c r="BN19">
        <f>IF(MONTH(BN$2)=10,(1/2)*(raw!BO69-raw!BN69),IF(MONTH(BN$2)=11, (1/2)*(raw!BN69-raw!BM69), raw!BN69-raw!BM69))</f>
        <v>0</v>
      </c>
      <c r="BO19">
        <f>IF(MONTH(BO$2)=10,(1/2)*(raw!BP69-raw!BO69),IF(MONTH(BO$2)=11, (1/2)*(raw!BO69-raw!BN69), raw!BO69-raw!BN69))</f>
        <v>0</v>
      </c>
      <c r="BP19">
        <f>IF(MONTH(BP$2)=10,(1/2)*(raw!BQ69-raw!BP69),IF(MONTH(BP$2)=11, (1/2)*(raw!BP69-raw!BO69), raw!BP69-raw!BO69))</f>
        <v>0</v>
      </c>
      <c r="BQ19">
        <f>IF(MONTH(BQ$2)=10,(1/2)*(raw!BR69-raw!BQ69),IF(MONTH(BQ$2)=11, (1/2)*(raw!BQ69-raw!BP69), raw!BQ69-raw!BP69))</f>
        <v>0</v>
      </c>
      <c r="BR19">
        <f>IF(MONTH(BR$2)=10,(1/2)*(raw!BS69-raw!BR69),IF(MONTH(BR$2)=11, (1/2)*(raw!BR69-raw!BQ69), raw!BR69-raw!BQ69))</f>
        <v>0</v>
      </c>
      <c r="BS19">
        <f>IF(MONTH(BS$2)=10,(1/2)*(raw!BT69-raw!BS69),IF(MONTH(BS$2)=11, (1/2)*(raw!BS69-raw!BR69), raw!BS69-raw!BR69))</f>
        <v>0</v>
      </c>
      <c r="BT19">
        <f>IF(MONTH(BT$2)=10,(1/2)*(raw!BU69-raw!BT69),IF(MONTH(BT$2)=11, (1/2)*(raw!BT69-raw!BS69), raw!BT69-raw!BS69))</f>
        <v>0</v>
      </c>
      <c r="BU19">
        <f>IF(MONTH(BU$2)=10,(1/2)*(raw!BV69-raw!BU69),IF(MONTH(BU$2)=11, (1/2)*(raw!BU69-raw!BT69), raw!BU69-raw!BT69))</f>
        <v>0</v>
      </c>
      <c r="BV19">
        <f>IF(MONTH(BV$2)=10,(1/2)*(raw!BW69-raw!BV69),IF(MONTH(BV$2)=11, (1/2)*(raw!BV69-raw!BU69), raw!BV69-raw!BU69))</f>
        <v>0</v>
      </c>
      <c r="BW19">
        <f>IF(MONTH(BW$2)=10,(1/2)*(raw!BX69-raw!BW69),IF(MONTH(BW$2)=11, (1/2)*(raw!BW69-raw!BV69), raw!BW69-raw!BV69))</f>
        <v>0</v>
      </c>
      <c r="BX19">
        <f>IF(MONTH(BX$2)=10,(1/2)*(raw!BY69-raw!BX69),IF(MONTH(BX$2)=11, (1/2)*(raw!BX69-raw!BW69), raw!BX69-raw!BW69))</f>
        <v>0</v>
      </c>
    </row>
    <row r="20" spans="1:76">
      <c r="A20" s="4">
        <f>ROW()</f>
        <v>20</v>
      </c>
      <c r="B20" s="41" t="s">
        <v>65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  <c r="BG20">
        <f>IF(MONTH(BG$2)=10,(1/2)*(raw!BH70-raw!BG70),IF(MONTH(BG$2)=11, (1/2)*(raw!BG70-raw!BF70), raw!BG70-raw!BF70))</f>
        <v>29</v>
      </c>
      <c r="BH20">
        <f>IF(MONTH(BH$2)=10,(1/2)*(raw!BI70-raw!BH70),IF(MONTH(BH$2)=11, (1/2)*(raw!BH70-raw!BG70), raw!BH70-raw!BG70))</f>
        <v>28</v>
      </c>
      <c r="BI20">
        <f>IF(MONTH(BI$2)=10,(1/2)*(raw!BJ70-raw!BI70),IF(MONTH(BI$2)=11, (1/2)*(raw!BI70-raw!BH70), raw!BI70-raw!BH70))</f>
        <v>31</v>
      </c>
      <c r="BJ20">
        <f>IF(MONTH(BJ$2)=10,(1/2)*(raw!BK70-raw!BJ70),IF(MONTH(BJ$2)=11, (1/2)*(raw!BJ70-raw!BI70), raw!BJ70-raw!BI70))</f>
        <v>35</v>
      </c>
      <c r="BK20">
        <f>IF(MONTH(BK$2)=10,(1/2)*(raw!BL70-raw!BK70),IF(MONTH(BK$2)=11, (1/2)*(raw!BK70-raw!BJ70), raw!BK70-raw!BJ70))</f>
        <v>29</v>
      </c>
      <c r="BL20">
        <f>IF(MONTH(BL$2)=10,(1/2)*(raw!BM70-raw!BL70),IF(MONTH(BL$2)=11, (1/2)*(raw!BL70-raw!BK70), raw!BL70-raw!BK70))</f>
        <v>-324</v>
      </c>
      <c r="BM20">
        <f>IF(MONTH(BM$2)=10,(1/2)*(raw!BN70-raw!BM70),IF(MONTH(BM$2)=11, (1/2)*(raw!BM70-raw!BL70), raw!BM70-raw!BL70))</f>
        <v>0</v>
      </c>
      <c r="BN20">
        <f>IF(MONTH(BN$2)=10,(1/2)*(raw!BO70-raw!BN70),IF(MONTH(BN$2)=11, (1/2)*(raw!BN70-raw!BM70), raw!BN70-raw!BM70))</f>
        <v>0</v>
      </c>
      <c r="BO20">
        <f>IF(MONTH(BO$2)=10,(1/2)*(raw!BP70-raw!BO70),IF(MONTH(BO$2)=11, (1/2)*(raw!BO70-raw!BN70), raw!BO70-raw!BN70))</f>
        <v>0</v>
      </c>
      <c r="BP20">
        <f>IF(MONTH(BP$2)=10,(1/2)*(raw!BQ70-raw!BP70),IF(MONTH(BP$2)=11, (1/2)*(raw!BP70-raw!BO70), raw!BP70-raw!BO70))</f>
        <v>0</v>
      </c>
      <c r="BQ20">
        <f>IF(MONTH(BQ$2)=10,(1/2)*(raw!BR70-raw!BQ70),IF(MONTH(BQ$2)=11, (1/2)*(raw!BQ70-raw!BP70), raw!BQ70-raw!BP70))</f>
        <v>0</v>
      </c>
      <c r="BR20">
        <f>IF(MONTH(BR$2)=10,(1/2)*(raw!BS70-raw!BR70),IF(MONTH(BR$2)=11, (1/2)*(raw!BR70-raw!BQ70), raw!BR70-raw!BQ70))</f>
        <v>0</v>
      </c>
      <c r="BS20">
        <f>IF(MONTH(BS$2)=10,(1/2)*(raw!BT70-raw!BS70),IF(MONTH(BS$2)=11, (1/2)*(raw!BS70-raw!BR70), raw!BS70-raw!BR70))</f>
        <v>0</v>
      </c>
      <c r="BT20">
        <f>IF(MONTH(BT$2)=10,(1/2)*(raw!BU70-raw!BT70),IF(MONTH(BT$2)=11, (1/2)*(raw!BT70-raw!BS70), raw!BT70-raw!BS70))</f>
        <v>0</v>
      </c>
      <c r="BU20">
        <f>IF(MONTH(BU$2)=10,(1/2)*(raw!BV70-raw!BU70),IF(MONTH(BU$2)=11, (1/2)*(raw!BU70-raw!BT70), raw!BU70-raw!BT70))</f>
        <v>0</v>
      </c>
      <c r="BV20">
        <f>IF(MONTH(BV$2)=10,(1/2)*(raw!BW70-raw!BV70),IF(MONTH(BV$2)=11, (1/2)*(raw!BV70-raw!BU70), raw!BV70-raw!BU70))</f>
        <v>0</v>
      </c>
      <c r="BW20">
        <f>IF(MONTH(BW$2)=10,(1/2)*(raw!BX70-raw!BW70),IF(MONTH(BW$2)=11, (1/2)*(raw!BW70-raw!BV70), raw!BW70-raw!BV70))</f>
        <v>0</v>
      </c>
      <c r="BX20">
        <f>IF(MONTH(BX$2)=10,(1/2)*(raw!BY70-raw!BX70),IF(MONTH(BX$2)=11, (1/2)*(raw!BX70-raw!BW70), raw!BX70-raw!BW70))</f>
        <v>0</v>
      </c>
    </row>
    <row r="21" spans="1:76">
      <c r="A21" s="4">
        <f>ROW()</f>
        <v>21</v>
      </c>
      <c r="B21" s="41" t="s">
        <v>65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  <c r="BG21">
        <f>IF(MONTH(BG$2)=10,(1/2)*(raw!BH71-raw!BG71),IF(MONTH(BG$2)=11, (1/2)*(raw!BG71-raw!BF71), raw!BG71-raw!BF71))</f>
        <v>0</v>
      </c>
      <c r="BH21">
        <f>IF(MONTH(BH$2)=10,(1/2)*(raw!BI71-raw!BH71),IF(MONTH(BH$2)=11, (1/2)*(raw!BH71-raw!BG71), raw!BH71-raw!BG71))</f>
        <v>0</v>
      </c>
      <c r="BI21">
        <f>IF(MONTH(BI$2)=10,(1/2)*(raw!BJ71-raw!BI71),IF(MONTH(BI$2)=11, (1/2)*(raw!BI71-raw!BH71), raw!BI71-raw!BH71))</f>
        <v>0</v>
      </c>
      <c r="BJ21">
        <f>IF(MONTH(BJ$2)=10,(1/2)*(raw!BK71-raw!BJ71),IF(MONTH(BJ$2)=11, (1/2)*(raw!BJ71-raw!BI71), raw!BJ71-raw!BI71))</f>
        <v>0</v>
      </c>
      <c r="BK21">
        <f>IF(MONTH(BK$2)=10,(1/2)*(raw!BL71-raw!BK71),IF(MONTH(BK$2)=11, (1/2)*(raw!BK71-raw!BJ71), raw!BK71-raw!BJ71))</f>
        <v>0</v>
      </c>
      <c r="BL21">
        <f>IF(MONTH(BL$2)=10,(1/2)*(raw!BM71-raw!BL71),IF(MONTH(BL$2)=11, (1/2)*(raw!BL71-raw!BK71), raw!BL71-raw!BK71))</f>
        <v>0</v>
      </c>
      <c r="BM21">
        <f>IF(MONTH(BM$2)=10,(1/2)*(raw!BN71-raw!BM71),IF(MONTH(BM$2)=11, (1/2)*(raw!BM71-raw!BL71), raw!BM71-raw!BL71))</f>
        <v>0</v>
      </c>
      <c r="BN21">
        <f>IF(MONTH(BN$2)=10,(1/2)*(raw!BO71-raw!BN71),IF(MONTH(BN$2)=11, (1/2)*(raw!BN71-raw!BM71), raw!BN71-raw!BM71))</f>
        <v>0</v>
      </c>
      <c r="BO21">
        <f>IF(MONTH(BO$2)=10,(1/2)*(raw!BP71-raw!BO71),IF(MONTH(BO$2)=11, (1/2)*(raw!BO71-raw!BN71), raw!BO71-raw!BN71))</f>
        <v>0</v>
      </c>
      <c r="BP21">
        <f>IF(MONTH(BP$2)=10,(1/2)*(raw!BQ71-raw!BP71),IF(MONTH(BP$2)=11, (1/2)*(raw!BP71-raw!BO71), raw!BP71-raw!BO71))</f>
        <v>0</v>
      </c>
      <c r="BQ21">
        <f>IF(MONTH(BQ$2)=10,(1/2)*(raw!BR71-raw!BQ71),IF(MONTH(BQ$2)=11, (1/2)*(raw!BQ71-raw!BP71), raw!BQ71-raw!BP71))</f>
        <v>0</v>
      </c>
      <c r="BR21">
        <f>IF(MONTH(BR$2)=10,(1/2)*(raw!BS71-raw!BR71),IF(MONTH(BR$2)=11, (1/2)*(raw!BR71-raw!BQ71), raw!BR71-raw!BQ71))</f>
        <v>0</v>
      </c>
      <c r="BS21">
        <f>IF(MONTH(BS$2)=10,(1/2)*(raw!BT71-raw!BS71),IF(MONTH(BS$2)=11, (1/2)*(raw!BS71-raw!BR71), raw!BS71-raw!BR71))</f>
        <v>0</v>
      </c>
      <c r="BT21">
        <f>IF(MONTH(BT$2)=10,(1/2)*(raw!BU71-raw!BT71),IF(MONTH(BT$2)=11, (1/2)*(raw!BT71-raw!BS71), raw!BT71-raw!BS71))</f>
        <v>0</v>
      </c>
      <c r="BU21">
        <f>IF(MONTH(BU$2)=10,(1/2)*(raw!BV71-raw!BU71),IF(MONTH(BU$2)=11, (1/2)*(raw!BU71-raw!BT71), raw!BU71-raw!BT71))</f>
        <v>0</v>
      </c>
      <c r="BV21">
        <f>IF(MONTH(BV$2)=10,(1/2)*(raw!BW71-raw!BV71),IF(MONTH(BV$2)=11, (1/2)*(raw!BV71-raw!BU71), raw!BV71-raw!BU71))</f>
        <v>0</v>
      </c>
      <c r="BW21">
        <f>IF(MONTH(BW$2)=10,(1/2)*(raw!BX71-raw!BW71),IF(MONTH(BW$2)=11, (1/2)*(raw!BW71-raw!BV71), raw!BW71-raw!BV71))</f>
        <v>0</v>
      </c>
      <c r="BX21">
        <f>IF(MONTH(BX$2)=10,(1/2)*(raw!BY71-raw!BX71),IF(MONTH(BX$2)=11, (1/2)*(raw!BX71-raw!BW71), raw!BX71-raw!BW71))</f>
        <v>0</v>
      </c>
    </row>
    <row r="22" spans="1:76">
      <c r="A22" s="4">
        <f>ROW()</f>
        <v>22</v>
      </c>
      <c r="B22" s="41" t="s">
        <v>65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  <c r="BG22">
        <f>IF(MONTH(BG$2)=10,(1/2)*(raw!BH72-raw!BG72),IF(MONTH(BG$2)=11, (1/2)*(raw!BG72-raw!BF72), raw!BG72-raw!BF72))</f>
        <v>28</v>
      </c>
      <c r="BH22">
        <f>IF(MONTH(BH$2)=10,(1/2)*(raw!BI72-raw!BH72),IF(MONTH(BH$2)=11, (1/2)*(raw!BH72-raw!BG72), raw!BH72-raw!BG72))</f>
        <v>29</v>
      </c>
      <c r="BI22">
        <f>IF(MONTH(BI$2)=10,(1/2)*(raw!BJ72-raw!BI72),IF(MONTH(BI$2)=11, (1/2)*(raw!BI72-raw!BH72), raw!BI72-raw!BH72))</f>
        <v>23</v>
      </c>
      <c r="BJ22">
        <f>IF(MONTH(BJ$2)=10,(1/2)*(raw!BK72-raw!BJ72),IF(MONTH(BJ$2)=11, (1/2)*(raw!BJ72-raw!BI72), raw!BJ72-raw!BI72))</f>
        <v>29</v>
      </c>
      <c r="BK22">
        <f>IF(MONTH(BK$2)=10,(1/2)*(raw!BL72-raw!BK72),IF(MONTH(BK$2)=11, (1/2)*(raw!BK72-raw!BJ72), raw!BK72-raw!BJ72))</f>
        <v>27</v>
      </c>
      <c r="BL22">
        <f>IF(MONTH(BL$2)=10,(1/2)*(raw!BM72-raw!BL72),IF(MONTH(BL$2)=11, (1/2)*(raw!BL72-raw!BK72), raw!BL72-raw!BK72))</f>
        <v>-240</v>
      </c>
      <c r="BM22">
        <f>IF(MONTH(BM$2)=10,(1/2)*(raw!BN72-raw!BM72),IF(MONTH(BM$2)=11, (1/2)*(raw!BM72-raw!BL72), raw!BM72-raw!BL72))</f>
        <v>0</v>
      </c>
      <c r="BN22">
        <f>IF(MONTH(BN$2)=10,(1/2)*(raw!BO72-raw!BN72),IF(MONTH(BN$2)=11, (1/2)*(raw!BN72-raw!BM72), raw!BN72-raw!BM72))</f>
        <v>0</v>
      </c>
      <c r="BO22">
        <f>IF(MONTH(BO$2)=10,(1/2)*(raw!BP72-raw!BO72),IF(MONTH(BO$2)=11, (1/2)*(raw!BO72-raw!BN72), raw!BO72-raw!BN72))</f>
        <v>0</v>
      </c>
      <c r="BP22">
        <f>IF(MONTH(BP$2)=10,(1/2)*(raw!BQ72-raw!BP72),IF(MONTH(BP$2)=11, (1/2)*(raw!BP72-raw!BO72), raw!BP72-raw!BO72))</f>
        <v>0</v>
      </c>
      <c r="BQ22">
        <f>IF(MONTH(BQ$2)=10,(1/2)*(raw!BR72-raw!BQ72),IF(MONTH(BQ$2)=11, (1/2)*(raw!BQ72-raw!BP72), raw!BQ72-raw!BP72))</f>
        <v>0</v>
      </c>
      <c r="BR22">
        <f>IF(MONTH(BR$2)=10,(1/2)*(raw!BS72-raw!BR72),IF(MONTH(BR$2)=11, (1/2)*(raw!BR72-raw!BQ72), raw!BR72-raw!BQ72))</f>
        <v>0</v>
      </c>
      <c r="BS22">
        <f>IF(MONTH(BS$2)=10,(1/2)*(raw!BT72-raw!BS72),IF(MONTH(BS$2)=11, (1/2)*(raw!BS72-raw!BR72), raw!BS72-raw!BR72))</f>
        <v>0</v>
      </c>
      <c r="BT22">
        <f>IF(MONTH(BT$2)=10,(1/2)*(raw!BU72-raw!BT72),IF(MONTH(BT$2)=11, (1/2)*(raw!BT72-raw!BS72), raw!BT72-raw!BS72))</f>
        <v>0</v>
      </c>
      <c r="BU22">
        <f>IF(MONTH(BU$2)=10,(1/2)*(raw!BV72-raw!BU72),IF(MONTH(BU$2)=11, (1/2)*(raw!BU72-raw!BT72), raw!BU72-raw!BT72))</f>
        <v>0</v>
      </c>
      <c r="BV22">
        <f>IF(MONTH(BV$2)=10,(1/2)*(raw!BW72-raw!BV72),IF(MONTH(BV$2)=11, (1/2)*(raw!BV72-raw!BU72), raw!BV72-raw!BU72))</f>
        <v>0</v>
      </c>
      <c r="BW22">
        <f>IF(MONTH(BW$2)=10,(1/2)*(raw!BX72-raw!BW72),IF(MONTH(BW$2)=11, (1/2)*(raw!BW72-raw!BV72), raw!BW72-raw!BV72))</f>
        <v>0</v>
      </c>
      <c r="BX22">
        <f>IF(MONTH(BX$2)=10,(1/2)*(raw!BY72-raw!BX72),IF(MONTH(BX$2)=11, (1/2)*(raw!BX72-raw!BW72), raw!BX72-raw!BW72))</f>
        <v>0</v>
      </c>
    </row>
    <row r="23" spans="1:76">
      <c r="A23" s="4">
        <f>ROW()</f>
        <v>23</v>
      </c>
      <c r="B23" s="41" t="s">
        <v>65</v>
      </c>
      <c r="C23" s="34" t="s">
        <v>28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  <c r="BG23">
        <f>IF(MONTH(BG$2)=10,(1/2)*(raw!BH77-raw!BG77),IF(MONTH(BG$2)=11, (1/2)*(raw!BG77-raw!BF77), raw!BG77-raw!BF77))</f>
        <v>111</v>
      </c>
      <c r="BH23">
        <f>IF(MONTH(BH$2)=10,(1/2)*(raw!BI77-raw!BH77),IF(MONTH(BH$2)=11, (1/2)*(raw!BH77-raw!BG77), raw!BH77-raw!BG77))</f>
        <v>58</v>
      </c>
      <c r="BI23">
        <f>IF(MONTH(BI$2)=10,(1/2)*(raw!BJ77-raw!BI77),IF(MONTH(BI$2)=11, (1/2)*(raw!BI77-raw!BH77), raw!BI77-raw!BH77))</f>
        <v>73</v>
      </c>
      <c r="BJ23">
        <f>IF(MONTH(BJ$2)=10,(1/2)*(raw!BK77-raw!BJ77),IF(MONTH(BJ$2)=11, (1/2)*(raw!BJ77-raw!BI77), raw!BJ77-raw!BI77))</f>
        <v>101</v>
      </c>
      <c r="BK23">
        <f>IF(MONTH(BK$2)=10,(1/2)*(raw!BL77-raw!BK77),IF(MONTH(BK$2)=11, (1/2)*(raw!BK77-raw!BJ77), raw!BK77-raw!BJ77))</f>
        <v>98</v>
      </c>
      <c r="BL23">
        <f>IF(MONTH(BL$2)=10,(1/2)*(raw!BM77-raw!BL77),IF(MONTH(BL$2)=11, (1/2)*(raw!BL77-raw!BK77), raw!BL77-raw!BK77))</f>
        <v>-1038</v>
      </c>
      <c r="BM23">
        <f>IF(MONTH(BM$2)=10,(1/2)*(raw!BN77-raw!BM77),IF(MONTH(BM$2)=11, (1/2)*(raw!BM77-raw!BL77), raw!BM77-raw!BL77))</f>
        <v>0</v>
      </c>
      <c r="BN23">
        <f>IF(MONTH(BN$2)=10,(1/2)*(raw!BO77-raw!BN77),IF(MONTH(BN$2)=11, (1/2)*(raw!BN77-raw!BM77), raw!BN77-raw!BM77))</f>
        <v>0</v>
      </c>
      <c r="BO23">
        <f>IF(MONTH(BO$2)=10,(1/2)*(raw!BP77-raw!BO77),IF(MONTH(BO$2)=11, (1/2)*(raw!BO77-raw!BN77), raw!BO77-raw!BN77))</f>
        <v>0</v>
      </c>
      <c r="BP23">
        <f>IF(MONTH(BP$2)=10,(1/2)*(raw!BQ77-raw!BP77),IF(MONTH(BP$2)=11, (1/2)*(raw!BP77-raw!BO77), raw!BP77-raw!BO77))</f>
        <v>0</v>
      </c>
      <c r="BQ23">
        <f>IF(MONTH(BQ$2)=10,(1/2)*(raw!BR77-raw!BQ77),IF(MONTH(BQ$2)=11, (1/2)*(raw!BQ77-raw!BP77), raw!BQ77-raw!BP77))</f>
        <v>0</v>
      </c>
      <c r="BR23">
        <f>IF(MONTH(BR$2)=10,(1/2)*(raw!BS77-raw!BR77),IF(MONTH(BR$2)=11, (1/2)*(raw!BR77-raw!BQ77), raw!BR77-raw!BQ77))</f>
        <v>0</v>
      </c>
      <c r="BS23">
        <f>IF(MONTH(BS$2)=10,(1/2)*(raw!BT77-raw!BS77),IF(MONTH(BS$2)=11, (1/2)*(raw!BS77-raw!BR77), raw!BS77-raw!BR77))</f>
        <v>0</v>
      </c>
      <c r="BT23">
        <f>IF(MONTH(BT$2)=10,(1/2)*(raw!BU77-raw!BT77),IF(MONTH(BT$2)=11, (1/2)*(raw!BT77-raw!BS77), raw!BT77-raw!BS77))</f>
        <v>0</v>
      </c>
      <c r="BU23">
        <f>IF(MONTH(BU$2)=10,(1/2)*(raw!BV77-raw!BU77),IF(MONTH(BU$2)=11, (1/2)*(raw!BU77-raw!BT77), raw!BU77-raw!BT77))</f>
        <v>0</v>
      </c>
      <c r="BV23">
        <f>IF(MONTH(BV$2)=10,(1/2)*(raw!BW77-raw!BV77),IF(MONTH(BV$2)=11, (1/2)*(raw!BV77-raw!BU77), raw!BV77-raw!BU77))</f>
        <v>0</v>
      </c>
      <c r="BW23">
        <f>IF(MONTH(BW$2)=10,(1/2)*(raw!BX77-raw!BW77),IF(MONTH(BW$2)=11, (1/2)*(raw!BW77-raw!BV77), raw!BW77-raw!BV77))</f>
        <v>0</v>
      </c>
      <c r="BX23">
        <f>IF(MONTH(BX$2)=10,(1/2)*(raw!BY77-raw!BX77),IF(MONTH(BX$2)=11, (1/2)*(raw!BX77-raw!BW77), raw!BX77-raw!BW77))</f>
        <v>0</v>
      </c>
    </row>
    <row r="24" spans="1:76" s="6" customFormat="1">
      <c r="A24" s="25">
        <f>ROW()</f>
        <v>24</v>
      </c>
      <c r="B24" s="25" t="s">
        <v>65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  <c r="BG24" s="6">
        <f>IF(MONTH(BG$2)=10,(1/2)*(raw!BH78-raw!BG78),IF(MONTH(BG$2)=11, (1/2)*(raw!BG78-raw!BF78), raw!BG78-raw!BF78))</f>
        <v>356</v>
      </c>
      <c r="BH24" s="6">
        <f>IF(MONTH(BH$2)=10,(1/2)*(raw!BI78-raw!BH78),IF(MONTH(BH$2)=11, (1/2)*(raw!BH78-raw!BG78), raw!BH78-raw!BG78))</f>
        <v>255</v>
      </c>
      <c r="BI24" s="6">
        <f>IF(MONTH(BI$2)=10,(1/2)*(raw!BJ78-raw!BI78),IF(MONTH(BI$2)=11, (1/2)*(raw!BI78-raw!BH78), raw!BI78-raw!BH78))</f>
        <v>293</v>
      </c>
      <c r="BJ24" s="6">
        <f>IF(MONTH(BJ$2)=10,(1/2)*(raw!BK78-raw!BJ78),IF(MONTH(BJ$2)=11, (1/2)*(raw!BJ78-raw!BI78), raw!BJ78-raw!BI78))</f>
        <v>331</v>
      </c>
      <c r="BK24" s="6">
        <f>IF(MONTH(BK$2)=10,(1/2)*(raw!BL78-raw!BK78),IF(MONTH(BK$2)=11, (1/2)*(raw!BK78-raw!BJ78), raw!BK78-raw!BJ78))</f>
        <v>319</v>
      </c>
      <c r="BL24" s="6">
        <f>IF(MONTH(BL$2)=10,(1/2)*(raw!BM78-raw!BL78),IF(MONTH(BL$2)=11, (1/2)*(raw!BL78-raw!BK78), raw!BL78-raw!BK78))</f>
        <v>-3413</v>
      </c>
      <c r="BM24" s="6">
        <f>IF(MONTH(BM$2)=10,(1/2)*(raw!BN78-raw!BM78),IF(MONTH(BM$2)=11, (1/2)*(raw!BM78-raw!BL78), raw!BM78-raw!BL78))</f>
        <v>0</v>
      </c>
      <c r="BN24" s="6">
        <f>IF(MONTH(BN$2)=10,(1/2)*(raw!BO78-raw!BN78),IF(MONTH(BN$2)=11, (1/2)*(raw!BN78-raw!BM78), raw!BN78-raw!BM78))</f>
        <v>0</v>
      </c>
      <c r="BO24" s="6">
        <f>IF(MONTH(BO$2)=10,(1/2)*(raw!BP78-raw!BO78),IF(MONTH(BO$2)=11, (1/2)*(raw!BO78-raw!BN78), raw!BO78-raw!BN78))</f>
        <v>0</v>
      </c>
      <c r="BP24" s="6">
        <f>IF(MONTH(BP$2)=10,(1/2)*(raw!BQ78-raw!BP78),IF(MONTH(BP$2)=11, (1/2)*(raw!BP78-raw!BO78), raw!BP78-raw!BO78))</f>
        <v>0</v>
      </c>
      <c r="BQ24" s="6">
        <f>IF(MONTH(BQ$2)=10,(1/2)*(raw!BR78-raw!BQ78),IF(MONTH(BQ$2)=11, (1/2)*(raw!BQ78-raw!BP78), raw!BQ78-raw!BP78))</f>
        <v>0</v>
      </c>
      <c r="BR24" s="6">
        <f>IF(MONTH(BR$2)=10,(1/2)*(raw!BS78-raw!BR78),IF(MONTH(BR$2)=11, (1/2)*(raw!BR78-raw!BQ78), raw!BR78-raw!BQ78))</f>
        <v>0</v>
      </c>
      <c r="BS24" s="6">
        <f>IF(MONTH(BS$2)=10,(1/2)*(raw!BT78-raw!BS78),IF(MONTH(BS$2)=11, (1/2)*(raw!BS78-raw!BR78), raw!BS78-raw!BR78))</f>
        <v>0</v>
      </c>
      <c r="BT24" s="6">
        <f>IF(MONTH(BT$2)=10,(1/2)*(raw!BU78-raw!BT78),IF(MONTH(BT$2)=11, (1/2)*(raw!BT78-raw!BS78), raw!BT78-raw!BS78))</f>
        <v>0</v>
      </c>
      <c r="BU24" s="6">
        <f>IF(MONTH(BU$2)=10,(1/2)*(raw!BV78-raw!BU78),IF(MONTH(BU$2)=11, (1/2)*(raw!BU78-raw!BT78), raw!BU78-raw!BT78))</f>
        <v>0</v>
      </c>
      <c r="BV24" s="6">
        <f>IF(MONTH(BV$2)=10,(1/2)*(raw!BW78-raw!BV78),IF(MONTH(BV$2)=11, (1/2)*(raw!BV78-raw!BU78), raw!BV78-raw!BU78))</f>
        <v>0</v>
      </c>
      <c r="BW24" s="6">
        <f>IF(MONTH(BW$2)=10,(1/2)*(raw!BX78-raw!BW78),IF(MONTH(BW$2)=11, (1/2)*(raw!BW78-raw!BV78), raw!BW78-raw!BV78))</f>
        <v>0</v>
      </c>
      <c r="BX24" s="6">
        <f>IF(MONTH(BX$2)=10,(1/2)*(raw!BY78-raw!BX78),IF(MONTH(BX$2)=11, (1/2)*(raw!BX78-raw!BW78), raw!BX78-raw!BW78))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8" sqref="C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57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45</v>
      </c>
      <c r="C3" s="66">
        <f ca="1">DATE(YEAR(TODAY())-1, MONTH(TODAY())-1, 1)</f>
        <v>42217</v>
      </c>
      <c r="D3" s="66">
        <f ca="1">DATE(YEAR(TODAY()), MONTH(TODAY())-1, 1)</f>
        <v>42583</v>
      </c>
    </row>
    <row r="5" spans="1:12" s="5" customFormat="1">
      <c r="A5" s="98" t="s">
        <v>35</v>
      </c>
      <c r="B5" s="98"/>
      <c r="C5" s="98"/>
      <c r="D5" s="98"/>
      <c r="E5" s="98"/>
    </row>
    <row r="6" spans="1:12" s="5" customFormat="1">
      <c r="A6" s="98" t="s">
        <v>40</v>
      </c>
      <c r="B6" s="98"/>
      <c r="C6" s="98"/>
      <c r="D6" s="98"/>
      <c r="E6" s="98"/>
    </row>
    <row r="7" spans="1:12" s="96" customFormat="1">
      <c r="A7" s="96" t="s">
        <v>44</v>
      </c>
      <c r="B7" s="96" t="s">
        <v>26</v>
      </c>
      <c r="C7" s="96" t="s">
        <v>68</v>
      </c>
      <c r="D7" s="96" t="s">
        <v>39</v>
      </c>
      <c r="E7" s="96" t="s">
        <v>55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1540</v>
      </c>
      <c r="D8" s="99">
        <f ca="1">SUM(OFFSET(INDEX(MONTHLY!4:4,MATCH(calculations!D$3,MONTHLY!$2:$2,0)),,,,-12))</f>
        <v>1546</v>
      </c>
      <c r="E8" s="100">
        <f t="shared" ref="E8:E20" ca="1" si="0">(D8/C8-1)*100</f>
        <v>0.38961038961038419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1059</v>
      </c>
      <c r="D9" s="99">
        <f ca="1">SUM(OFFSET(INDEX(MONTHLY!5:5,MATCH(calculations!D$3,MONTHLY!$2:$2,0)),,,,-12))</f>
        <v>1113</v>
      </c>
      <c r="E9" s="100">
        <f t="shared" ca="1" si="0"/>
        <v>5.0991501416430607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343</v>
      </c>
      <c r="D10" s="99">
        <f ca="1">SUM(OFFSET(INDEX(MONTHLY!6:6,MATCH(calculations!D$3,MONTHLY!$2:$2,0)),,,,-12))</f>
        <v>309</v>
      </c>
      <c r="E10" s="100">
        <f t="shared" ca="1" si="0"/>
        <v>-9.9125364431486886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291</v>
      </c>
      <c r="D11" s="99">
        <f ca="1">SUM(OFFSET(INDEX(MONTHLY!7:7,MATCH(calculations!D$3,MONTHLY!$2:$2,0)),,,,-12))</f>
        <v>308</v>
      </c>
      <c r="E11" s="100">
        <f t="shared" ca="1" si="0"/>
        <v>5.841924398625431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3234</v>
      </c>
      <c r="D12" s="101">
        <f ca="1">SUM(OFFSET(INDEX(MONTHLY!8:8,MATCH(calculations!D$3,MONTHLY!$2:$2,0)),,,,-12))</f>
        <v>3274</v>
      </c>
      <c r="E12" s="102">
        <f t="shared" ca="1" si="0"/>
        <v>1.2368583797155219</v>
      </c>
    </row>
    <row r="13" spans="1:12">
      <c r="A13" s="67" t="str">
        <f>"Rows " &amp; MONTHLY!A9&amp;", "&amp;MONTHLY!A17</f>
        <v>Rows 9, 17</v>
      </c>
      <c r="B13" s="34" t="s">
        <v>36</v>
      </c>
      <c r="C13" s="103">
        <f ca="1">SUM(OFFSET(INDEX(MONTHLY!17:17,MATCH(calculations!D$3,MONTHLY!$2:$2,0)),,,,-12))</f>
        <v>557</v>
      </c>
      <c r="D13" s="103">
        <f ca="1">SUM(OFFSET(INDEX(MONTHLY!9:9,MATCH(calculations!D$3,MONTHLY!$2:$2,0)),,,,-12))</f>
        <v>559</v>
      </c>
      <c r="E13" s="100">
        <f t="shared" ca="1" si="0"/>
        <v>0.35906642728904536</v>
      </c>
    </row>
    <row r="14" spans="1:12">
      <c r="A14" s="67" t="str">
        <f>"Rows " &amp; MONTHLY!A10&amp;", "&amp;MONTHLY!A18</f>
        <v>Rows 10, 18</v>
      </c>
      <c r="B14" s="34" t="s">
        <v>37</v>
      </c>
      <c r="C14" s="103">
        <f ca="1">SUM(OFFSET(INDEX(MONTHLY!18:18,MATCH(calculations!D$3,MONTHLY!$2:$2,0)),,,,-12))</f>
        <v>875</v>
      </c>
      <c r="D14" s="103">
        <f ca="1">SUM(OFFSET(INDEX(MONTHLY!10:10,MATCH(calculations!D$3,MONTHLY!$2:$2,0)),,,,-12))</f>
        <v>904</v>
      </c>
      <c r="E14" s="100">
        <f t="shared" ca="1" si="0"/>
        <v>3.3142857142857141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38</v>
      </c>
      <c r="C16" s="103">
        <f ca="1">SUM(OFFSET(INDEX(MONTHLY!19:19,MATCH(calculations!D$3,MONTHLY!$2:$2,0)),,,,-12))</f>
        <v>543</v>
      </c>
      <c r="D16" s="103">
        <f ca="1">SUM(OFFSET(INDEX(MONTHLY!11:11,MATCH(calculations!D$3,MONTHLY!$2:$2,0)),,,,-12))</f>
        <v>568</v>
      </c>
      <c r="E16" s="100">
        <f t="shared" ca="1" si="0"/>
        <v>4.6040515653775316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352</v>
      </c>
      <c r="D17" s="103">
        <f ca="1">SUM(OFFSET(INDEX(MONTHLY!12:12,MATCH(calculations!D$3,MONTHLY!$2:$2,0)),,,,-12))</f>
        <v>363</v>
      </c>
      <c r="E17" s="100">
        <f t="shared" ca="1" si="0"/>
        <v>3.125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259</v>
      </c>
      <c r="D18" s="103">
        <f ca="1">SUM(OFFSET(INDEX(MONTHLY!14:14,MATCH(calculations!D$3,MONTHLY!$2:$2,0)),,,,-12))</f>
        <v>284</v>
      </c>
      <c r="E18" s="100">
        <f t="shared" ca="1" si="0"/>
        <v>9.6525096525096554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1061</v>
      </c>
      <c r="D19" s="103">
        <f ca="1">SUM(OFFSET(INDEX(MONTHLY!15:15,MATCH(calculations!D$3,MONTHLY!$2:$2,0)),,,,-12))</f>
        <v>1124</v>
      </c>
      <c r="E19" s="100">
        <f t="shared" ca="1" si="0"/>
        <v>5.9377945334589954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3658</v>
      </c>
      <c r="D20" s="102">
        <f ca="1">SUM(OFFSET(INDEX(MONTHLY!16:16,MATCH(calculations!D$3,MONTHLY!$2:$2,0)),,,,-12))</f>
        <v>3804</v>
      </c>
      <c r="E20" s="102">
        <f t="shared" ca="1" si="0"/>
        <v>3.9912520503007087</v>
      </c>
    </row>
    <row r="21" spans="1:11">
      <c r="A21" s="114" t="s">
        <v>60</v>
      </c>
      <c r="B21" s="5"/>
      <c r="C21" s="5"/>
      <c r="D21" s="5"/>
      <c r="E21" s="100">
        <v>0</v>
      </c>
    </row>
    <row r="22" spans="1:11">
      <c r="A22" s="67" t="s">
        <v>52</v>
      </c>
      <c r="B22" s="5" t="s">
        <v>19</v>
      </c>
      <c r="C22" s="5">
        <f ca="1">C12</f>
        <v>3234</v>
      </c>
      <c r="D22" s="5">
        <f ca="1">D12</f>
        <v>3274</v>
      </c>
      <c r="E22" s="100">
        <f t="shared" ref="E22:E31" ca="1" si="1">(D22/C22-1)*100</f>
        <v>1.2368583797155219</v>
      </c>
    </row>
    <row r="23" spans="1:11">
      <c r="A23" s="67" t="s">
        <v>52</v>
      </c>
      <c r="B23" s="5" t="s">
        <v>46</v>
      </c>
      <c r="C23" s="5">
        <f ca="1">SUM(C8:C9)</f>
        <v>2599</v>
      </c>
      <c r="D23" s="5">
        <f ca="1">SUM(D8:D9)</f>
        <v>2659</v>
      </c>
      <c r="E23" s="100">
        <f t="shared" ca="1" si="1"/>
        <v>2.3085802231627595</v>
      </c>
    </row>
    <row r="24" spans="1:11">
      <c r="A24" s="67" t="s">
        <v>52</v>
      </c>
      <c r="B24" s="5" t="s">
        <v>51</v>
      </c>
      <c r="C24" s="5">
        <f ca="1">SUM(C10:C11)</f>
        <v>634</v>
      </c>
      <c r="D24" s="5">
        <f ca="1">SUM(D10:D11)</f>
        <v>617</v>
      </c>
      <c r="E24" s="100">
        <f t="shared" ca="1" si="1"/>
        <v>-2.6813880126183021</v>
      </c>
    </row>
    <row r="25" spans="1:11">
      <c r="A25" s="67" t="s">
        <v>53</v>
      </c>
      <c r="B25" s="5" t="s">
        <v>19</v>
      </c>
      <c r="C25" s="5">
        <f ca="1">C20</f>
        <v>3658</v>
      </c>
      <c r="D25" s="5">
        <f ca="1">D20</f>
        <v>3804</v>
      </c>
      <c r="E25" s="100">
        <f t="shared" ca="1" si="1"/>
        <v>3.9912520503007087</v>
      </c>
    </row>
    <row r="26" spans="1:11">
      <c r="A26" s="67" t="s">
        <v>53</v>
      </c>
      <c r="B26" s="5" t="s">
        <v>36</v>
      </c>
      <c r="C26" s="5">
        <f ca="1">C13</f>
        <v>557</v>
      </c>
      <c r="D26" s="5">
        <f ca="1">D13</f>
        <v>559</v>
      </c>
      <c r="E26" s="100">
        <f t="shared" ca="1" si="1"/>
        <v>0.35906642728904536</v>
      </c>
    </row>
    <row r="27" spans="1:11">
      <c r="A27" s="67" t="s">
        <v>53</v>
      </c>
      <c r="B27" s="5" t="s">
        <v>54</v>
      </c>
      <c r="C27" s="5">
        <f ca="1">C14</f>
        <v>875</v>
      </c>
      <c r="D27" s="5">
        <f ca="1">D14</f>
        <v>904</v>
      </c>
      <c r="E27" s="100">
        <f t="shared" ca="1" si="1"/>
        <v>3.3142857142857141</v>
      </c>
    </row>
    <row r="28" spans="1:11">
      <c r="A28" s="67" t="s">
        <v>53</v>
      </c>
      <c r="B28" s="5" t="s">
        <v>7</v>
      </c>
      <c r="C28" s="5">
        <f t="shared" ref="C28:C30" ca="1" si="2">C16</f>
        <v>543</v>
      </c>
      <c r="D28" s="5">
        <f ca="1">D16</f>
        <v>568</v>
      </c>
      <c r="E28" s="100">
        <f t="shared" ca="1" si="1"/>
        <v>4.6040515653775316</v>
      </c>
      <c r="F28" s="83"/>
      <c r="G28" s="83"/>
      <c r="H28" s="83"/>
      <c r="I28" s="83"/>
      <c r="J28" s="83"/>
      <c r="K28" s="83"/>
    </row>
    <row r="29" spans="1:11">
      <c r="A29" s="67" t="s">
        <v>53</v>
      </c>
      <c r="B29" s="5" t="s">
        <v>6</v>
      </c>
      <c r="C29" s="5">
        <f t="shared" ca="1" si="2"/>
        <v>352</v>
      </c>
      <c r="D29" s="5">
        <f ca="1">D17</f>
        <v>363</v>
      </c>
      <c r="E29" s="100">
        <f t="shared" ca="1" si="1"/>
        <v>3.125</v>
      </c>
    </row>
    <row r="30" spans="1:11">
      <c r="A30" s="67" t="s">
        <v>53</v>
      </c>
      <c r="B30" s="5" t="s">
        <v>3</v>
      </c>
      <c r="C30" s="5">
        <f t="shared" ca="1" si="2"/>
        <v>259</v>
      </c>
      <c r="D30" s="5">
        <f ca="1">D18</f>
        <v>284</v>
      </c>
      <c r="E30" s="100">
        <f t="shared" ca="1" si="1"/>
        <v>9.6525096525096554</v>
      </c>
    </row>
    <row r="31" spans="1:11">
      <c r="A31" s="67" t="s">
        <v>53</v>
      </c>
      <c r="B31" s="5" t="s">
        <v>61</v>
      </c>
      <c r="C31" s="5">
        <f ca="1">SUM(C15,C19)</f>
        <v>1061</v>
      </c>
      <c r="D31" s="5">
        <f ca="1">SUM(D15,D19)</f>
        <v>1124</v>
      </c>
      <c r="E31" s="100">
        <f t="shared" ca="1" si="1"/>
        <v>5.9377945334589954</v>
      </c>
    </row>
    <row r="33" spans="2:11" s="136" customFormat="1">
      <c r="B33" s="136" t="s">
        <v>80</v>
      </c>
      <c r="C33" s="136">
        <f ca="1">C20-C12</f>
        <v>424</v>
      </c>
      <c r="D33" s="136">
        <f ca="1">D20-D12</f>
        <v>530</v>
      </c>
      <c r="E33" s="136">
        <f ca="1">(D33/C33-1)*100</f>
        <v>25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57</v>
      </c>
    </row>
    <row r="2" spans="1:7">
      <c r="A2" s="68" t="s">
        <v>59</v>
      </c>
      <c r="B2" s="69"/>
      <c r="C2" s="69"/>
      <c r="D2" s="69"/>
      <c r="E2" s="69"/>
      <c r="F2" s="84"/>
      <c r="G2" s="93"/>
    </row>
    <row r="3" spans="1:7" ht="15.75" thickBot="1">
      <c r="A3" s="70" t="s">
        <v>77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39</v>
      </c>
      <c r="F4" s="89"/>
      <c r="G4" s="92" t="s">
        <v>67</v>
      </c>
    </row>
    <row r="5" spans="1:7">
      <c r="A5" s="72" t="s">
        <v>10</v>
      </c>
      <c r="B5" s="73"/>
      <c r="C5" s="73"/>
      <c r="D5" s="73"/>
      <c r="E5" s="133">
        <f ca="1">calculations!D22</f>
        <v>3274</v>
      </c>
      <c r="F5" s="90"/>
      <c r="G5" s="128" t="str">
        <f ca="1">TEXT(calculations!E22, "0.0")</f>
        <v>1.2</v>
      </c>
    </row>
    <row r="6" spans="1:7">
      <c r="A6" s="78"/>
      <c r="B6" s="75" t="s">
        <v>46</v>
      </c>
      <c r="C6" s="76"/>
      <c r="D6" s="76"/>
      <c r="E6" s="133">
        <f ca="1">calculations!D23</f>
        <v>2659</v>
      </c>
      <c r="F6" s="90"/>
      <c r="G6" s="128" t="str">
        <f ca="1">TEXT(calculations!E23, "0.0")</f>
        <v>2.3</v>
      </c>
    </row>
    <row r="7" spans="1:7">
      <c r="A7" s="78"/>
      <c r="B7" s="77" t="s">
        <v>47</v>
      </c>
      <c r="C7" s="77"/>
      <c r="D7" s="77"/>
      <c r="E7" s="133">
        <f ca="1">calculations!D24</f>
        <v>617</v>
      </c>
      <c r="F7" s="90"/>
      <c r="G7" s="128" t="str">
        <f ca="1">TEXT(calculations!E24, "0.0")</f>
        <v>-2.7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3804</v>
      </c>
      <c r="F9" s="90"/>
      <c r="G9" s="128" t="str">
        <f ca="1">TEXT(calculations!E25, "0.0")</f>
        <v>4.0</v>
      </c>
    </row>
    <row r="10" spans="1:7">
      <c r="A10" s="78"/>
      <c r="B10" s="77" t="s">
        <v>36</v>
      </c>
      <c r="C10" s="77"/>
      <c r="D10" s="77"/>
      <c r="E10" s="133">
        <f ca="1">calculations!D26</f>
        <v>559</v>
      </c>
      <c r="F10" s="90"/>
      <c r="G10" s="128" t="str">
        <f ca="1">TEXT(calculations!E26, "0.0")</f>
        <v>0.4</v>
      </c>
    </row>
    <row r="11" spans="1:7">
      <c r="A11" s="78"/>
      <c r="B11" s="77" t="s">
        <v>37</v>
      </c>
      <c r="C11" s="77"/>
      <c r="D11" s="77"/>
      <c r="E11" s="133">
        <f ca="1">calculations!D27</f>
        <v>904</v>
      </c>
      <c r="F11" s="90"/>
      <c r="G11" s="128" t="str">
        <f ca="1">TEXT(calculations!E27, "0.0")</f>
        <v>3.3</v>
      </c>
    </row>
    <row r="12" spans="1:7">
      <c r="A12" s="78"/>
      <c r="B12" s="77" t="s">
        <v>38</v>
      </c>
      <c r="C12" s="77"/>
      <c r="D12" s="77"/>
      <c r="E12" s="133">
        <f ca="1">calculations!D28</f>
        <v>568</v>
      </c>
      <c r="F12" s="90"/>
      <c r="G12" s="128" t="str">
        <f ca="1">TEXT(calculations!E28, "0.0")</f>
        <v>4.6</v>
      </c>
    </row>
    <row r="13" spans="1:7">
      <c r="A13" s="78"/>
      <c r="B13" s="77" t="s">
        <v>6</v>
      </c>
      <c r="C13" s="77"/>
      <c r="D13" s="77"/>
      <c r="E13" s="133">
        <f ca="1">calculations!D29</f>
        <v>363</v>
      </c>
      <c r="F13" s="90"/>
      <c r="G13" s="128" t="str">
        <f ca="1">TEXT(calculations!E29, "0.0")</f>
        <v>3.1</v>
      </c>
    </row>
    <row r="14" spans="1:7">
      <c r="A14" s="78"/>
      <c r="B14" s="77" t="s">
        <v>3</v>
      </c>
      <c r="C14" s="77"/>
      <c r="D14" s="77"/>
      <c r="E14" s="133">
        <f ca="1">calculations!D30</f>
        <v>284</v>
      </c>
      <c r="F14" s="90"/>
      <c r="G14" s="128" t="str">
        <f ca="1">TEXT(calculations!E30, "0.0")</f>
        <v>9.7</v>
      </c>
    </row>
    <row r="15" spans="1:7" ht="15.75" thickBot="1">
      <c r="A15" s="88"/>
      <c r="B15" s="81" t="s">
        <v>48</v>
      </c>
      <c r="C15" s="81"/>
      <c r="D15" s="81"/>
      <c r="E15" s="134">
        <f ca="1">calculations!D31</f>
        <v>1124</v>
      </c>
      <c r="F15" s="91"/>
      <c r="G15" s="130" t="str">
        <f ca="1">TEXT(calculations!E31, "0.0")</f>
        <v>5.9</v>
      </c>
    </row>
    <row r="16" spans="1:7">
      <c r="A16" s="77" t="s">
        <v>58</v>
      </c>
      <c r="B16" s="77"/>
      <c r="C16" s="77"/>
      <c r="D16" s="77"/>
      <c r="E16" s="77"/>
      <c r="F16" s="74"/>
      <c r="G16" s="74"/>
    </row>
    <row r="17" spans="1:7">
      <c r="A17" s="77" t="s">
        <v>49</v>
      </c>
      <c r="B17" s="111"/>
      <c r="C17" s="111"/>
      <c r="D17" s="112"/>
      <c r="E17" s="113"/>
      <c r="F17" s="112"/>
      <c r="G17" s="82"/>
    </row>
    <row r="18" spans="1:7">
      <c r="A18" s="77" t="s">
        <v>50</v>
      </c>
      <c r="B18" s="111"/>
      <c r="C18" s="111"/>
      <c r="D18" s="111"/>
      <c r="E18" s="111"/>
      <c r="F18" s="111"/>
      <c r="G18" s="82"/>
    </row>
    <row r="19" spans="1:7">
      <c r="A19" s="77" t="s">
        <v>56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59</v>
      </c>
      <c r="B2" s="137"/>
      <c r="C2" s="137"/>
      <c r="D2" s="137"/>
      <c r="E2" s="137"/>
      <c r="F2" s="138"/>
      <c r="G2" s="138"/>
    </row>
    <row r="3" spans="1:7">
      <c r="A3" s="137" t="s">
        <v>77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39</v>
      </c>
      <c r="F4" s="142"/>
      <c r="G4" s="141" t="s">
        <v>67</v>
      </c>
    </row>
    <row r="5" spans="1:7">
      <c r="A5" s="143" t="s">
        <v>10</v>
      </c>
      <c r="B5" s="73"/>
      <c r="C5" s="73"/>
      <c r="D5" s="73"/>
      <c r="E5" s="133">
        <v>3274</v>
      </c>
      <c r="F5" s="90"/>
      <c r="G5" s="149" t="s">
        <v>90</v>
      </c>
    </row>
    <row r="6" spans="1:7">
      <c r="A6" s="77"/>
      <c r="B6" s="75" t="s">
        <v>46</v>
      </c>
      <c r="C6" s="76"/>
      <c r="D6" s="76"/>
      <c r="E6" s="133">
        <v>2659</v>
      </c>
      <c r="F6" s="90"/>
      <c r="G6" s="149" t="s">
        <v>91</v>
      </c>
    </row>
    <row r="7" spans="1:7">
      <c r="A7" s="77"/>
      <c r="B7" s="77" t="s">
        <v>47</v>
      </c>
      <c r="C7" s="77"/>
      <c r="D7" s="77"/>
      <c r="E7" s="133">
        <v>617</v>
      </c>
      <c r="F7" s="90"/>
      <c r="G7" s="149" t="s">
        <v>92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0</v>
      </c>
      <c r="B9" s="80"/>
      <c r="C9" s="80"/>
      <c r="D9" s="80"/>
      <c r="E9" s="133">
        <v>3804</v>
      </c>
      <c r="F9" s="90"/>
      <c r="G9" s="149" t="s">
        <v>89</v>
      </c>
    </row>
    <row r="10" spans="1:7">
      <c r="A10" s="77"/>
      <c r="B10" s="77" t="s">
        <v>36</v>
      </c>
      <c r="C10" s="77"/>
      <c r="D10" s="77"/>
      <c r="E10" s="133">
        <v>559</v>
      </c>
      <c r="F10" s="90"/>
      <c r="G10" s="149" t="s">
        <v>93</v>
      </c>
    </row>
    <row r="11" spans="1:7">
      <c r="A11" s="77"/>
      <c r="B11" s="77" t="s">
        <v>37</v>
      </c>
      <c r="C11" s="77"/>
      <c r="D11" s="77"/>
      <c r="E11" s="133">
        <v>904</v>
      </c>
      <c r="F11" s="90"/>
      <c r="G11" s="149" t="s">
        <v>94</v>
      </c>
    </row>
    <row r="12" spans="1:7">
      <c r="A12" s="77"/>
      <c r="B12" s="77" t="s">
        <v>38</v>
      </c>
      <c r="C12" s="77"/>
      <c r="D12" s="77"/>
      <c r="E12" s="133">
        <v>568</v>
      </c>
      <c r="F12" s="90"/>
      <c r="G12" s="149" t="s">
        <v>95</v>
      </c>
    </row>
    <row r="13" spans="1:7">
      <c r="A13" s="77"/>
      <c r="B13" s="77" t="s">
        <v>6</v>
      </c>
      <c r="C13" s="77"/>
      <c r="D13" s="77"/>
      <c r="E13" s="133">
        <v>363</v>
      </c>
      <c r="F13" s="90"/>
      <c r="G13" s="149" t="s">
        <v>96</v>
      </c>
    </row>
    <row r="14" spans="1:7">
      <c r="A14" s="77"/>
      <c r="B14" s="77" t="s">
        <v>3</v>
      </c>
      <c r="C14" s="77"/>
      <c r="D14" s="77"/>
      <c r="E14" s="133">
        <v>284</v>
      </c>
      <c r="F14" s="90"/>
      <c r="G14" s="149" t="s">
        <v>97</v>
      </c>
    </row>
    <row r="15" spans="1:7">
      <c r="A15" s="77"/>
      <c r="B15" s="77" t="s">
        <v>48</v>
      </c>
      <c r="C15" s="77"/>
      <c r="D15" s="77"/>
      <c r="E15" s="133">
        <v>1124</v>
      </c>
      <c r="F15" s="90"/>
      <c r="G15" s="149" t="s">
        <v>98</v>
      </c>
    </row>
    <row r="16" spans="1:7">
      <c r="A16" s="77" t="s">
        <v>78</v>
      </c>
      <c r="B16" s="77"/>
      <c r="C16" s="77"/>
      <c r="D16" s="77"/>
      <c r="E16" s="77"/>
      <c r="F16" s="74"/>
      <c r="G16" s="74"/>
    </row>
    <row r="17" spans="1:7">
      <c r="A17" s="77" t="s">
        <v>49</v>
      </c>
      <c r="B17" s="111"/>
      <c r="C17" s="111"/>
      <c r="D17" s="112"/>
      <c r="E17" s="113"/>
      <c r="F17" s="112"/>
      <c r="G17" s="82"/>
    </row>
    <row r="18" spans="1:7">
      <c r="A18" s="77" t="s">
        <v>50</v>
      </c>
      <c r="B18" s="111"/>
      <c r="C18" s="111"/>
      <c r="D18" s="111"/>
      <c r="E18" s="111"/>
      <c r="F18" s="111"/>
      <c r="G18" s="82"/>
    </row>
    <row r="19" spans="1:7">
      <c r="A19" s="77" t="s">
        <v>56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I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71</v>
      </c>
      <c r="B1" t="s">
        <v>72</v>
      </c>
      <c r="C1" t="s">
        <v>73</v>
      </c>
    </row>
    <row r="2" spans="1:9">
      <c r="B2" t="s">
        <v>39</v>
      </c>
      <c r="C2" t="s">
        <v>74</v>
      </c>
    </row>
    <row r="3" spans="1:9">
      <c r="A3" t="s">
        <v>10</v>
      </c>
      <c r="B3" s="144">
        <v>3274</v>
      </c>
      <c r="C3" s="147" t="s">
        <v>90</v>
      </c>
      <c r="G3" s="147"/>
    </row>
    <row r="4" spans="1:9">
      <c r="A4" t="s">
        <v>46</v>
      </c>
      <c r="B4" s="144">
        <v>2659</v>
      </c>
      <c r="C4" s="147" t="s">
        <v>91</v>
      </c>
    </row>
    <row r="5" spans="1:9">
      <c r="A5" t="s">
        <v>47</v>
      </c>
      <c r="B5" s="144">
        <v>617</v>
      </c>
      <c r="C5" s="147" t="s">
        <v>92</v>
      </c>
    </row>
    <row r="6" spans="1:9">
      <c r="B6" s="144"/>
      <c r="C6" s="147"/>
      <c r="G6" s="148"/>
    </row>
    <row r="7" spans="1:9">
      <c r="A7" t="s">
        <v>76</v>
      </c>
      <c r="B7" s="144">
        <v>3804</v>
      </c>
      <c r="C7" s="147" t="s">
        <v>89</v>
      </c>
      <c r="I7" s="148"/>
    </row>
    <row r="8" spans="1:9">
      <c r="A8" t="s">
        <v>36</v>
      </c>
      <c r="B8" s="144">
        <v>559</v>
      </c>
      <c r="C8" s="147" t="s">
        <v>93</v>
      </c>
    </row>
    <row r="9" spans="1:9">
      <c r="A9" t="s">
        <v>37</v>
      </c>
      <c r="B9" s="144">
        <v>904</v>
      </c>
      <c r="C9" s="147" t="s">
        <v>94</v>
      </c>
    </row>
    <row r="10" spans="1:9">
      <c r="A10" t="s">
        <v>75</v>
      </c>
      <c r="B10" s="144">
        <v>568</v>
      </c>
      <c r="C10" s="147" t="s">
        <v>95</v>
      </c>
    </row>
    <row r="11" spans="1:9">
      <c r="A11" t="s">
        <v>6</v>
      </c>
      <c r="B11" s="144">
        <v>363</v>
      </c>
      <c r="C11" s="147" t="s">
        <v>96</v>
      </c>
    </row>
    <row r="12" spans="1:9">
      <c r="A12" t="s">
        <v>3</v>
      </c>
      <c r="B12" s="144">
        <v>284</v>
      </c>
      <c r="C12" s="147" t="s">
        <v>97</v>
      </c>
    </row>
    <row r="13" spans="1:9">
      <c r="A13" t="s">
        <v>48</v>
      </c>
      <c r="B13" s="144">
        <v>1124</v>
      </c>
      <c r="C13" s="147" t="s">
        <v>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6EB4F-B328-45C5-9FA5-E5EE4E567402}"/>
</file>

<file path=customXml/itemProps2.xml><?xml version="1.0" encoding="utf-8"?>
<ds:datastoreItem xmlns:ds="http://schemas.openxmlformats.org/officeDocument/2006/customXml" ds:itemID="{693AE039-F124-4405-BA2C-5DAA80288363}"/>
</file>

<file path=customXml/itemProps3.xml><?xml version="1.0" encoding="utf-8"?>
<ds:datastoreItem xmlns:ds="http://schemas.openxmlformats.org/officeDocument/2006/customXml" ds:itemID="{46A9DF15-2BBD-40DD-8AC1-7D47EEA8A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</vt:lpstr>
      <vt:lpstr>calculations</vt:lpstr>
      <vt:lpstr>final</vt:lpstr>
      <vt:lpstr>final_printing</vt:lpstr>
      <vt:lpstr>taxes_cboFinal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Anna  Malinovskaya</cp:lastModifiedBy>
  <dcterms:created xsi:type="dcterms:W3CDTF">2014-07-25T17:52:10Z</dcterms:created>
  <dcterms:modified xsi:type="dcterms:W3CDTF">2016-09-29T14:00:56Z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