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06933BB1-5C41-4D29-AE2F-535FA485CF77}" xr6:coauthVersionLast="44" xr6:coauthVersionMax="46" xr10:uidLastSave="{00000000-0000-0000-0000-000000000000}"/>
  <bookViews>
    <workbookView xWindow="860" yWindow="810" windowWidth="14400" windowHeight="935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0" i="1" l="1"/>
  <c r="O71" i="1"/>
  <c r="O68" i="1"/>
  <c r="O72" i="1"/>
  <c r="O80" i="1" l="1"/>
  <c r="M72" i="1"/>
  <c r="L72" i="1"/>
  <c r="O11" i="9"/>
  <c r="O12" i="9"/>
  <c r="O13" i="9"/>
  <c r="O10" i="9"/>
  <c r="O7" i="9"/>
  <c r="O8" i="9"/>
  <c r="O9" i="9"/>
  <c r="O6" i="9"/>
  <c r="P63" i="1"/>
  <c r="O63" i="1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<sst xmlns="http://schemas.openxmlformats.org/spreadsheetml/2006/main" count="1016" uniqueCount="383">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</sst>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P86" activePane="bottomRight" state="frozen"/>
      <selection pane="topRight" activeCell="C1" sqref="C1"/>
      <selection pane="bottomLeft" activeCell="A4" sqref="A4"/>
      <selection pane="bottomRight" activeCell="P69" sqref="P69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370</v>
      </c>
      <c r="B1" s="341"/>
      <c r="C1" s="268"/>
      <c r="D1" s="268"/>
      <c r="E1" s="35"/>
      <c r="N1" t="s">
        <v>372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8.5" x14ac:dyDescent="0.4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349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381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1259483.5833333333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1184653.3333333333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(O63-184600)+('Stimulus Round 2'!$C$2*4/2)</f>
        <v>1115400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350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382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124900</v>
      </c>
      <c r="P73" s="116">
        <f t="shared" si="44"/>
        <v>131000</v>
      </c>
      <c r="Q73" s="116">
        <f t="shared" si="44"/>
        <v>125000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72000</v>
      </c>
      <c r="Q74" s="116">
        <f t="shared" si="45"/>
        <v>66000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279</v>
      </c>
      <c r="C75" s="35" t="s">
        <v>376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380</v>
      </c>
      <c r="B76" s="107" t="s">
        <v>279</v>
      </c>
      <c r="C76" s="107" t="s">
        <v>377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279</v>
      </c>
      <c r="C77" s="107" t="s">
        <v>378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348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284151</v>
      </c>
      <c r="O83" s="144">
        <f t="shared" si="47"/>
        <v>322638.804</v>
      </c>
      <c r="P83" s="144">
        <f t="shared" si="47"/>
        <v>329529.75921599998</v>
      </c>
      <c r="Q83" s="144">
        <f t="shared" si="47"/>
        <v>324323.878252864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355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351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352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353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5" sqref="D5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354</v>
      </c>
      <c r="B1" s="97" t="s">
        <v>356</v>
      </c>
      <c r="C1" s="97" t="s">
        <v>357</v>
      </c>
    </row>
    <row r="2" spans="1:3" x14ac:dyDescent="0.35">
      <c r="A2" s="289" t="s">
        <v>359</v>
      </c>
      <c r="B2" s="289">
        <v>325</v>
      </c>
      <c r="C2" s="290">
        <f>B2*1000</f>
        <v>325000</v>
      </c>
    </row>
    <row r="3" spans="1:3" x14ac:dyDescent="0.35">
      <c r="A3" s="289" t="s">
        <v>360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361</v>
      </c>
      <c r="B6" s="289">
        <v>63</v>
      </c>
      <c r="C6" s="290">
        <f t="shared" si="0"/>
        <v>63000</v>
      </c>
    </row>
    <row r="7" spans="1:3" x14ac:dyDescent="0.35">
      <c r="A7" s="291" t="s">
        <v>351</v>
      </c>
      <c r="B7">
        <v>22</v>
      </c>
      <c r="C7" s="290">
        <f>B7*1000</f>
        <v>22000</v>
      </c>
    </row>
    <row r="8" spans="1:3" x14ac:dyDescent="0.35">
      <c r="A8" s="176" t="s">
        <v>352</v>
      </c>
      <c r="B8">
        <v>20</v>
      </c>
      <c r="C8" s="290">
        <f>B8*1000</f>
        <v>20000</v>
      </c>
    </row>
    <row r="9" spans="1:3" x14ac:dyDescent="0.35">
      <c r="A9" s="176" t="s">
        <v>353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362</v>
      </c>
      <c r="B11" s="289">
        <v>45</v>
      </c>
      <c r="C11" s="290">
        <f t="shared" si="0"/>
        <v>45000</v>
      </c>
    </row>
    <row r="12" spans="1:3" x14ac:dyDescent="0.35">
      <c r="A12" s="291" t="s">
        <v>363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364</v>
      </c>
      <c r="B14" s="289">
        <v>80</v>
      </c>
      <c r="C14" s="290">
        <f t="shared" si="0"/>
        <v>80000</v>
      </c>
    </row>
    <row r="15" spans="1:3" x14ac:dyDescent="0.35">
      <c r="A15" s="291" t="s">
        <v>345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365</v>
      </c>
      <c r="B17">
        <v>30</v>
      </c>
      <c r="C17" s="290">
        <f t="shared" si="0"/>
        <v>30000</v>
      </c>
    </row>
    <row r="18" spans="1:3" x14ac:dyDescent="0.35">
      <c r="A18" s="291" t="s">
        <v>366</v>
      </c>
      <c r="B18">
        <v>20</v>
      </c>
      <c r="C18" s="290">
        <f t="shared" si="0"/>
        <v>20000</v>
      </c>
    </row>
    <row r="19" spans="1:3" x14ac:dyDescent="0.35">
      <c r="A19" s="291" t="s">
        <v>367</v>
      </c>
      <c r="B19">
        <v>5</v>
      </c>
      <c r="C19" s="290">
        <f t="shared" si="0"/>
        <v>5000</v>
      </c>
    </row>
    <row r="20" spans="1:3" ht="15" thickBot="1" x14ac:dyDescent="0.4">
      <c r="A20" s="293" t="s">
        <v>368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0" activePane="bottomRight" state="frozen"/>
      <selection pane="topRight" activeCell="C1" sqref="C1"/>
      <selection pane="bottomLeft" activeCell="A9" sqref="A9"/>
      <selection pane="bottomRight" activeCell="I60" sqref="I6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1259.4835833333332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391.78358333333341</v>
      </c>
      <c r="I64" s="217">
        <f t="shared" si="103"/>
        <v>855.29820174709926</v>
      </c>
      <c r="J64" s="217">
        <f t="shared" si="103"/>
        <v>-262.03049823444167</v>
      </c>
      <c r="K64" s="150">
        <f t="shared" si="103"/>
        <v>-285.33172438316558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322.63880399999999</v>
      </c>
      <c r="I68" s="218">
        <f>main!P83/1000</f>
        <v>329.529759216</v>
      </c>
      <c r="J68" s="218">
        <f>main!Q83/1000</f>
        <v>324.32387825286401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58.244</v>
      </c>
      <c r="H71" s="217">
        <f t="shared" si="117"/>
        <v>61.90180399999997</v>
      </c>
      <c r="I71" s="217">
        <f t="shared" si="117"/>
        <v>97.454570502826414</v>
      </c>
      <c r="J71" s="217">
        <f t="shared" si="117"/>
        <v>108.60367441070301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L1" activePane="topRight" state="frozen"/>
      <selection pane="topRight" activeCell="O10" sqref="O10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358</v>
      </c>
      <c r="P1" t="s">
        <v>369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58.244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391.78358333333341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855.29820174709926</v>
      </c>
      <c r="I6">
        <v>97.454570502826414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-262.03049823444167</v>
      </c>
      <c r="I7">
        <v>108.60367441070301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-285.33172438316558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59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59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59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59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59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59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59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59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59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59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59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59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58.244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391.78358333333341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855.29820174709926</v>
      </c>
      <c r="I5" s="259">
        <v>97.454570502826414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-262.03049823444167</v>
      </c>
      <c r="I6" s="259">
        <v>108.60367441070301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-285.33172438316558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defaultColWidth="8.81640625" defaultRowHeight="14.5" x14ac:dyDescent="0.35"/>
  <sheetData>
    <row r="1" spans="1:10" s="297" customFormat="1" x14ac:dyDescent="0.35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373</v>
      </c>
    </row>
    <row r="2" spans="1:10" x14ac:dyDescent="0.35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302</v>
      </c>
      <c r="H15">
        <v>1078100</v>
      </c>
      <c r="I15">
        <v>15600</v>
      </c>
      <c r="J15">
        <v>5000</v>
      </c>
    </row>
    <row r="16" spans="1:10" x14ac:dyDescent="0.35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304</v>
      </c>
      <c r="H17">
        <v>19100</v>
      </c>
      <c r="I17">
        <v>27000</v>
      </c>
      <c r="J17">
        <v>10800</v>
      </c>
    </row>
    <row r="18" spans="1:10" x14ac:dyDescent="0.35">
      <c r="A18" t="s">
        <v>305</v>
      </c>
      <c r="H18">
        <v>160900</v>
      </c>
      <c r="I18">
        <v>58400</v>
      </c>
      <c r="J18">
        <v>34500</v>
      </c>
    </row>
    <row r="19" spans="1:10" x14ac:dyDescent="0.35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307</v>
      </c>
      <c r="H20">
        <v>609300</v>
      </c>
      <c r="I20">
        <v>865600</v>
      </c>
      <c r="J20">
        <v>260300</v>
      </c>
    </row>
    <row r="21" spans="1:10" x14ac:dyDescent="0.35">
      <c r="A21" t="s">
        <v>308</v>
      </c>
      <c r="H21">
        <v>63800</v>
      </c>
      <c r="I21">
        <v>15000</v>
      </c>
      <c r="J21">
        <v>100</v>
      </c>
    </row>
    <row r="22" spans="1:10" x14ac:dyDescent="0.35">
      <c r="A22" t="s">
        <v>309</v>
      </c>
      <c r="H22">
        <v>73300</v>
      </c>
      <c r="I22">
        <v>73300</v>
      </c>
      <c r="J22">
        <v>73300</v>
      </c>
    </row>
    <row r="23" spans="1:10" x14ac:dyDescent="0.35">
      <c r="A23" t="s">
        <v>310</v>
      </c>
      <c r="H23">
        <v>140000</v>
      </c>
      <c r="I23">
        <v>140000</v>
      </c>
      <c r="J23">
        <v>140000</v>
      </c>
    </row>
    <row r="24" spans="1:10" x14ac:dyDescent="0.35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332</v>
      </c>
      <c r="H33">
        <v>277100</v>
      </c>
      <c r="I33">
        <v>228300</v>
      </c>
      <c r="J33">
        <v>213400</v>
      </c>
    </row>
    <row r="34" spans="1:10" x14ac:dyDescent="0.35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254</v>
      </c>
      <c r="B1" t="s">
        <v>286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236</v>
      </c>
      <c r="C8" s="160"/>
      <c r="D8" s="161">
        <f>SUMPRODUCT(B5:B6,C5:C6)</f>
        <v>0.45</v>
      </c>
    </row>
    <row r="9" spans="1:16" x14ac:dyDescent="0.35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236</v>
      </c>
      <c r="C8" s="160"/>
      <c r="D8" s="161">
        <f>SUMPRODUCT(B5:B6,C5:C6)</f>
        <v>0.52500000000000002</v>
      </c>
    </row>
    <row r="9" spans="1:16" x14ac:dyDescent="0.35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35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1259.4835833333332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158.43047509434314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265</v>
      </c>
    </row>
    <row r="37" spans="3:23" x14ac:dyDescent="0.35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374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256</v>
      </c>
      <c r="O47">
        <v>32</v>
      </c>
    </row>
    <row r="48" spans="3:23" x14ac:dyDescent="0.35">
      <c r="N48" t="s">
        <v>257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66951ee6-cd93-49c7-9437-e871b2a117d6"/>
    <ds:schemaRef ds:uri="cac5d118-ba7b-4807-b700-df6f95cfff50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2021-05-05T16:19:30Z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