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5577F356-1010-9E4E-A57A-72EBFB0ED8DA}" xr6:coauthVersionLast="47" xr6:coauthVersionMax="47" xr10:uidLastSave="{00000000-0000-0000-0000-000000000000}"/>
  <bookViews>
    <workbookView xWindow="2100" yWindow="500" windowWidth="33600" windowHeight="197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9" i="5" l="1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J13" i="9"/>
  <c r="J12" i="9"/>
  <c r="J11" i="9"/>
  <c r="J10" i="9"/>
  <c r="J9" i="9"/>
  <c r="J8" i="9"/>
  <c r="J7" i="9"/>
  <c r="J6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O6" i="1" s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O63" i="1"/>
  <c r="P63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T6" i="10" l="1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I71" i="5" s="1"/>
  <c r="P112" i="1"/>
  <c r="P95" i="1"/>
  <c r="I47" i="5" s="1"/>
  <c r="I50" i="5" s="1"/>
  <c r="H24" i="5" l="1"/>
  <c r="I21" i="5"/>
  <c r="J68" i="5"/>
  <c r="J71" i="5" s="1"/>
  <c r="Q112" i="1"/>
  <c r="Q95" i="1"/>
  <c r="J47" i="5" s="1"/>
  <c r="I24" i="5" l="1"/>
  <c r="J21" i="5"/>
  <c r="K47" i="5"/>
  <c r="K50" i="5" s="1"/>
  <c r="J50" i="5"/>
  <c r="K68" i="5"/>
  <c r="K71" i="5" s="1"/>
  <c r="R95" i="1"/>
  <c r="R112" i="1"/>
  <c r="J24" i="5" l="1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<sst xmlns="http://schemas.openxmlformats.org/spreadsheetml/2006/main" count="1041" uniqueCount="400">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</sst>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L96" activePane="bottomRight" state="frozen"/>
      <selection pane="topRight" activeCell="C1" sqref="C1"/>
      <selection pane="bottomLeft" activeCell="A4" sqref="A4"/>
      <selection pane="bottomRight" activeCell="W112" sqref="W11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25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69" sqref="H69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50" x14ac:dyDescent="0.2">
      <c r="A2" s="362" t="s">
        <v>189</v>
      </c>
      <c r="B2" s="126"/>
      <c r="C2" t="s">
        <v>190</v>
      </c>
      <c r="I2" s="241"/>
      <c r="J2" s="368"/>
    </row>
    <row r="3" spans="1:50" x14ac:dyDescent="0.2">
      <c r="A3" s="363"/>
      <c r="B3" s="127"/>
      <c r="C3" t="s">
        <v>191</v>
      </c>
      <c r="I3" s="241"/>
      <c r="J3" s="368"/>
    </row>
    <row r="4" spans="1:50" x14ac:dyDescent="0.2">
      <c r="A4" s="363"/>
      <c r="B4" s="128"/>
      <c r="C4" t="s">
        <v>192</v>
      </c>
    </row>
    <row r="5" spans="1:50" x14ac:dyDescent="0.2">
      <c r="A5" s="364"/>
      <c r="B5" s="129"/>
      <c r="C5" t="s">
        <v>179</v>
      </c>
    </row>
    <row r="7" spans="1:50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164.137</v>
      </c>
      <c r="I10">
        <v>168.283382790221</v>
      </c>
      <c r="J10">
        <v>172.42976558044199</v>
      </c>
      <c r="K10">
        <v>173.014858331521</v>
      </c>
      <c r="L10">
        <v>173.599951082601</v>
      </c>
      <c r="M10">
        <v>174.18504383368</v>
      </c>
      <c r="N10">
        <v>174.77013658476</v>
      </c>
      <c r="O10">
        <v>172.87701948733101</v>
      </c>
      <c r="P10">
        <v>170.983902389902</v>
      </c>
      <c r="Q10">
        <v>169.09078529247299</v>
      </c>
      <c r="R10">
        <v>167.197668195044</v>
      </c>
      <c r="S10">
        <v>168.18650468764599</v>
      </c>
      <c r="T10">
        <v>169.17534118024699</v>
      </c>
      <c r="U10">
        <v>170.16417767284801</v>
      </c>
      <c r="V10">
        <v>171.15301416545</v>
      </c>
      <c r="W10">
        <v>173.69648926200901</v>
      </c>
      <c r="X10">
        <v>176.23996435856799</v>
      </c>
      <c r="Y10">
        <v>178.783439455127</v>
      </c>
      <c r="Z10">
        <v>181.326914551686</v>
      </c>
      <c r="AA10">
        <v>183.85985203006999</v>
      </c>
      <c r="AB10">
        <v>186.392789508455</v>
      </c>
      <c r="AC10">
        <v>188.92572698683901</v>
      </c>
      <c r="AD10">
        <v>191.45866446522299</v>
      </c>
      <c r="AE10">
        <v>194.36254309952099</v>
      </c>
      <c r="AF10">
        <v>197.26642173381799</v>
      </c>
      <c r="AG10">
        <v>200.17030036811499</v>
      </c>
      <c r="AH10">
        <v>203.07417900241299</v>
      </c>
      <c r="AI10">
        <v>206.00159731602</v>
      </c>
      <c r="AJ10">
        <v>208.929015629627</v>
      </c>
      <c r="AK10">
        <v>211.856433943235</v>
      </c>
      <c r="AL10">
        <v>214.78385225684201</v>
      </c>
      <c r="AM10">
        <v>217.808743538567</v>
      </c>
      <c r="AN10">
        <v>220.833634820291</v>
      </c>
      <c r="AO10">
        <v>223.85852610201599</v>
      </c>
      <c r="AP10">
        <v>226.883417383741</v>
      </c>
      <c r="AQ10">
        <v>230.07495599805301</v>
      </c>
      <c r="AR10">
        <v>233.26649461236599</v>
      </c>
      <c r="AS10">
        <v>236.458033226678</v>
      </c>
      <c r="AT10">
        <v>239.649571840991</v>
      </c>
      <c r="AU10">
        <v>242.96586225756701</v>
      </c>
      <c r="AV10">
        <v>246.28215267414299</v>
      </c>
      <c r="AW10">
        <v>249.598443090719</v>
      </c>
      <c r="AX10">
        <v>252.91473350729501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148.62914612772201</v>
      </c>
      <c r="J11">
        <v>147.84327450886599</v>
      </c>
      <c r="K11">
        <v>159.196596921229</v>
      </c>
      <c r="L11">
        <v>170.768954252019</v>
      </c>
      <c r="M11">
        <v>182.563822209747</v>
      </c>
      <c r="N11">
        <v>193.49547667995401</v>
      </c>
      <c r="O11">
        <v>213.89148204176601</v>
      </c>
      <c r="P11">
        <v>233.327403374037</v>
      </c>
      <c r="Q11">
        <v>252.90456298421299</v>
      </c>
      <c r="R11">
        <v>272.47132474139602</v>
      </c>
      <c r="S11">
        <v>280.38602200487202</v>
      </c>
      <c r="T11">
        <v>288.71641952254998</v>
      </c>
      <c r="U11">
        <v>297.42472636223198</v>
      </c>
      <c r="V11">
        <v>305.60396015110899</v>
      </c>
      <c r="W11">
        <v>306.70650516123197</v>
      </c>
      <c r="X11">
        <v>307.77125923915401</v>
      </c>
      <c r="Y11">
        <v>308.79822238487702</v>
      </c>
      <c r="Z11">
        <v>309.82518553059901</v>
      </c>
      <c r="AA11">
        <v>310.89627343168797</v>
      </c>
      <c r="AB11">
        <v>311.96736133277602</v>
      </c>
      <c r="AC11">
        <v>313.07624016606502</v>
      </c>
      <c r="AD11">
        <v>314.18511899935402</v>
      </c>
      <c r="AE11">
        <v>313.77852620698599</v>
      </c>
      <c r="AF11">
        <v>313.37193341461699</v>
      </c>
      <c r="AG11">
        <v>313.003131554449</v>
      </c>
      <c r="AH11">
        <v>312.67212062648099</v>
      </c>
      <c r="AI11">
        <v>312.242540688541</v>
      </c>
      <c r="AJ11">
        <v>311.81296075060101</v>
      </c>
      <c r="AK11">
        <v>311.42117174486202</v>
      </c>
      <c r="AL11">
        <v>311.02938273912201</v>
      </c>
      <c r="AM11">
        <v>310.26723067844398</v>
      </c>
      <c r="AN11">
        <v>309.505078617766</v>
      </c>
      <c r="AO11">
        <v>308.742926557087</v>
      </c>
      <c r="AP11">
        <v>308.01856542860901</v>
      </c>
      <c r="AQ11">
        <v>306.67197450909902</v>
      </c>
      <c r="AR11">
        <v>305.363174521791</v>
      </c>
      <c r="AS11">
        <v>304.12995639888197</v>
      </c>
      <c r="AT11">
        <v>302.97232014037399</v>
      </c>
      <c r="AU11">
        <v>301.36788557789703</v>
      </c>
      <c r="AV11">
        <v>299.83903287982002</v>
      </c>
      <c r="AW11">
        <v>298.42355297834399</v>
      </c>
      <c r="AX11">
        <v>297.04586400906902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1958.3</v>
      </c>
      <c r="I12">
        <v>1978.3751090344099</v>
      </c>
      <c r="J12">
        <v>2007.0179878174299</v>
      </c>
      <c r="K12">
        <v>2033.6981662082601</v>
      </c>
      <c r="L12">
        <v>2058.9444082394798</v>
      </c>
      <c r="M12">
        <v>2079.7902580671698</v>
      </c>
      <c r="N12">
        <v>2102.1686273791902</v>
      </c>
      <c r="O12">
        <v>2124.25124731704</v>
      </c>
      <c r="P12">
        <v>2144.5772952143798</v>
      </c>
      <c r="Q12">
        <v>2167.3231107185502</v>
      </c>
      <c r="R12">
        <v>2191.2429616171398</v>
      </c>
      <c r="S12">
        <v>2215.89770490003</v>
      </c>
      <c r="T12">
        <v>2239.1633223345498</v>
      </c>
      <c r="U12">
        <v>2263.8359898219301</v>
      </c>
      <c r="V12">
        <v>2288.6968614565099</v>
      </c>
      <c r="W12">
        <v>2314.5704506450502</v>
      </c>
      <c r="X12">
        <v>2339.87046528976</v>
      </c>
      <c r="Y12">
        <v>2365.3049114681799</v>
      </c>
      <c r="Z12">
        <v>2390.1837073072502</v>
      </c>
      <c r="AA12">
        <v>2414.9370337148598</v>
      </c>
      <c r="AB12">
        <v>2439.8964884741599</v>
      </c>
      <c r="AC12">
        <v>2464.3361413031098</v>
      </c>
      <c r="AD12">
        <v>2488.5158931668698</v>
      </c>
      <c r="AE12">
        <v>2512.2565020205102</v>
      </c>
      <c r="AF12">
        <v>2535.6655130909999</v>
      </c>
      <c r="AG12">
        <v>2559.0834862637298</v>
      </c>
      <c r="AH12">
        <v>2582.8330572196101</v>
      </c>
      <c r="AI12">
        <v>2607.0934680036098</v>
      </c>
      <c r="AJ12">
        <v>2631.7661354909901</v>
      </c>
      <c r="AK12">
        <v>2656.7704007615298</v>
      </c>
      <c r="AL12">
        <v>2681.7298555208299</v>
      </c>
      <c r="AM12">
        <v>2706.7878934048499</v>
      </c>
      <c r="AN12">
        <v>2731.9265902091001</v>
      </c>
      <c r="AO12">
        <v>2757.0204765021099</v>
      </c>
      <c r="AP12">
        <v>2782.0157796704102</v>
      </c>
      <c r="AQ12">
        <v>2807.24409749713</v>
      </c>
      <c r="AR12">
        <v>2832.5441121418398</v>
      </c>
      <c r="AS12">
        <v>2858.14883826296</v>
      </c>
      <c r="AT12">
        <v>2884.24648000769</v>
      </c>
      <c r="AU12">
        <v>2910.8011889670502</v>
      </c>
      <c r="AV12">
        <v>2937.8756998567601</v>
      </c>
      <c r="AW12">
        <v>2965.0487938711899</v>
      </c>
      <c r="AX12">
        <v>2992.3742436238399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95.9</v>
      </c>
      <c r="I13">
        <v>96.883099094316506</v>
      </c>
      <c r="J13">
        <v>98.285770837814496</v>
      </c>
      <c r="K13">
        <v>99.592327089502007</v>
      </c>
      <c r="L13">
        <v>100.82866197731001</v>
      </c>
      <c r="M13">
        <v>101.849505054712</v>
      </c>
      <c r="N13">
        <v>102.94539721476001</v>
      </c>
      <c r="O13">
        <v>104.026806218508</v>
      </c>
      <c r="P13">
        <v>105.022194051504</v>
      </c>
      <c r="Q13">
        <v>106.136080436046</v>
      </c>
      <c r="R13">
        <v>107.30746056226501</v>
      </c>
      <c r="S13">
        <v>108.514829137473</v>
      </c>
      <c r="T13">
        <v>109.654170766422</v>
      </c>
      <c r="U13">
        <v>110.86241710867699</v>
      </c>
      <c r="V13">
        <v>112.07988000494301</v>
      </c>
      <c r="W13">
        <v>113.346936739448</v>
      </c>
      <c r="X13">
        <v>114.58590492840101</v>
      </c>
      <c r="Y13">
        <v>115.83145637021801</v>
      </c>
      <c r="Z13">
        <v>117.049797033532</v>
      </c>
      <c r="AA13">
        <v>118.261993327506</v>
      </c>
      <c r="AB13">
        <v>119.484283942538</v>
      </c>
      <c r="AC13">
        <v>120.68111931316299</v>
      </c>
      <c r="AD13">
        <v>121.865227061586</v>
      </c>
      <c r="AE13">
        <v>123.02782951732</v>
      </c>
      <c r="AF13">
        <v>124.174193282657</v>
      </c>
      <c r="AG13">
        <v>125.320995931518</v>
      </c>
      <c r="AH13">
        <v>126.484037270776</v>
      </c>
      <c r="AI13">
        <v>127.672094970917</v>
      </c>
      <c r="AJ13">
        <v>128.88034131317301</v>
      </c>
      <c r="AK13">
        <v>130.10482634582601</v>
      </c>
      <c r="AL13">
        <v>131.32711696085801</v>
      </c>
      <c r="AM13">
        <v>132.554235294656</v>
      </c>
      <c r="AN13">
        <v>133.78530358017301</v>
      </c>
      <c r="AO13">
        <v>135.01417744806901</v>
      </c>
      <c r="AP13">
        <v>136.23822359719799</v>
      </c>
      <c r="AQ13">
        <v>137.473680717957</v>
      </c>
      <c r="AR13">
        <v>138.71264890691</v>
      </c>
      <c r="AS13">
        <v>139.96653913568801</v>
      </c>
      <c r="AT13">
        <v>141.244567958299</v>
      </c>
      <c r="AU13">
        <v>142.54497984064699</v>
      </c>
      <c r="AV13">
        <v>143.870846967402</v>
      </c>
      <c r="AW13">
        <v>145.20154181292301</v>
      </c>
      <c r="AX13">
        <v>146.53969767835699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1808.7</v>
      </c>
      <c r="I15">
        <v>1629.3563571043301</v>
      </c>
      <c r="J15">
        <v>1501.6652887165701</v>
      </c>
      <c r="K15">
        <v>1514.2729452476999</v>
      </c>
      <c r="L15">
        <v>1515.61502429495</v>
      </c>
      <c r="M15">
        <v>1509.9264163187599</v>
      </c>
      <c r="N15">
        <v>1493.71783405563</v>
      </c>
      <c r="O15">
        <v>1512.9609535468801</v>
      </c>
      <c r="P15">
        <v>1522.99399388232</v>
      </c>
      <c r="Q15">
        <v>1526.52581787499</v>
      </c>
      <c r="R15">
        <v>1522.58327322214</v>
      </c>
      <c r="S15">
        <v>1530.28560256998</v>
      </c>
      <c r="T15">
        <v>1538.9373350641299</v>
      </c>
      <c r="U15">
        <v>1547.1929515766401</v>
      </c>
      <c r="V15">
        <v>1555.9808389633299</v>
      </c>
      <c r="W15">
        <v>1592.1555871790999</v>
      </c>
      <c r="X15">
        <v>1622.7235946783901</v>
      </c>
      <c r="Y15">
        <v>1646.251758186</v>
      </c>
      <c r="Z15">
        <v>1663.41962105019</v>
      </c>
      <c r="AA15">
        <v>1671.4306991660901</v>
      </c>
      <c r="AB15">
        <v>1682.1431104472799</v>
      </c>
      <c r="AC15">
        <v>1694.6607802102701</v>
      </c>
      <c r="AD15">
        <v>1709.3896382183</v>
      </c>
      <c r="AE15">
        <v>1722.3726155766301</v>
      </c>
      <c r="AF15">
        <v>1735.04294744297</v>
      </c>
      <c r="AG15">
        <v>1746.49533930811</v>
      </c>
      <c r="AH15">
        <v>1757.18821215652</v>
      </c>
      <c r="AI15">
        <v>1788.9509959744801</v>
      </c>
      <c r="AJ15">
        <v>1816.7189541257301</v>
      </c>
      <c r="AK15">
        <v>1839.6922791597999</v>
      </c>
      <c r="AL15">
        <v>1858.25973323063</v>
      </c>
      <c r="AM15">
        <v>1832.42941895323</v>
      </c>
      <c r="AN15">
        <v>1818.5767493211199</v>
      </c>
      <c r="AO15">
        <v>1816.44046526276</v>
      </c>
      <c r="AP15">
        <v>1826.1076220744501</v>
      </c>
      <c r="AQ15">
        <v>1883.5218401063901</v>
      </c>
      <c r="AR15">
        <v>1928.4971849546901</v>
      </c>
      <c r="AS15">
        <v>1962.1388593722199</v>
      </c>
      <c r="AT15">
        <v>1983.8010497242601</v>
      </c>
      <c r="AU15">
        <v>1944.7885028241201</v>
      </c>
      <c r="AV15">
        <v>1906.4485972733501</v>
      </c>
      <c r="AW15">
        <v>1870.23933365998</v>
      </c>
      <c r="AX15">
        <v>1835.4218257479599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402.3</v>
      </c>
      <c r="I16">
        <v>404.18538158623397</v>
      </c>
      <c r="J16">
        <v>406.11408156777497</v>
      </c>
      <c r="K16">
        <v>408.08197438316603</v>
      </c>
      <c r="L16">
        <v>410.07255778657401</v>
      </c>
      <c r="M16">
        <v>412.05076450561</v>
      </c>
      <c r="N16">
        <v>413.998029513711</v>
      </c>
      <c r="O16">
        <v>415.93291783743899</v>
      </c>
      <c r="P16">
        <v>417.86368059970903</v>
      </c>
      <c r="Q16">
        <v>419.80063170416599</v>
      </c>
      <c r="R16">
        <v>421.75614783518301</v>
      </c>
      <c r="S16">
        <v>423.73022899275998</v>
      </c>
      <c r="T16">
        <v>425.71668683471103</v>
      </c>
      <c r="U16">
        <v>427.69901911520401</v>
      </c>
      <c r="V16">
        <v>429.68753973788398</v>
      </c>
      <c r="W16">
        <v>431.68018592202202</v>
      </c>
      <c r="X16">
        <v>433.67076932543</v>
      </c>
      <c r="Y16">
        <v>435.63659936009202</v>
      </c>
      <c r="Z16">
        <v>437.58798992965097</v>
      </c>
      <c r="AA16">
        <v>439.524941034108</v>
      </c>
      <c r="AB16">
        <v>441.44951545419099</v>
      </c>
      <c r="AC16">
        <v>443.35552484771398</v>
      </c>
      <c r="AD16">
        <v>445.259471460508</v>
      </c>
      <c r="AE16">
        <v>447.16548085403099</v>
      </c>
      <c r="AF16">
        <v>449.07355302828302</v>
      </c>
      <c r="AG16">
        <v>450.98368798326402</v>
      </c>
      <c r="AH16">
        <v>452.90619962261798</v>
      </c>
      <c r="AI16">
        <v>454.83283682343102</v>
      </c>
      <c r="AJ16">
        <v>456.76772514715901</v>
      </c>
      <c r="AK16">
        <v>458.72736683963302</v>
      </c>
      <c r="AL16">
        <v>460.70763633939799</v>
      </c>
      <c r="AM16">
        <v>462.71059642718001</v>
      </c>
      <c r="AN16">
        <v>464.73212154152202</v>
      </c>
      <c r="AO16">
        <v>466.76808612096698</v>
      </c>
      <c r="AP16">
        <v>468.801987919684</v>
      </c>
      <c r="AQ16">
        <v>470.83176415694197</v>
      </c>
      <c r="AR16">
        <v>472.86360317492898</v>
      </c>
      <c r="AS16">
        <v>474.89544219291599</v>
      </c>
      <c r="AT16">
        <v>476.927281210903</v>
      </c>
      <c r="AU16">
        <v>478.965308571077</v>
      </c>
      <c r="AV16">
        <v>481.00539871197998</v>
      </c>
      <c r="AW16">
        <v>483.04961441434102</v>
      </c>
      <c r="AX16">
        <v>485.09176733597201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260.73700000000002</v>
      </c>
      <c r="I17">
        <v>255.59948840017799</v>
      </c>
      <c r="J17">
        <v>254.55541346215</v>
      </c>
      <c r="K17">
        <v>256.89572380491899</v>
      </c>
      <c r="L17">
        <v>259.47104592492298</v>
      </c>
      <c r="M17">
        <v>261.94028245643398</v>
      </c>
      <c r="N17">
        <v>264.42386516359801</v>
      </c>
      <c r="O17">
        <v>266.96509198785299</v>
      </c>
      <c r="P17">
        <v>269.50680093709798</v>
      </c>
      <c r="Q17">
        <v>272.09622896230098</v>
      </c>
      <c r="R17">
        <v>274.73279727509299</v>
      </c>
      <c r="S17">
        <v>277.43299355096599</v>
      </c>
      <c r="T17">
        <v>280.18660377739002</v>
      </c>
      <c r="U17">
        <v>282.96027933542803</v>
      </c>
      <c r="V17">
        <v>285.76787991439801</v>
      </c>
      <c r="W17">
        <v>288.60599468885499</v>
      </c>
      <c r="X17">
        <v>291.45669283695003</v>
      </c>
      <c r="Y17">
        <v>294.32349490703803</v>
      </c>
      <c r="Z17">
        <v>297.203923810513</v>
      </c>
      <c r="AA17">
        <v>300.10743213158901</v>
      </c>
      <c r="AB17">
        <v>303.03076239752602</v>
      </c>
      <c r="AC17">
        <v>305.96732781542198</v>
      </c>
      <c r="AD17">
        <v>308.933269814786</v>
      </c>
      <c r="AE17">
        <v>311.92682031928803</v>
      </c>
      <c r="AF17">
        <v>314.95057777842101</v>
      </c>
      <c r="AG17">
        <v>317.99988617750199</v>
      </c>
      <c r="AH17">
        <v>321.08460698104102</v>
      </c>
      <c r="AI17">
        <v>324.19918656622298</v>
      </c>
      <c r="AJ17">
        <v>327.32952746436501</v>
      </c>
      <c r="AK17">
        <v>330.49490821139301</v>
      </c>
      <c r="AL17">
        <v>333.69267244823402</v>
      </c>
      <c r="AM17">
        <v>336.92458346914202</v>
      </c>
      <c r="AN17">
        <v>340.18041466745098</v>
      </c>
      <c r="AO17">
        <v>343.46484362914902</v>
      </c>
      <c r="AP17">
        <v>346.76592631979901</v>
      </c>
      <c r="AQ17">
        <v>350.08468421354098</v>
      </c>
      <c r="AR17">
        <v>353.42318738029297</v>
      </c>
      <c r="AS17">
        <v>356.77995072225002</v>
      </c>
      <c r="AT17">
        <v>360.15500702948498</v>
      </c>
      <c r="AU17">
        <v>363.555644240942</v>
      </c>
      <c r="AV17">
        <v>366.97627559402702</v>
      </c>
      <c r="AW17">
        <v>370.42373968929098</v>
      </c>
      <c r="AX17">
        <v>373.88820823868502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161.43899999999999</v>
      </c>
      <c r="H21" s="104">
        <f>main!O112/1000</f>
        <v>164.11099999999999</v>
      </c>
      <c r="I21" s="104">
        <f>main!P112/1000</f>
        <v>180.4743832661581</v>
      </c>
      <c r="J21" s="104">
        <f>main!Q112/1000</f>
        <v>180.4743832661581</v>
      </c>
      <c r="K21" s="104">
        <f>main!R112/1000</f>
        <v>180.4743832661581</v>
      </c>
      <c r="L21" s="104">
        <f>main!S112/1000</f>
        <v>180.4743832661581</v>
      </c>
      <c r="M21" s="104">
        <f>main!T112/1000</f>
        <v>222.12231786604073</v>
      </c>
      <c r="N21" s="104">
        <f>main!U112/1000</f>
        <v>222.12231786604073</v>
      </c>
      <c r="O21" s="104">
        <f>main!V112/1000</f>
        <v>222.12231786604073</v>
      </c>
      <c r="P21" s="104">
        <f>O21*(1+P23)</f>
        <v>219.68993235338107</v>
      </c>
      <c r="Q21" s="104">
        <f t="shared" ref="Q21:AA21" si="0">P21*(1+Q23)</f>
        <v>217.25754684072143</v>
      </c>
      <c r="R21" s="104">
        <f t="shared" si="0"/>
        <v>214.82516132806182</v>
      </c>
      <c r="S21" s="104">
        <f t="shared" si="0"/>
        <v>216.09567521347375</v>
      </c>
      <c r="T21" s="104">
        <f t="shared" si="0"/>
        <v>217.3661890988844</v>
      </c>
      <c r="U21" s="104">
        <f t="shared" si="0"/>
        <v>218.63670298429506</v>
      </c>
      <c r="V21" s="104">
        <f t="shared" si="0"/>
        <v>219.90721686970699</v>
      </c>
      <c r="W21" s="104">
        <f t="shared" si="0"/>
        <v>223.17521967052829</v>
      </c>
      <c r="X21" s="104">
        <f t="shared" si="0"/>
        <v>226.44322247134954</v>
      </c>
      <c r="Y21" s="104">
        <f t="shared" si="0"/>
        <v>229.71122527217085</v>
      </c>
      <c r="Z21" s="104">
        <f t="shared" si="0"/>
        <v>232.97922807299216</v>
      </c>
      <c r="AA21" s="104">
        <f t="shared" si="0"/>
        <v>236.23369153711755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164.137</v>
      </c>
      <c r="I22" s="104">
        <f t="shared" si="1"/>
        <v>168.283382790221</v>
      </c>
      <c r="J22" s="104">
        <f t="shared" si="1"/>
        <v>172.42976558044199</v>
      </c>
      <c r="K22" s="104">
        <f t="shared" si="1"/>
        <v>173.014858331521</v>
      </c>
      <c r="L22" s="104">
        <f t="shared" si="1"/>
        <v>173.599951082601</v>
      </c>
      <c r="M22" s="104">
        <f t="shared" si="1"/>
        <v>174.18504383368</v>
      </c>
      <c r="N22" s="104">
        <f t="shared" si="1"/>
        <v>174.77013658476</v>
      </c>
      <c r="O22" s="104">
        <f t="shared" si="1"/>
        <v>172.87701948733101</v>
      </c>
      <c r="P22" s="104">
        <f t="shared" si="1"/>
        <v>170.983902389902</v>
      </c>
      <c r="Q22" s="104">
        <f t="shared" si="1"/>
        <v>169.09078529247299</v>
      </c>
      <c r="R22" s="104">
        <f t="shared" si="1"/>
        <v>167.197668195044</v>
      </c>
      <c r="S22" s="104">
        <f t="shared" si="1"/>
        <v>168.18650468764599</v>
      </c>
      <c r="T22" s="104">
        <f t="shared" si="1"/>
        <v>169.17534118024699</v>
      </c>
      <c r="U22" s="104">
        <f t="shared" si="1"/>
        <v>170.16417767284801</v>
      </c>
      <c r="V22" s="104">
        <f t="shared" si="1"/>
        <v>171.15301416545</v>
      </c>
      <c r="W22" s="104">
        <f t="shared" si="1"/>
        <v>173.69648926200901</v>
      </c>
      <c r="X22" s="104">
        <f t="shared" si="1"/>
        <v>176.23996435856799</v>
      </c>
      <c r="Y22" s="104">
        <f t="shared" si="1"/>
        <v>178.783439455127</v>
      </c>
      <c r="Z22" s="104">
        <f t="shared" si="1"/>
        <v>181.326914551686</v>
      </c>
      <c r="AA22" s="104">
        <f t="shared" si="1"/>
        <v>183.85985203006999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3.3590297892549525E-3</v>
      </c>
      <c r="O23" s="246">
        <f t="shared" ref="O23" si="3">(O22/N22)-1</f>
        <v>-1.0832039926402803E-2</v>
      </c>
      <c r="P23" s="230">
        <f t="shared" ref="P23" si="4">(P22/O22)-1</f>
        <v>-1.0950657889886584E-2</v>
      </c>
      <c r="Q23" s="230">
        <f t="shared" ref="Q23" si="5">(Q22/P22)-1</f>
        <v>-1.1071902506424536E-2</v>
      </c>
      <c r="R23" s="230">
        <f t="shared" ref="R23" si="6">(R22/Q22)-1</f>
        <v>-1.1195861998952172E-2</v>
      </c>
      <c r="S23" s="246">
        <f t="shared" ref="S23" si="7">(S22/R22)-1</f>
        <v>5.9141763355723409E-3</v>
      </c>
      <c r="T23" s="230">
        <f t="shared" ref="T23" si="8">(T22/S22)-1</f>
        <v>5.8794045006016482E-3</v>
      </c>
      <c r="U23" s="230">
        <f t="shared" ref="U23" si="9">(U22/T22)-1</f>
        <v>5.8450391511104538E-3</v>
      </c>
      <c r="V23" s="230">
        <f t="shared" ref="V23" si="10">(V22/U22)-1</f>
        <v>5.8110732007479182E-3</v>
      </c>
      <c r="W23" s="246">
        <f t="shared" ref="W23" si="11">(W22/V22)-1</f>
        <v>1.4860825612456274E-2</v>
      </c>
      <c r="X23" s="230">
        <f t="shared" ref="X23" si="12">(X22/W22)-1</f>
        <v>1.464321534284041E-2</v>
      </c>
      <c r="Y23" s="230">
        <f t="shared" ref="Y23" si="13">(Y22/X22)-1</f>
        <v>1.4431886126487159E-2</v>
      </c>
      <c r="Z23" s="230">
        <f t="shared" ref="Z23" si="14">(Z22/Y22)-1</f>
        <v>1.4226569889866036E-2</v>
      </c>
      <c r="AA23" s="246">
        <f t="shared" ref="AA23" si="15">(AA22/Z22)-1</f>
        <v>1.396889967849746E-2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-8.7680000000000007</v>
      </c>
      <c r="H24" s="217">
        <f t="shared" ref="H24" si="18">H21-H22</f>
        <v>-2.6000000000010459E-2</v>
      </c>
      <c r="I24" s="217">
        <f t="shared" ref="I24" si="19">I21-I22</f>
        <v>12.191000475937102</v>
      </c>
      <c r="J24" s="217">
        <f t="shared" ref="J24" si="20">J21-J22</f>
        <v>8.0446176857161049</v>
      </c>
      <c r="K24" s="150">
        <f t="shared" ref="K24:AA24" si="21">K21-K22</f>
        <v>7.459524934637102</v>
      </c>
      <c r="L24" s="217">
        <f t="shared" si="21"/>
        <v>6.8744321835571043</v>
      </c>
      <c r="M24" s="239">
        <f t="shared" si="21"/>
        <v>47.937274032360733</v>
      </c>
      <c r="N24" s="217">
        <f t="shared" si="21"/>
        <v>47.352181281280735</v>
      </c>
      <c r="O24" s="150">
        <f t="shared" si="21"/>
        <v>49.24529837870972</v>
      </c>
      <c r="P24" s="217">
        <f t="shared" si="21"/>
        <v>48.706029963479068</v>
      </c>
      <c r="Q24" s="217">
        <f t="shared" si="21"/>
        <v>48.166761548248445</v>
      </c>
      <c r="R24" s="217">
        <f t="shared" si="21"/>
        <v>47.627493133017822</v>
      </c>
      <c r="S24" s="150">
        <f t="shared" si="21"/>
        <v>47.909170525827761</v>
      </c>
      <c r="T24" s="217">
        <f t="shared" si="21"/>
        <v>48.190847918637417</v>
      </c>
      <c r="U24" s="217">
        <f t="shared" si="21"/>
        <v>48.472525311447043</v>
      </c>
      <c r="V24" s="217">
        <f t="shared" si="21"/>
        <v>48.754202704256983</v>
      </c>
      <c r="W24" s="150">
        <f t="shared" si="21"/>
        <v>49.478730408519283</v>
      </c>
      <c r="X24" s="217">
        <f t="shared" si="21"/>
        <v>50.203258112781555</v>
      </c>
      <c r="Y24" s="217">
        <f t="shared" si="21"/>
        <v>50.927785817043855</v>
      </c>
      <c r="Z24" s="217">
        <f t="shared" si="21"/>
        <v>51.652313521306155</v>
      </c>
      <c r="AA24" s="150">
        <f t="shared" si="21"/>
        <v>52.373839507047563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206.47945574985528</v>
      </c>
      <c r="N28" s="104">
        <f t="shared" ref="N28:AA28" si="22">M28*(1 + N30)</f>
        <v>218.84314335309011</v>
      </c>
      <c r="O28" s="104">
        <f t="shared" si="22"/>
        <v>241.91100003796859</v>
      </c>
      <c r="P28" s="104">
        <f t="shared" si="22"/>
        <v>263.89300288009605</v>
      </c>
      <c r="Q28" s="104">
        <f t="shared" si="22"/>
        <v>286.03474603878726</v>
      </c>
      <c r="R28" s="104">
        <f t="shared" si="22"/>
        <v>308.16472923868179</v>
      </c>
      <c r="S28" s="104">
        <f t="shared" si="22"/>
        <v>317.11624199518968</v>
      </c>
      <c r="T28" s="104">
        <f t="shared" si="22"/>
        <v>326.53791122193229</v>
      </c>
      <c r="U28" s="104">
        <f t="shared" si="22"/>
        <v>336.38699542161817</v>
      </c>
      <c r="V28" s="104">
        <f t="shared" si="22"/>
        <v>345.63769865918431</v>
      </c>
      <c r="W28" s="104">
        <f t="shared" si="22"/>
        <v>346.88467569370516</v>
      </c>
      <c r="X28" s="104">
        <f t="shared" si="22"/>
        <v>348.0889112309311</v>
      </c>
      <c r="Y28" s="104">
        <f t="shared" si="22"/>
        <v>349.25040527086435</v>
      </c>
      <c r="Z28" s="104">
        <f t="shared" si="22"/>
        <v>350.4118993107964</v>
      </c>
      <c r="AA28" s="104">
        <f t="shared" si="22"/>
        <v>351.62329839414281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30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148.62914612772201</v>
      </c>
      <c r="J29" s="104">
        <f t="shared" si="23"/>
        <v>147.84327450886599</v>
      </c>
      <c r="K29" s="104">
        <f t="shared" si="23"/>
        <v>159.196596921229</v>
      </c>
      <c r="L29" s="104">
        <f t="shared" si="23"/>
        <v>170.768954252019</v>
      </c>
      <c r="M29" s="104">
        <f t="shared" si="23"/>
        <v>182.563822209747</v>
      </c>
      <c r="N29" s="104">
        <f t="shared" si="23"/>
        <v>193.49547667995401</v>
      </c>
      <c r="O29" s="104">
        <f t="shared" si="23"/>
        <v>213.89148204176601</v>
      </c>
      <c r="P29" s="104">
        <f t="shared" si="23"/>
        <v>233.327403374037</v>
      </c>
      <c r="Q29" s="104">
        <f t="shared" si="23"/>
        <v>252.90456298421299</v>
      </c>
      <c r="R29" s="104">
        <f t="shared" si="23"/>
        <v>272.47132474139602</v>
      </c>
      <c r="S29" s="104">
        <f t="shared" si="23"/>
        <v>280.38602200487202</v>
      </c>
      <c r="T29" s="104">
        <f t="shared" si="23"/>
        <v>288.71641952254998</v>
      </c>
      <c r="U29" s="104">
        <f t="shared" si="23"/>
        <v>297.42472636223198</v>
      </c>
      <c r="V29" s="104">
        <f t="shared" ref="V29:AA29" si="24">V11</f>
        <v>305.60396015110899</v>
      </c>
      <c r="W29" s="104">
        <f t="shared" si="24"/>
        <v>306.70650516123197</v>
      </c>
      <c r="X29" s="104">
        <f t="shared" si="24"/>
        <v>307.77125923915401</v>
      </c>
      <c r="Y29" s="104">
        <f t="shared" si="24"/>
        <v>308.79822238487702</v>
      </c>
      <c r="Z29" s="104">
        <f t="shared" si="24"/>
        <v>309.82518553059901</v>
      </c>
      <c r="AA29" s="104">
        <f t="shared" si="24"/>
        <v>310.89627343168797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6.9069158439192924E-2</v>
      </c>
      <c r="N30" s="230">
        <f t="shared" ref="N30" si="26">(N29/M29)-1</f>
        <v>5.9878536381910763E-2</v>
      </c>
      <c r="O30" s="246">
        <f t="shared" ref="O30" si="27">(O29/N29)-1</f>
        <v>0.10540817652056789</v>
      </c>
      <c r="P30" s="230">
        <f t="shared" ref="P30" si="28">(P29/O29)-1</f>
        <v>9.0868140922394369E-2</v>
      </c>
      <c r="Q30" s="230">
        <f t="shared" ref="Q30" si="29">(Q29/P29)-1</f>
        <v>8.3904244966857444E-2</v>
      </c>
      <c r="R30" s="230">
        <f t="shared" ref="R30" si="30">(R29/Q29)-1</f>
        <v>7.7368164205105394E-2</v>
      </c>
      <c r="S30" s="246">
        <f t="shared" ref="S30" si="31">(S29/R29)-1</f>
        <v>2.9047817310639434E-2</v>
      </c>
      <c r="T30" s="230">
        <f t="shared" ref="T30" si="32">(T29/S29)-1</f>
        <v>2.9710459380650533E-2</v>
      </c>
      <c r="U30" s="230">
        <f t="shared" ref="U30" si="33">(U29/T29)-1</f>
        <v>3.0162146143551283E-2</v>
      </c>
      <c r="V30" s="230">
        <f t="shared" ref="V30" si="34">(V29/U29)-1</f>
        <v>2.7500180932891194E-2</v>
      </c>
      <c r="W30" s="246">
        <f t="shared" ref="W30" si="35">(W29/V29)-1</f>
        <v>3.607757600974093E-3</v>
      </c>
      <c r="X30" s="230">
        <f t="shared" ref="X30" si="36">(X29/W29)-1</f>
        <v>3.4715731815413431E-3</v>
      </c>
      <c r="Y30" s="230">
        <f t="shared" ref="Y30" si="37">(Y29/X29)-1</f>
        <v>3.3367740323180239E-3</v>
      </c>
      <c r="Z30" s="230">
        <f t="shared" ref="Z30" si="38">(Z29/Y29)-1</f>
        <v>3.3256769996623525E-3</v>
      </c>
      <c r="AA30" s="246">
        <f t="shared" ref="AA30" si="39">(AA29/Z29)-1</f>
        <v>3.4570717653397143E-3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36.608000000000004</v>
      </c>
      <c r="H31" s="217">
        <f t="shared" ref="H31" si="42">H28-H29</f>
        <v>60.010999999999996</v>
      </c>
      <c r="I31" s="217">
        <f t="shared" ref="I31" si="43">I28-I29</f>
        <v>41.205300797277943</v>
      </c>
      <c r="J31" s="217">
        <f t="shared" ref="J31" si="44">J28-J29</f>
        <v>42.720344650758932</v>
      </c>
      <c r="K31" s="150">
        <f t="shared" ref="K31:N31" si="45">K28-K29</f>
        <v>32.46624938209311</v>
      </c>
      <c r="L31" s="239">
        <f t="shared" si="45"/>
        <v>22.370520514336363</v>
      </c>
      <c r="M31" s="217">
        <f t="shared" si="45"/>
        <v>23.915633540108274</v>
      </c>
      <c r="N31" s="217">
        <f t="shared" si="45"/>
        <v>25.347666673136104</v>
      </c>
      <c r="O31" s="150">
        <f t="shared" ref="O31:AA31" si="46">O28-O29</f>
        <v>28.01951799620258</v>
      </c>
      <c r="P31" s="150">
        <f t="shared" si="46"/>
        <v>30.565599506059044</v>
      </c>
      <c r="Q31" s="150">
        <f t="shared" si="46"/>
        <v>33.130183054574275</v>
      </c>
      <c r="R31" s="150">
        <f t="shared" si="46"/>
        <v>35.693404497285769</v>
      </c>
      <c r="S31" s="150">
        <f t="shared" si="46"/>
        <v>36.730219990317664</v>
      </c>
      <c r="T31" s="150">
        <f t="shared" si="46"/>
        <v>37.821491699382307</v>
      </c>
      <c r="U31" s="150">
        <f t="shared" si="46"/>
        <v>38.962269059386188</v>
      </c>
      <c r="V31" s="150">
        <f t="shared" si="46"/>
        <v>40.033738508075317</v>
      </c>
      <c r="W31" s="150">
        <f t="shared" si="46"/>
        <v>40.178170532473189</v>
      </c>
      <c r="X31" s="150">
        <f t="shared" si="46"/>
        <v>40.317651991777097</v>
      </c>
      <c r="Y31" s="150">
        <f t="shared" si="46"/>
        <v>40.452182885987327</v>
      </c>
      <c r="Z31" s="150">
        <f t="shared" si="46"/>
        <v>40.586713780197385</v>
      </c>
      <c r="AA31" s="150">
        <f t="shared" si="46"/>
        <v>40.727024962454834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1958.3</v>
      </c>
      <c r="I36" s="104">
        <f t="shared" si="47"/>
        <v>1978.3751090344099</v>
      </c>
      <c r="J36" s="104">
        <f t="shared" si="47"/>
        <v>2007.0179878174299</v>
      </c>
      <c r="K36" s="104">
        <f t="shared" si="47"/>
        <v>2033.6981662082601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-34.161000000000058</v>
      </c>
      <c r="H37" s="217">
        <f t="shared" si="48"/>
        <v>-27.260999999999967</v>
      </c>
      <c r="I37" s="217">
        <f t="shared" si="48"/>
        <v>-27.540460525652634</v>
      </c>
      <c r="J37" s="217">
        <f t="shared" si="48"/>
        <v>-27.939190811356866</v>
      </c>
      <c r="K37" s="150">
        <f t="shared" si="48"/>
        <v>-28.310598840325156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95.9</v>
      </c>
      <c r="I42" s="104">
        <f t="shared" si="49"/>
        <v>96.883099094316506</v>
      </c>
      <c r="J42" s="104">
        <f t="shared" si="49"/>
        <v>98.285770837814496</v>
      </c>
      <c r="K42" s="104">
        <f t="shared" si="49"/>
        <v>99.592327089502007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-4.3825959008611193</v>
      </c>
      <c r="H43" s="217">
        <f t="shared" si="50"/>
        <v>-1.9565613146719585</v>
      </c>
      <c r="I43" s="217">
        <f t="shared" si="50"/>
        <v>-1.9766185999319248</v>
      </c>
      <c r="J43" s="217">
        <f t="shared" si="50"/>
        <v>-2.0052360480081859</v>
      </c>
      <c r="K43" s="150">
        <f t="shared" si="50"/>
        <v>-2.0318925382843958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1470.9965270419164</v>
      </c>
      <c r="L47" s="104">
        <f t="shared" ref="L47:AA47" si="51">K47*(1+L49)</f>
        <v>1502.3965830074721</v>
      </c>
      <c r="M47" s="104">
        <f t="shared" si="51"/>
        <v>1533.7966389730275</v>
      </c>
      <c r="N47" s="104">
        <f t="shared" si="51"/>
        <v>1565.1966949385935</v>
      </c>
      <c r="O47" s="149">
        <f t="shared" si="51"/>
        <v>1578.5108335772657</v>
      </c>
      <c r="P47" s="104">
        <f t="shared" si="51"/>
        <v>1591.8249722159278</v>
      </c>
      <c r="Q47" s="104">
        <f t="shared" si="51"/>
        <v>1605.1391108545999</v>
      </c>
      <c r="R47" s="104">
        <f t="shared" si="51"/>
        <v>1618.4532494932719</v>
      </c>
      <c r="S47" s="149">
        <f t="shared" si="51"/>
        <v>1629.4283263923351</v>
      </c>
      <c r="T47" s="104">
        <f t="shared" si="51"/>
        <v>1640.4034032913987</v>
      </c>
      <c r="U47" s="104">
        <f t="shared" si="51"/>
        <v>1651.3784801904515</v>
      </c>
      <c r="V47" s="104">
        <f t="shared" si="51"/>
        <v>1662.3535570895151</v>
      </c>
      <c r="W47" s="149">
        <f t="shared" si="51"/>
        <v>1703.3144246897598</v>
      </c>
      <c r="X47" s="104">
        <f t="shared" si="51"/>
        <v>1744.2752922900149</v>
      </c>
      <c r="Y47" s="104">
        <f t="shared" si="51"/>
        <v>1785.2361598902596</v>
      </c>
      <c r="Z47" s="104">
        <f t="shared" si="51"/>
        <v>1826.1970274905045</v>
      </c>
      <c r="AA47" s="149">
        <f t="shared" si="51"/>
        <v>1856.7252504367495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21.90016870089994</v>
      </c>
      <c r="J50" s="239">
        <f t="shared" ref="J50" si="74">J47-J48</f>
        <v>53.580416839850386</v>
      </c>
      <c r="K50" s="150">
        <f t="shared" ref="K50:AA50" si="75">K47-K48</f>
        <v>54.749097175786346</v>
      </c>
      <c r="L50" s="217">
        <f t="shared" si="75"/>
        <v>55.917777511722079</v>
      </c>
      <c r="M50" s="217">
        <f t="shared" si="75"/>
        <v>57.086457847657584</v>
      </c>
      <c r="N50" s="217">
        <f t="shared" si="75"/>
        <v>58.255138183593544</v>
      </c>
      <c r="O50" s="150">
        <f t="shared" si="75"/>
        <v>58.750677810465731</v>
      </c>
      <c r="P50" s="217">
        <f t="shared" si="75"/>
        <v>59.246217437337691</v>
      </c>
      <c r="Q50" s="217">
        <f t="shared" si="75"/>
        <v>59.741757064209878</v>
      </c>
      <c r="R50" s="217">
        <f t="shared" si="75"/>
        <v>60.237296691081838</v>
      </c>
      <c r="S50" s="150">
        <f t="shared" si="75"/>
        <v>60.645778655935146</v>
      </c>
      <c r="T50" s="217">
        <f t="shared" si="75"/>
        <v>61.054260620788682</v>
      </c>
      <c r="U50" s="217">
        <f t="shared" si="75"/>
        <v>61.462742585641536</v>
      </c>
      <c r="V50" s="217">
        <f t="shared" si="75"/>
        <v>61.871224550495072</v>
      </c>
      <c r="W50" s="150">
        <f t="shared" si="75"/>
        <v>63.395749237959762</v>
      </c>
      <c r="X50" s="217">
        <f t="shared" si="75"/>
        <v>64.920273925424908</v>
      </c>
      <c r="Y50" s="217">
        <f t="shared" si="75"/>
        <v>66.444798612889599</v>
      </c>
      <c r="Z50" s="217">
        <f t="shared" si="75"/>
        <v>67.969323300354517</v>
      </c>
      <c r="AA50" s="150">
        <f t="shared" si="75"/>
        <v>69.105554837249656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1684.5361789840949</v>
      </c>
      <c r="M54" s="104">
        <f t="shared" ref="M54:AA54" si="76">L54*(1+M56)</f>
        <v>1678.2135536535579</v>
      </c>
      <c r="N54" s="104">
        <f t="shared" si="76"/>
        <v>1660.1984622255854</v>
      </c>
      <c r="O54" s="104">
        <f t="shared" si="76"/>
        <v>1681.5863017890024</v>
      </c>
      <c r="P54" s="104">
        <f t="shared" si="76"/>
        <v>1692.7375632632791</v>
      </c>
      <c r="Q54" s="104">
        <f t="shared" si="76"/>
        <v>1696.6630226959769</v>
      </c>
      <c r="R54" s="104">
        <f t="shared" si="76"/>
        <v>1692.281066197442</v>
      </c>
      <c r="S54" s="104">
        <f t="shared" si="76"/>
        <v>1700.8418499326938</v>
      </c>
      <c r="T54" s="104">
        <f t="shared" si="76"/>
        <v>1710.4578514658454</v>
      </c>
      <c r="U54" s="104">
        <f t="shared" si="76"/>
        <v>1719.6335883595932</v>
      </c>
      <c r="V54" s="104">
        <f t="shared" si="76"/>
        <v>1729.4009197745108</v>
      </c>
      <c r="W54" s="104">
        <f t="shared" si="76"/>
        <v>1769.6074835511222</v>
      </c>
      <c r="X54" s="104">
        <f t="shared" si="76"/>
        <v>1803.5824136795466</v>
      </c>
      <c r="Y54" s="104">
        <f t="shared" si="76"/>
        <v>1829.732881983369</v>
      </c>
      <c r="Z54" s="104">
        <f t="shared" si="76"/>
        <v>1848.8141695445154</v>
      </c>
      <c r="AA54" s="104">
        <f t="shared" si="76"/>
        <v>1857.7181132918261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1808.7</v>
      </c>
      <c r="I55" s="104">
        <f t="shared" si="77"/>
        <v>1629.3563571043301</v>
      </c>
      <c r="J55" s="104">
        <f t="shared" si="77"/>
        <v>1501.6652887165701</v>
      </c>
      <c r="K55" s="104">
        <f t="shared" si="77"/>
        <v>1514.2729452476999</v>
      </c>
      <c r="L55" s="104">
        <f t="shared" si="77"/>
        <v>1515.61502429495</v>
      </c>
      <c r="M55" s="104">
        <f t="shared" si="77"/>
        <v>1509.9264163187599</v>
      </c>
      <c r="N55" s="104">
        <f t="shared" si="77"/>
        <v>1493.71783405563</v>
      </c>
      <c r="O55" s="104">
        <f t="shared" si="77"/>
        <v>1512.9609535468801</v>
      </c>
      <c r="P55" s="104">
        <f t="shared" si="77"/>
        <v>1522.99399388232</v>
      </c>
      <c r="Q55" s="104">
        <f t="shared" si="77"/>
        <v>1526.52581787499</v>
      </c>
      <c r="R55" s="104">
        <f t="shared" si="77"/>
        <v>1522.58327322214</v>
      </c>
      <c r="S55" s="104">
        <f t="shared" si="77"/>
        <v>1530.28560256998</v>
      </c>
      <c r="T55" s="104">
        <f t="shared" si="77"/>
        <v>1538.9373350641299</v>
      </c>
      <c r="U55" s="104">
        <f t="shared" si="77"/>
        <v>1547.1929515766401</v>
      </c>
      <c r="V55" s="104">
        <f t="shared" si="77"/>
        <v>1555.9808389633299</v>
      </c>
      <c r="W55" s="104">
        <f t="shared" si="77"/>
        <v>1592.1555871790999</v>
      </c>
      <c r="X55" s="104">
        <f t="shared" si="77"/>
        <v>1622.7235946783901</v>
      </c>
      <c r="Y55" s="104">
        <f t="shared" si="77"/>
        <v>1646.251758186</v>
      </c>
      <c r="Z55" s="104">
        <f t="shared" si="77"/>
        <v>1663.41962105019</v>
      </c>
      <c r="AA55" s="104">
        <f t="shared" si="77"/>
        <v>1671.4306991660901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8.8628608961283106E-4</v>
      </c>
      <c r="M56" s="230">
        <f t="shared" ref="M56" si="79">(M55/L55)-1</f>
        <v>-3.7533330595190817E-3</v>
      </c>
      <c r="N56" s="230">
        <f t="shared" ref="N56" si="80">(N55/M55)-1</f>
        <v>-1.0734683550107649E-2</v>
      </c>
      <c r="O56" s="246">
        <f t="shared" ref="O56" si="81">(O55/N55)-1</f>
        <v>1.2882700502411915E-2</v>
      </c>
      <c r="P56" s="230">
        <f t="shared" ref="P56" si="82">(P55/O55)-1</f>
        <v>6.6313940964035645E-3</v>
      </c>
      <c r="Q56" s="230">
        <f t="shared" ref="Q56" si="83">(Q55/P55)-1</f>
        <v>2.3190006046360789E-3</v>
      </c>
      <c r="R56" s="230">
        <f t="shared" ref="R56" si="84">(R55/Q55)-1</f>
        <v>-2.5826911059639857E-3</v>
      </c>
      <c r="S56" s="246">
        <f t="shared" ref="S56" si="85">(S55/R55)-1</f>
        <v>5.0587245264688274E-3</v>
      </c>
      <c r="T56" s="230">
        <f t="shared" ref="T56" si="86">(T55/S55)-1</f>
        <v>5.6536717588011598E-3</v>
      </c>
      <c r="U56" s="230">
        <f t="shared" ref="U56" si="87">(U55/T55)-1</f>
        <v>5.3644916686397259E-3</v>
      </c>
      <c r="V56" s="230">
        <f t="shared" ref="V56" si="88">(V55/U55)-1</f>
        <v>5.6798910425068794E-3</v>
      </c>
      <c r="W56" s="246">
        <f t="shared" ref="W56" si="89">(W55/V55)-1</f>
        <v>2.3248839130867172E-2</v>
      </c>
      <c r="X56" s="230">
        <f t="shared" ref="X56" si="90">(X55/W55)-1</f>
        <v>1.9199133392138412E-2</v>
      </c>
      <c r="Y56" s="230">
        <f t="shared" ref="Y56" si="91">(Y55/X55)-1</f>
        <v>1.4499181243662784E-2</v>
      </c>
      <c r="Z56" s="230">
        <f t="shared" ref="Z56" si="92">(Z55/Y55)-1</f>
        <v>1.0428455294776651E-2</v>
      </c>
      <c r="AA56" s="246">
        <f t="shared" ref="AA56" si="93">(AA55/Z55)-1</f>
        <v>4.8160295902017758E-3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271.59299999999985</v>
      </c>
      <c r="H57" s="217">
        <f t="shared" ref="H57" si="96">H54-H55</f>
        <v>1309.4238025000002</v>
      </c>
      <c r="I57" s="217">
        <f t="shared" ref="I57" si="97">I54-I55</f>
        <v>245.49251687691981</v>
      </c>
      <c r="J57" s="217">
        <f t="shared" ref="J57" si="98">J54-J55</f>
        <v>184.80221870982064</v>
      </c>
      <c r="K57" s="264">
        <f t="shared" ref="K57" si="99">K54-K55</f>
        <v>168.77157479008633</v>
      </c>
      <c r="L57" s="217">
        <f t="shared" ref="L57:AA57" si="100">L54-L55</f>
        <v>168.92115468914494</v>
      </c>
      <c r="M57" s="217">
        <f t="shared" si="100"/>
        <v>168.28713733479799</v>
      </c>
      <c r="N57" s="217">
        <f t="shared" si="100"/>
        <v>166.48062816995548</v>
      </c>
      <c r="O57" s="150">
        <f t="shared" si="100"/>
        <v>168.6253482421223</v>
      </c>
      <c r="P57" s="217">
        <f t="shared" si="100"/>
        <v>169.74356938095912</v>
      </c>
      <c r="Q57" s="217">
        <f t="shared" si="100"/>
        <v>170.13720482098688</v>
      </c>
      <c r="R57" s="217">
        <f t="shared" si="100"/>
        <v>169.69779297530204</v>
      </c>
      <c r="S57" s="150">
        <f t="shared" si="100"/>
        <v>170.55624736271375</v>
      </c>
      <c r="T57" s="217">
        <f t="shared" si="100"/>
        <v>171.52051640171544</v>
      </c>
      <c r="U57" s="217">
        <f t="shared" si="100"/>
        <v>172.44063678295311</v>
      </c>
      <c r="V57" s="217">
        <f t="shared" si="100"/>
        <v>173.42008081118092</v>
      </c>
      <c r="W57" s="150">
        <f t="shared" si="100"/>
        <v>177.45189637202225</v>
      </c>
      <c r="X57" s="217">
        <f t="shared" si="100"/>
        <v>180.85881900115646</v>
      </c>
      <c r="Y57" s="217">
        <f t="shared" si="100"/>
        <v>183.48112379736904</v>
      </c>
      <c r="Z57" s="217">
        <f t="shared" si="100"/>
        <v>185.39454849432536</v>
      </c>
      <c r="AA57" s="150">
        <f t="shared" si="100"/>
        <v>186.28741412573595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77.703294275287377</v>
      </c>
      <c r="N61" s="231">
        <f>M61*(1+N63)</f>
        <v>78.070503655757733</v>
      </c>
      <c r="O61" s="247">
        <f>N61*(1+O63)</f>
        <v>78.435379078301466</v>
      </c>
      <c r="P61" s="231">
        <f>O61*(1+P63)</f>
        <v>78.79947651486961</v>
      </c>
      <c r="Q61" s="231">
        <f t="shared" ref="Q61:AA61" si="101">P61*(1+Q63)</f>
        <v>79.164740930401138</v>
      </c>
      <c r="R61" s="231">
        <f t="shared" si="101"/>
        <v>79.5335062828227</v>
      </c>
      <c r="S61" s="247">
        <f t="shared" si="101"/>
        <v>79.905772572134268</v>
      </c>
      <c r="T61" s="231">
        <f t="shared" si="101"/>
        <v>80.280372819372673</v>
      </c>
      <c r="U61" s="231">
        <f t="shared" si="101"/>
        <v>80.654195080635461</v>
      </c>
      <c r="V61" s="231">
        <f t="shared" si="101"/>
        <v>81.029184320861646</v>
      </c>
      <c r="W61" s="247">
        <f t="shared" si="101"/>
        <v>81.404951547063447</v>
      </c>
      <c r="X61" s="231">
        <f t="shared" si="101"/>
        <v>81.780329780277256</v>
      </c>
      <c r="Y61" s="231">
        <f t="shared" si="101"/>
        <v>82.151040097637818</v>
      </c>
      <c r="Z61" s="231">
        <f t="shared" si="101"/>
        <v>82.519027464083777</v>
      </c>
      <c r="AA61" s="247">
        <f t="shared" si="101"/>
        <v>82.884291879615319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402.3</v>
      </c>
      <c r="I62" s="104">
        <f t="shared" si="102"/>
        <v>404.18538158623397</v>
      </c>
      <c r="J62" s="104">
        <f t="shared" si="102"/>
        <v>406.11408156777497</v>
      </c>
      <c r="K62" s="104">
        <f t="shared" si="102"/>
        <v>408.08197438316603</v>
      </c>
      <c r="L62" s="104">
        <f t="shared" si="102"/>
        <v>410.07255778657401</v>
      </c>
      <c r="M62" s="104">
        <f t="shared" si="102"/>
        <v>412.05076450561</v>
      </c>
      <c r="N62" s="104">
        <f t="shared" si="102"/>
        <v>413.998029513711</v>
      </c>
      <c r="O62" s="104">
        <f t="shared" si="102"/>
        <v>415.93291783743899</v>
      </c>
      <c r="P62" s="104">
        <f t="shared" si="102"/>
        <v>417.86368059970903</v>
      </c>
      <c r="Q62" s="104">
        <f t="shared" si="102"/>
        <v>419.80063170416599</v>
      </c>
      <c r="R62" s="104">
        <f t="shared" si="102"/>
        <v>421.75614783518301</v>
      </c>
      <c r="S62" s="104">
        <f t="shared" si="102"/>
        <v>423.73022899275998</v>
      </c>
      <c r="T62" s="104">
        <f t="shared" si="102"/>
        <v>425.71668683471103</v>
      </c>
      <c r="U62" s="104">
        <f t="shared" si="102"/>
        <v>427.69901911520401</v>
      </c>
      <c r="V62" s="104">
        <f t="shared" si="102"/>
        <v>429.68753973788398</v>
      </c>
      <c r="W62" s="104">
        <f t="shared" si="102"/>
        <v>431.68018592202202</v>
      </c>
      <c r="X62" s="104">
        <f t="shared" si="102"/>
        <v>433.67076932543</v>
      </c>
      <c r="Y62" s="104">
        <f t="shared" si="102"/>
        <v>435.63659936009202</v>
      </c>
      <c r="Z62" s="104">
        <f t="shared" si="102"/>
        <v>437.58798992965097</v>
      </c>
      <c r="AA62" s="104">
        <f t="shared" si="102"/>
        <v>439.524941034108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4.8240407251674E-3</v>
      </c>
      <c r="N63" s="230">
        <f t="shared" si="103"/>
        <v>4.7257890916363454E-3</v>
      </c>
      <c r="O63" s="246">
        <f t="shared" si="103"/>
        <v>4.6736655389416626E-3</v>
      </c>
      <c r="P63" s="230">
        <f t="shared" si="103"/>
        <v>4.6420051875399881E-3</v>
      </c>
      <c r="Q63" s="230">
        <f t="shared" si="103"/>
        <v>4.6353660162019583E-3</v>
      </c>
      <c r="R63" s="230">
        <f t="shared" si="103"/>
        <v>4.6582019733478752E-3</v>
      </c>
      <c r="S63" s="246">
        <f t="shared" si="103"/>
        <v>4.6806221265762726E-3</v>
      </c>
      <c r="T63" s="230">
        <f t="shared" si="103"/>
        <v>4.6880248470189123E-3</v>
      </c>
      <c r="U63" s="230">
        <f t="shared" si="103"/>
        <v>4.6564589592013039E-3</v>
      </c>
      <c r="V63" s="230">
        <f t="shared" si="103"/>
        <v>4.6493457637422075E-3</v>
      </c>
      <c r="W63" s="246">
        <f t="shared" si="103"/>
        <v>4.637430690574762E-3</v>
      </c>
      <c r="X63" s="230">
        <f t="shared" si="103"/>
        <v>4.6112457053277822E-3</v>
      </c>
      <c r="Y63" s="230">
        <f t="shared" si="103"/>
        <v>4.5330010083912686E-3</v>
      </c>
      <c r="Z63" s="230">
        <f t="shared" si="103"/>
        <v>4.4793999687477992E-3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0.73599999999999</v>
      </c>
      <c r="H64" s="217">
        <f t="shared" si="104"/>
        <v>2.5539999999999736</v>
      </c>
      <c r="I64" s="217">
        <f t="shared" si="104"/>
        <v>443.1982017470994</v>
      </c>
      <c r="J64" s="217">
        <f t="shared" si="104"/>
        <v>-298.69716490110829</v>
      </c>
      <c r="K64" s="150">
        <f t="shared" si="104"/>
        <v>-305.33172438316603</v>
      </c>
      <c r="L64" s="217">
        <f t="shared" si="104"/>
        <v>-332.74230778657397</v>
      </c>
      <c r="M64" s="217">
        <f t="shared" si="104"/>
        <v>-334.34747023032264</v>
      </c>
      <c r="N64" s="217">
        <f t="shared" si="104"/>
        <v>-335.92752585795324</v>
      </c>
      <c r="O64" s="150">
        <f t="shared" si="104"/>
        <v>-337.49753875913751</v>
      </c>
      <c r="P64" s="217">
        <f t="shared" si="104"/>
        <v>-339.06420408483939</v>
      </c>
      <c r="Q64" s="217">
        <f t="shared" si="104"/>
        <v>-340.63589077376486</v>
      </c>
      <c r="R64" s="217">
        <f t="shared" si="104"/>
        <v>-342.2226415523603</v>
      </c>
      <c r="S64" s="150">
        <f t="shared" si="104"/>
        <v>-343.82445642062572</v>
      </c>
      <c r="T64" s="217">
        <f t="shared" si="104"/>
        <v>-345.43631401533833</v>
      </c>
      <c r="U64" s="217">
        <f t="shared" si="104"/>
        <v>-347.04482403456853</v>
      </c>
      <c r="V64" s="217">
        <f t="shared" si="104"/>
        <v>-348.65835541702234</v>
      </c>
      <c r="W64" s="150">
        <f t="shared" si="104"/>
        <v>-350.27523437495859</v>
      </c>
      <c r="X64" s="217">
        <f t="shared" si="104"/>
        <v>-351.89043954515273</v>
      </c>
      <c r="Y64" s="217">
        <f t="shared" si="104"/>
        <v>-353.48555926245422</v>
      </c>
      <c r="Z64" s="217">
        <f t="shared" si="104"/>
        <v>-355.06896246556721</v>
      </c>
      <c r="AA64" s="150">
        <f t="shared" si="104"/>
        <v>-356.64064915449268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333.78582925174538</v>
      </c>
      <c r="U68" s="248">
        <f t="shared" si="105"/>
        <v>337.09010427322568</v>
      </c>
      <c r="V68" s="248">
        <f t="shared" si="105"/>
        <v>340.43479411501323</v>
      </c>
      <c r="W68" s="249">
        <f t="shared" si="105"/>
        <v>343.81583546649915</v>
      </c>
      <c r="X68" s="248">
        <f t="shared" si="105"/>
        <v>347.21186736980997</v>
      </c>
      <c r="Y68" s="248">
        <f t="shared" si="105"/>
        <v>350.62708384827226</v>
      </c>
      <c r="Z68" s="248">
        <f t="shared" si="105"/>
        <v>354.05853395040117</v>
      </c>
      <c r="AA68" s="249">
        <f t="shared" si="105"/>
        <v>357.51747852385301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260.73700000000002</v>
      </c>
      <c r="I69" s="104">
        <f t="shared" si="106"/>
        <v>255.59948840017799</v>
      </c>
      <c r="J69" s="104">
        <f t="shared" si="106"/>
        <v>254.55541346215</v>
      </c>
      <c r="K69" s="104">
        <f t="shared" si="106"/>
        <v>256.89572380491899</v>
      </c>
      <c r="L69" s="104">
        <f t="shared" si="106"/>
        <v>259.47104592492298</v>
      </c>
      <c r="M69" s="104">
        <f t="shared" si="106"/>
        <v>261.94028245643398</v>
      </c>
      <c r="N69" s="104">
        <f t="shared" si="106"/>
        <v>264.42386516359801</v>
      </c>
      <c r="O69" s="104">
        <f t="shared" si="106"/>
        <v>266.96509198785299</v>
      </c>
      <c r="P69" s="104">
        <f t="shared" si="106"/>
        <v>269.50680093709798</v>
      </c>
      <c r="Q69" s="104">
        <f t="shared" si="106"/>
        <v>272.09622896230098</v>
      </c>
      <c r="R69" s="104">
        <f t="shared" si="106"/>
        <v>274.73279727509299</v>
      </c>
      <c r="S69" s="104">
        <f t="shared" si="106"/>
        <v>277.43299355096599</v>
      </c>
      <c r="T69" s="104">
        <f t="shared" si="106"/>
        <v>280.18660377739002</v>
      </c>
      <c r="U69" s="104">
        <f t="shared" si="106"/>
        <v>282.96027933542803</v>
      </c>
      <c r="V69" s="104">
        <f t="shared" si="106"/>
        <v>285.76787991439801</v>
      </c>
      <c r="W69" s="104">
        <f t="shared" si="106"/>
        <v>288.60599468885499</v>
      </c>
      <c r="X69" s="104">
        <f t="shared" si="106"/>
        <v>291.45669283695003</v>
      </c>
      <c r="Y69" s="104">
        <f t="shared" si="106"/>
        <v>294.32349490703803</v>
      </c>
      <c r="Z69" s="104">
        <f t="shared" si="106"/>
        <v>297.203923810513</v>
      </c>
      <c r="AA69" s="104">
        <f t="shared" si="106"/>
        <v>300.10743213158901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9.6080247926930706E-3</v>
      </c>
      <c r="R70" s="230">
        <f t="shared" ref="R70" si="108">(R69/Q69)-1</f>
        <v>9.6898377564700322E-3</v>
      </c>
      <c r="S70" s="246">
        <f t="shared" ref="S70" si="109">(S69/R69)-1</f>
        <v>9.8284453208885569E-3</v>
      </c>
      <c r="T70" s="230">
        <f t="shared" ref="T70" si="110">(T69/S69)-1</f>
        <v>9.9253163482091455E-3</v>
      </c>
      <c r="U70" s="230">
        <f t="shared" ref="U70" si="111">(U69/T69)-1</f>
        <v>9.8993867681187453E-3</v>
      </c>
      <c r="V70" s="230">
        <f t="shared" ref="V70" si="112">(V69/U69)-1</f>
        <v>9.9222427457452689E-3</v>
      </c>
      <c r="W70" s="246">
        <f t="shared" ref="W70" si="113">(W69/V69)-1</f>
        <v>9.9315387555352075E-3</v>
      </c>
      <c r="X70" s="230">
        <f t="shared" ref="X70" si="114">(X69/W69)-1</f>
        <v>9.877473789719371E-3</v>
      </c>
      <c r="Y70" s="230">
        <f t="shared" ref="Y70" si="115">(Y69/X69)-1</f>
        <v>9.8361167903999736E-3</v>
      </c>
      <c r="Z70" s="230">
        <f t="shared" ref="Z70" si="116">(Z69/Y69)-1</f>
        <v>9.7866087937856783E-3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68.244</v>
      </c>
      <c r="H71" s="217">
        <f t="shared" si="118"/>
        <v>61.90180399999997</v>
      </c>
      <c r="I71" s="217">
        <f t="shared" si="118"/>
        <v>68.930270815822013</v>
      </c>
      <c r="J71" s="217">
        <f t="shared" si="118"/>
        <v>64.768464790714006</v>
      </c>
      <c r="K71" s="150">
        <f t="shared" si="118"/>
        <v>62.225449960956496</v>
      </c>
      <c r="L71" s="217">
        <f t="shared" ref="L71:N71" si="119">L68-L69</f>
        <v>50.450612536015967</v>
      </c>
      <c r="M71" s="217">
        <f t="shared" si="119"/>
        <v>48.785062638348734</v>
      </c>
      <c r="N71" s="217">
        <f t="shared" si="119"/>
        <v>47.108381311563846</v>
      </c>
      <c r="O71" s="150">
        <f t="shared" ref="O71:AA71" si="120">O68-O69</f>
        <v>45.377283473209502</v>
      </c>
      <c r="P71" s="250">
        <f t="shared" si="120"/>
        <v>43.648944025808703</v>
      </c>
      <c r="Q71" s="250">
        <f t="shared" si="120"/>
        <v>58.409229063726343</v>
      </c>
      <c r="R71" s="250">
        <f t="shared" si="120"/>
        <v>55.772660750934335</v>
      </c>
      <c r="S71" s="239">
        <f t="shared" si="120"/>
        <v>53.072464475061338</v>
      </c>
      <c r="T71" s="250">
        <f t="shared" si="120"/>
        <v>53.599225474355364</v>
      </c>
      <c r="U71" s="250">
        <f t="shared" si="120"/>
        <v>54.12982493779765</v>
      </c>
      <c r="V71" s="250">
        <f t="shared" si="120"/>
        <v>54.666914200615224</v>
      </c>
      <c r="W71" s="251">
        <f t="shared" si="120"/>
        <v>55.20984077764416</v>
      </c>
      <c r="X71" s="250">
        <f t="shared" si="120"/>
        <v>55.75517453285994</v>
      </c>
      <c r="Y71" s="250">
        <f t="shared" si="120"/>
        <v>56.303588941234239</v>
      </c>
      <c r="Z71" s="250">
        <f t="shared" si="120"/>
        <v>56.854610139888166</v>
      </c>
      <c r="AA71" s="251">
        <f t="shared" si="120"/>
        <v>57.410046392264007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-8.7680000000000007</v>
      </c>
      <c r="C4">
        <v>36.608000000000004</v>
      </c>
      <c r="D4">
        <v>-34.161000000000058</v>
      </c>
      <c r="E4">
        <v>-4.3825959008611193</v>
      </c>
      <c r="F4">
        <v>-5.9999999998581188E-3</v>
      </c>
      <c r="G4">
        <v>271.59299999999985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-2.6000000000010459E-2</v>
      </c>
      <c r="C5">
        <v>60.010999999999996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12.191000475937102</v>
      </c>
      <c r="C6">
        <v>41.205300797277943</v>
      </c>
      <c r="D6">
        <v>-27.540460525652634</v>
      </c>
      <c r="E6">
        <v>-1.9766185999319248</v>
      </c>
      <c r="F6">
        <v>21.90016870089994</v>
      </c>
      <c r="G6">
        <v>245.49251687691981</v>
      </c>
      <c r="H6">
        <v>443.1982017470994</v>
      </c>
      <c r="I6">
        <v>68.930270815822013</v>
      </c>
      <c r="J6" s="102">
        <f>'add-ons calculations'!I$68</f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8.0446176857161049</v>
      </c>
      <c r="C7">
        <v>42.720344650758932</v>
      </c>
      <c r="D7">
        <v>-27.939190811356866</v>
      </c>
      <c r="E7">
        <v>-2.0052360480081859</v>
      </c>
      <c r="F7">
        <v>53.580416839850386</v>
      </c>
      <c r="G7">
        <v>184.80221870982064</v>
      </c>
      <c r="H7">
        <v>-298.69716490110829</v>
      </c>
      <c r="I7">
        <v>64.768464790714006</v>
      </c>
      <c r="J7" s="102">
        <f>'add-ons calculations'!J$68</f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7.459524934637102</v>
      </c>
      <c r="C8">
        <v>32.46624938209311</v>
      </c>
      <c r="D8">
        <v>-28.310598840325156</v>
      </c>
      <c r="E8">
        <v>-2.0318925382843958</v>
      </c>
      <c r="F8">
        <v>54.749097175786346</v>
      </c>
      <c r="G8">
        <v>168.77157479008633</v>
      </c>
      <c r="H8">
        <v>-305.33172438316603</v>
      </c>
      <c r="I8">
        <v>62.225449960956496</v>
      </c>
      <c r="J8" s="102">
        <f>'add-ons calculations'!K$68</f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6.8744321835571043</v>
      </c>
      <c r="C9">
        <v>22.370520514336363</v>
      </c>
      <c r="D9">
        <v>0</v>
      </c>
      <c r="E9">
        <v>0</v>
      </c>
      <c r="F9">
        <v>55.917777511722079</v>
      </c>
      <c r="G9">
        <v>168.92115468914494</v>
      </c>
      <c r="H9">
        <v>-332.74230778657397</v>
      </c>
      <c r="I9">
        <v>50.450612536015967</v>
      </c>
      <c r="J9" s="102">
        <f>'add-ons calculations'!L$68</f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47.937274032360733</v>
      </c>
      <c r="C10">
        <v>23.915633540108274</v>
      </c>
      <c r="D10">
        <v>0</v>
      </c>
      <c r="E10">
        <v>0</v>
      </c>
      <c r="F10">
        <v>57.086457847657584</v>
      </c>
      <c r="G10">
        <v>168.28713733479799</v>
      </c>
      <c r="H10">
        <v>-334.34747023032264</v>
      </c>
      <c r="I10">
        <v>48.785062638348734</v>
      </c>
      <c r="J10" s="102">
        <f>'add-ons calculations'!M$68</f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47.352181281280735</v>
      </c>
      <c r="C11">
        <v>25.347666673136104</v>
      </c>
      <c r="D11">
        <v>0</v>
      </c>
      <c r="E11">
        <v>0</v>
      </c>
      <c r="F11">
        <v>58.255138183593544</v>
      </c>
      <c r="G11">
        <v>166.48062816995548</v>
      </c>
      <c r="H11">
        <v>-335.92752585795324</v>
      </c>
      <c r="I11">
        <v>47.108381311563846</v>
      </c>
      <c r="J11" s="102">
        <f>'add-ons calculations'!N$68</f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49.24529837870972</v>
      </c>
      <c r="C12">
        <v>28.01951799620258</v>
      </c>
      <c r="D12">
        <v>0</v>
      </c>
      <c r="E12">
        <v>0</v>
      </c>
      <c r="F12">
        <v>58.750677810465731</v>
      </c>
      <c r="G12">
        <v>168.6253482421223</v>
      </c>
      <c r="H12">
        <v>-337.49753875913751</v>
      </c>
      <c r="I12">
        <v>45.377283473209502</v>
      </c>
      <c r="J12" s="102">
        <f>'add-ons calculations'!O$68</f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48.706029963479068</v>
      </c>
      <c r="C13">
        <v>30.565599506059044</v>
      </c>
      <c r="D13">
        <v>0</v>
      </c>
      <c r="E13">
        <v>0</v>
      </c>
      <c r="F13">
        <v>59.246217437337691</v>
      </c>
      <c r="G13">
        <v>169.74356938095912</v>
      </c>
      <c r="H13">
        <v>-339.06420408483939</v>
      </c>
      <c r="I13">
        <v>43.648944025808703</v>
      </c>
      <c r="J13" s="102">
        <f>'add-ons calculations'!P$68</f>
        <v>313.15574496290668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48.166761548248445</v>
      </c>
      <c r="C14">
        <v>33.130183054574275</v>
      </c>
      <c r="D14">
        <v>0</v>
      </c>
      <c r="E14">
        <v>0</v>
      </c>
      <c r="F14">
        <v>59.741757064209878</v>
      </c>
      <c r="G14">
        <v>170.13720482098688</v>
      </c>
      <c r="H14">
        <v>-340.63589077376486</v>
      </c>
      <c r="I14">
        <v>58.409229063726343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47.627493133017822</v>
      </c>
      <c r="C15">
        <v>35.693404497285769</v>
      </c>
      <c r="D15">
        <v>0</v>
      </c>
      <c r="E15">
        <v>0</v>
      </c>
      <c r="F15">
        <v>60.237296691081838</v>
      </c>
      <c r="G15">
        <v>169.69779297530204</v>
      </c>
      <c r="H15">
        <v>-342.2226415523603</v>
      </c>
      <c r="I15">
        <v>55.772660750934335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47.909170525827761</v>
      </c>
      <c r="C16">
        <v>36.730219990317664</v>
      </c>
      <c r="D16">
        <v>0</v>
      </c>
      <c r="E16">
        <v>0</v>
      </c>
      <c r="F16">
        <v>60.645778655935146</v>
      </c>
      <c r="G16">
        <v>170.55624736271375</v>
      </c>
      <c r="H16">
        <v>-343.82445642062572</v>
      </c>
      <c r="I16">
        <v>53.072464475061338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48.190847918637417</v>
      </c>
      <c r="C17">
        <v>37.821491699382307</v>
      </c>
      <c r="D17">
        <v>0</v>
      </c>
      <c r="E17">
        <v>0</v>
      </c>
      <c r="F17">
        <v>61.054260620788682</v>
      </c>
      <c r="G17">
        <v>171.52051640171544</v>
      </c>
      <c r="H17">
        <v>-345.43631401533833</v>
      </c>
      <c r="I17">
        <v>53.599225474355364</v>
      </c>
      <c r="J17" s="102">
        <f>'add-ons calculations'!T$68</f>
        <v>333.78582925174538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48.472525311447043</v>
      </c>
      <c r="C18">
        <v>38.962269059386188</v>
      </c>
      <c r="D18">
        <v>0</v>
      </c>
      <c r="E18">
        <v>0</v>
      </c>
      <c r="F18">
        <v>61.462742585641536</v>
      </c>
      <c r="G18">
        <v>172.44063678295311</v>
      </c>
      <c r="H18">
        <v>-347.04482403456853</v>
      </c>
      <c r="I18">
        <v>54.12982493779765</v>
      </c>
      <c r="J18" s="102">
        <f>'add-ons calculations'!U$68</f>
        <v>337.09010427322568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48.754202704256983</v>
      </c>
      <c r="C19">
        <v>40.033738508075317</v>
      </c>
      <c r="D19">
        <v>0</v>
      </c>
      <c r="E19">
        <v>0</v>
      </c>
      <c r="F19">
        <v>61.871224550495072</v>
      </c>
      <c r="G19">
        <v>173.42008081118092</v>
      </c>
      <c r="H19">
        <v>-348.65835541702234</v>
      </c>
      <c r="I19">
        <v>54.666914200615224</v>
      </c>
      <c r="J19" s="102">
        <f>'add-ons calculations'!V$68</f>
        <v>340.43479411501323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49.478730408519283</v>
      </c>
      <c r="C20">
        <v>40.178170532473189</v>
      </c>
      <c r="D20">
        <v>0</v>
      </c>
      <c r="E20">
        <v>0</v>
      </c>
      <c r="F20">
        <v>63.395749237959762</v>
      </c>
      <c r="G20">
        <v>177.45189637202225</v>
      </c>
      <c r="H20">
        <v>-350.27523437495859</v>
      </c>
      <c r="I20">
        <v>55.20984077764416</v>
      </c>
      <c r="J20" s="102">
        <f>'add-ons calculations'!W$68</f>
        <v>343.81583546649915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50.203258112781555</v>
      </c>
      <c r="C21">
        <v>40.317651991777097</v>
      </c>
      <c r="D21">
        <v>0</v>
      </c>
      <c r="E21">
        <v>0</v>
      </c>
      <c r="F21">
        <v>64.920273925424908</v>
      </c>
      <c r="G21">
        <v>180.85881900115646</v>
      </c>
      <c r="H21">
        <v>-351.89043954515273</v>
      </c>
      <c r="I21">
        <v>55.75517453285994</v>
      </c>
      <c r="J21" s="102">
        <f>'add-ons calculations'!X$68</f>
        <v>347.21186736980997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50.927785817043855</v>
      </c>
      <c r="C22">
        <v>40.452182885987327</v>
      </c>
      <c r="D22">
        <v>0</v>
      </c>
      <c r="E22">
        <v>0</v>
      </c>
      <c r="F22">
        <v>66.444798612889599</v>
      </c>
      <c r="G22">
        <v>183.48112379736904</v>
      </c>
      <c r="H22">
        <v>-353.48555926245422</v>
      </c>
      <c r="I22">
        <v>56.303588941234239</v>
      </c>
      <c r="J22" s="102">
        <f>'add-ons calculations'!Y$68</f>
        <v>350.62708384827226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51.652313521306155</v>
      </c>
      <c r="C23">
        <v>40.586713780197385</v>
      </c>
      <c r="D23">
        <v>0</v>
      </c>
      <c r="E23">
        <v>0</v>
      </c>
      <c r="F23">
        <v>67.969323300354517</v>
      </c>
      <c r="G23">
        <v>185.39454849432536</v>
      </c>
      <c r="H23">
        <v>-355.06896246556721</v>
      </c>
      <c r="I23">
        <v>56.854610139888166</v>
      </c>
      <c r="J23" s="102">
        <f>'add-ons calculations'!Z$68</f>
        <v>354.05853395040117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52.373839507047563</v>
      </c>
      <c r="C24">
        <v>40.727024962454834</v>
      </c>
      <c r="D24">
        <v>0</v>
      </c>
      <c r="E24">
        <v>0</v>
      </c>
      <c r="F24">
        <v>69.105554837249656</v>
      </c>
      <c r="G24">
        <v>186.28741412573595</v>
      </c>
      <c r="H24">
        <v>-356.64064915449268</v>
      </c>
      <c r="I24">
        <v>57.410046392264007</v>
      </c>
      <c r="J24" s="102">
        <f>'add-ons calculations'!AA$68</f>
        <v>357.51747852385301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2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-1.9766185999319248</v>
      </c>
      <c r="F5" s="259">
        <v>98.551231642654102</v>
      </c>
      <c r="G5" s="259">
        <v>850.99060951851379</v>
      </c>
      <c r="H5" s="259">
        <v>443.1982017470994</v>
      </c>
      <c r="I5" s="259">
        <v>68.930270815822013</v>
      </c>
    </row>
    <row r="6" spans="1:9" x14ac:dyDescent="0.2">
      <c r="A6" s="260">
        <v>44469</v>
      </c>
      <c r="B6" s="259">
        <v>-111.56838766869976</v>
      </c>
      <c r="C6" s="259">
        <v>792.20394865642345</v>
      </c>
      <c r="D6" s="259">
        <v>-27.939190811356866</v>
      </c>
      <c r="E6" s="259">
        <v>-2.0052360480081859</v>
      </c>
      <c r="F6" s="259">
        <v>134.39780552942921</v>
      </c>
      <c r="G6" s="259">
        <v>902.92646535170434</v>
      </c>
      <c r="H6" s="259">
        <v>-298.69716490110829</v>
      </c>
      <c r="I6" s="259">
        <v>64.768464790714006</v>
      </c>
    </row>
    <row r="7" spans="1:9" x14ac:dyDescent="0.2">
      <c r="A7" s="260">
        <v>44561</v>
      </c>
      <c r="B7" s="259">
        <v>-103.54871181228123</v>
      </c>
      <c r="C7" s="259">
        <v>778.87705585744209</v>
      </c>
      <c r="D7" s="259">
        <v>-28.310598840325156</v>
      </c>
      <c r="E7" s="259">
        <v>-2.0318925382843958</v>
      </c>
      <c r="F7" s="259">
        <v>141.18377161901594</v>
      </c>
      <c r="G7" s="259">
        <v>923.30179747597185</v>
      </c>
      <c r="H7" s="259">
        <v>-305.33172438316603</v>
      </c>
      <c r="I7" s="259">
        <v>62.225449960956496</v>
      </c>
    </row>
    <row r="8" spans="1:9" x14ac:dyDescent="0.2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-332.74230778657397</v>
      </c>
      <c r="I8" s="259">
        <v>50.450612536015967</v>
      </c>
    </row>
    <row r="9" spans="1:9" x14ac:dyDescent="0.2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-334.34747023032264</v>
      </c>
      <c r="I9" s="259">
        <v>48.785062638348734</v>
      </c>
    </row>
    <row r="10" spans="1:9" x14ac:dyDescent="0.2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-335.92752585795324</v>
      </c>
      <c r="I10" s="259">
        <v>47.108381311563846</v>
      </c>
    </row>
    <row r="11" spans="1:9" x14ac:dyDescent="0.2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-337.49753875913751</v>
      </c>
      <c r="I11" s="259">
        <v>45.377283473209502</v>
      </c>
    </row>
    <row r="12" spans="1:9" x14ac:dyDescent="0.2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43.648944025808703</v>
      </c>
    </row>
    <row r="13" spans="1:9" x14ac:dyDescent="0.2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-340.63589077376486</v>
      </c>
      <c r="I13" s="259">
        <v>58.409229063726343</v>
      </c>
    </row>
    <row r="14" spans="1:9" x14ac:dyDescent="0.2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-342.2226415523603</v>
      </c>
      <c r="I14" s="259">
        <v>55.772660750934335</v>
      </c>
    </row>
    <row r="15" spans="1:9" x14ac:dyDescent="0.2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-343.82445642062572</v>
      </c>
      <c r="I15" s="259">
        <v>53.072464475061338</v>
      </c>
    </row>
    <row r="16" spans="1:9" x14ac:dyDescent="0.2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-345.43631401533833</v>
      </c>
      <c r="I16" s="259">
        <v>53.599225474355364</v>
      </c>
    </row>
    <row r="17" spans="1:9" x14ac:dyDescent="0.2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-347.04482403456853</v>
      </c>
      <c r="I17" s="259">
        <v>54.12982493779765</v>
      </c>
    </row>
    <row r="18" spans="1:9" x14ac:dyDescent="0.2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54.666914200615224</v>
      </c>
    </row>
    <row r="19" spans="1:9" x14ac:dyDescent="0.2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-350.27523437495859</v>
      </c>
      <c r="I19" s="259">
        <v>55.20984077764416</v>
      </c>
    </row>
    <row r="20" spans="1:9" x14ac:dyDescent="0.2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-351.89043954515273</v>
      </c>
      <c r="I20" s="259">
        <v>55.75517453285994</v>
      </c>
    </row>
    <row r="21" spans="1:9" x14ac:dyDescent="0.2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-353.48555926245422</v>
      </c>
      <c r="I21" s="259">
        <v>56.303588941234239</v>
      </c>
    </row>
    <row r="22" spans="1:9" x14ac:dyDescent="0.2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-355.06896246556721</v>
      </c>
      <c r="I22" s="259">
        <v>56.854610139888166</v>
      </c>
    </row>
    <row r="23" spans="1:9" x14ac:dyDescent="0.2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-356.64064915449268</v>
      </c>
      <c r="I23" s="259">
        <v>57.410046392264007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297" t="s">
        <v>312</v>
      </c>
      <c r="B1" s="297" t="s">
        <v>313</v>
      </c>
      <c r="C1" s="297" t="s">
        <v>314</v>
      </c>
      <c r="D1" s="297" t="s">
        <v>315</v>
      </c>
      <c r="E1" s="297" t="s">
        <v>316</v>
      </c>
      <c r="F1" s="297" t="s">
        <v>317</v>
      </c>
      <c r="G1" s="297" t="s">
        <v>318</v>
      </c>
      <c r="H1" s="297" t="s">
        <v>319</v>
      </c>
      <c r="I1" s="297" t="s">
        <v>320</v>
      </c>
      <c r="J1" s="297" t="s">
        <v>363</v>
      </c>
      <c r="K1" s="350">
        <v>44286</v>
      </c>
    </row>
    <row r="2" spans="1:11" x14ac:dyDescent="0.2">
      <c r="A2" t="s">
        <v>282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2">
      <c r="A3" t="s">
        <v>283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2">
      <c r="A4" t="s">
        <v>284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2">
      <c r="A5" t="s">
        <v>285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2">
      <c r="A6" t="s">
        <v>286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2">
      <c r="A7" t="s">
        <v>287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2">
      <c r="A8" t="s">
        <v>288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2">
      <c r="A9" t="s">
        <v>289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2">
      <c r="A10" t="s">
        <v>321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2">
      <c r="A11" t="s">
        <v>322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2">
      <c r="A12" t="s">
        <v>291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2">
      <c r="A13" t="s">
        <v>292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2">
      <c r="A14" t="s">
        <v>293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2">
      <c r="A15" t="s">
        <v>294</v>
      </c>
      <c r="H15">
        <v>1078100</v>
      </c>
      <c r="I15">
        <v>15600</v>
      </c>
      <c r="J15">
        <v>5000</v>
      </c>
      <c r="K15">
        <v>1933.7</v>
      </c>
    </row>
    <row r="16" spans="1:11" x14ac:dyDescent="0.2">
      <c r="A16" t="s">
        <v>295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2">
      <c r="A17" t="s">
        <v>296</v>
      </c>
      <c r="H17">
        <v>19100</v>
      </c>
      <c r="I17">
        <v>27000</v>
      </c>
      <c r="J17">
        <v>10800</v>
      </c>
      <c r="K17">
        <v>10.8</v>
      </c>
    </row>
    <row r="18" spans="1:11" x14ac:dyDescent="0.2">
      <c r="A18" t="s">
        <v>297</v>
      </c>
      <c r="H18">
        <v>160900</v>
      </c>
      <c r="I18">
        <v>58400</v>
      </c>
      <c r="J18">
        <v>34500</v>
      </c>
      <c r="K18">
        <v>43</v>
      </c>
    </row>
    <row r="19" spans="1:11" x14ac:dyDescent="0.2">
      <c r="A19" t="s">
        <v>298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2">
      <c r="A20" t="s">
        <v>299</v>
      </c>
      <c r="H20">
        <v>609300</v>
      </c>
      <c r="I20">
        <v>865600</v>
      </c>
      <c r="J20">
        <v>260300</v>
      </c>
      <c r="K20">
        <v>184.6</v>
      </c>
    </row>
    <row r="21" spans="1:11" x14ac:dyDescent="0.2">
      <c r="A21" t="s">
        <v>300</v>
      </c>
      <c r="H21">
        <v>63800</v>
      </c>
      <c r="I21">
        <v>15000</v>
      </c>
      <c r="J21">
        <v>100</v>
      </c>
      <c r="K21">
        <v>38</v>
      </c>
    </row>
    <row r="22" spans="1:11" x14ac:dyDescent="0.2">
      <c r="A22" t="s">
        <v>301</v>
      </c>
      <c r="H22">
        <v>73300</v>
      </c>
      <c r="I22">
        <v>73300</v>
      </c>
      <c r="J22">
        <v>73300</v>
      </c>
      <c r="K22">
        <v>73.3</v>
      </c>
    </row>
    <row r="23" spans="1:11" x14ac:dyDescent="0.2">
      <c r="A23" t="s">
        <v>302</v>
      </c>
      <c r="H23">
        <v>140000</v>
      </c>
      <c r="I23">
        <v>140000</v>
      </c>
      <c r="J23">
        <v>140000</v>
      </c>
      <c r="K23">
        <v>8</v>
      </c>
    </row>
    <row r="24" spans="1:11" x14ac:dyDescent="0.2">
      <c r="A24" t="s">
        <v>303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2">
      <c r="A25" t="s">
        <v>306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2">
      <c r="A26" t="s">
        <v>305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2">
      <c r="A27" t="s">
        <v>307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2">
      <c r="A28" t="s">
        <v>308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2">
      <c r="A29" t="s">
        <v>309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2">
      <c r="A30" t="s">
        <v>310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2">
      <c r="A31" t="s">
        <v>311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2">
      <c r="A32" t="s">
        <v>290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324</v>
      </c>
      <c r="H33">
        <v>277100</v>
      </c>
      <c r="I33">
        <v>228300</v>
      </c>
      <c r="J33">
        <v>213400</v>
      </c>
    </row>
    <row r="34" spans="1:10" x14ac:dyDescent="0.2">
      <c r="A34" t="s">
        <v>304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6" t="s">
        <v>103</v>
      </c>
      <c r="B2" s="376"/>
      <c r="C2" s="376"/>
      <c r="D2" s="376"/>
      <c r="E2" s="376"/>
      <c r="F2" s="376"/>
      <c r="G2" s="376"/>
      <c r="H2" s="376"/>
      <c r="I2" s="376"/>
      <c r="J2" s="376"/>
      <c r="K2" s="77"/>
    </row>
    <row r="3" spans="1:24" x14ac:dyDescent="0.2">
      <c r="A3" s="376" t="s">
        <v>104</v>
      </c>
      <c r="B3" s="376"/>
      <c r="C3" s="376"/>
      <c r="D3" s="376"/>
      <c r="E3" s="376"/>
      <c r="F3" s="376"/>
      <c r="G3" s="376"/>
      <c r="H3" s="376"/>
      <c r="I3" s="376"/>
      <c r="J3" s="376"/>
      <c r="K3" s="77"/>
    </row>
    <row r="4" spans="1:24" ht="16" thickBot="1" x14ac:dyDescent="0.25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82" t="s">
        <v>159</v>
      </c>
      <c r="L4" s="382"/>
      <c r="M4" s="382"/>
      <c r="N4" s="382"/>
    </row>
    <row r="5" spans="1:24" x14ac:dyDescent="0.2">
      <c r="A5" s="47"/>
      <c r="B5" s="48"/>
      <c r="C5" s="378" t="s">
        <v>105</v>
      </c>
      <c r="D5" s="379"/>
      <c r="E5" s="379"/>
      <c r="F5" s="379"/>
      <c r="G5" s="379"/>
      <c r="H5" s="379"/>
      <c r="I5" s="379"/>
      <c r="J5" s="380"/>
      <c r="K5" s="78"/>
      <c r="L5" s="381" t="s">
        <v>106</v>
      </c>
      <c r="M5" s="352"/>
      <c r="N5" s="352"/>
    </row>
    <row r="6" spans="1:24" x14ac:dyDescent="0.2">
      <c r="A6" s="1" t="s">
        <v>108</v>
      </c>
      <c r="B6" s="49"/>
      <c r="C6" s="384">
        <v>2020</v>
      </c>
      <c r="D6" s="385"/>
      <c r="E6" s="385"/>
      <c r="F6" s="385"/>
      <c r="G6" s="385"/>
      <c r="H6" s="385"/>
      <c r="I6" s="385"/>
      <c r="J6" s="386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7" t="s">
        <v>107</v>
      </c>
      <c r="L23" s="387"/>
      <c r="M23" s="387"/>
      <c r="N23" s="387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3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83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3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3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3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3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1" t="s">
        <v>86</v>
      </c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9" t="s">
        <v>94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0" t="s">
        <v>98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9" t="s">
        <v>100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2021-05-24T21:04:32Z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