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"/>
    </mc:Choice>
  </mc:AlternateContent>
  <xr:revisionPtr revIDLastSave="0" documentId="13_ncr:1_{3118932F-0DB1-6F42-AAA1-30E95EAACE82}" xr6:coauthVersionLast="46" xr6:coauthVersionMax="46" xr10:uidLastSave="{00000000-0000-0000-0000-000000000000}"/>
  <bookViews>
    <workbookView xWindow="0" yWindow="500" windowWidth="33600" windowHeight="19520" activeTab="1" xr2:uid="{00000000-000D-0000-FFFF-FFFF00000000}"/>
  </bookViews>
  <sheets>
    <sheet name="Contributions" sheetId="1" r:id="rId1"/>
    <sheet name="Transfers Contribu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P22" i="2"/>
  <c r="Q22" i="2"/>
  <c r="R22" i="2"/>
  <c r="S22" i="2"/>
  <c r="T22" i="2"/>
  <c r="M22" i="2"/>
  <c r="N22" i="2"/>
  <c r="O22" i="2"/>
  <c r="G22" i="2"/>
  <c r="H22" i="2"/>
  <c r="I22" i="2"/>
  <c r="J22" i="2"/>
  <c r="K22" i="2"/>
  <c r="L22" i="2"/>
  <c r="F22" i="2"/>
  <c r="H20" i="2"/>
  <c r="I20" i="2" s="1"/>
  <c r="J20" i="2" s="1"/>
  <c r="G20" i="2"/>
  <c r="K19" i="2"/>
  <c r="L19" i="2"/>
  <c r="M19" i="2"/>
  <c r="H19" i="2"/>
  <c r="I19" i="2"/>
  <c r="J19" i="2"/>
  <c r="G19" i="2"/>
  <c r="F19" i="2"/>
</calcChain>
</file>

<file path=xl/sharedStrings.xml><?xml version="1.0" encoding="utf-8"?>
<sst xmlns="http://schemas.openxmlformats.org/spreadsheetml/2006/main" count="84" uniqueCount="51">
  <si>
    <t>2020 Q1</t>
  </si>
  <si>
    <t>2020 Q2</t>
  </si>
  <si>
    <t>2020 Q3</t>
  </si>
  <si>
    <t>2020 Q4</t>
  </si>
  <si>
    <t>2021 Q1</t>
  </si>
  <si>
    <t>historical</t>
  </si>
  <si>
    <t>projection</t>
  </si>
  <si>
    <t>Date</t>
  </si>
  <si>
    <t>Id</t>
  </si>
  <si>
    <t>Fiscal Impact</t>
  </si>
  <si>
    <t>Federal Purchases Contribution</t>
  </si>
  <si>
    <t>State Purchases Contribution</t>
  </si>
  <si>
    <t>Taxes Contribution</t>
  </si>
  <si>
    <t>Transfers Contribution</t>
  </si>
  <si>
    <t>Social Benefits</t>
  </si>
  <si>
    <t>Health Outlays</t>
  </si>
  <si>
    <t>Subsidies</t>
  </si>
  <si>
    <t>Ui</t>
  </si>
  <si>
    <t>Federal Social Benefits</t>
  </si>
  <si>
    <t>Federal Health Outlays</t>
  </si>
  <si>
    <t>Federal Subsidies</t>
  </si>
  <si>
    <t>Federal Ui</t>
  </si>
  <si>
    <t>State Social Benefits</t>
  </si>
  <si>
    <t>State Health Outlays</t>
  </si>
  <si>
    <t>State Subsidies</t>
  </si>
  <si>
    <t>State Ui</t>
  </si>
  <si>
    <t>Rebate Checks Contribution</t>
  </si>
  <si>
    <t>Social Benefits Contribution</t>
  </si>
  <si>
    <t>Health Outlays Contribution</t>
  </si>
  <si>
    <t>Subsidies Contribution</t>
  </si>
  <si>
    <t>Ui Contribution</t>
  </si>
  <si>
    <t>Federal Transfers Contribution</t>
  </si>
  <si>
    <t>Federal Social Benefits Contribution</t>
  </si>
  <si>
    <t>Federal Health Outlays Contribution</t>
  </si>
  <si>
    <t>Federal Subsidies Contribution</t>
  </si>
  <si>
    <t>Federal Ui Contribution</t>
  </si>
  <si>
    <t>State Transfers Contribution</t>
  </si>
  <si>
    <t>State Social Benefits Contribution</t>
  </si>
  <si>
    <t>State Health Outlays Contribution</t>
  </si>
  <si>
    <t>State Subsidies Contribution</t>
  </si>
  <si>
    <t>State Ui Contribution</t>
  </si>
  <si>
    <t>Rebate Checks</t>
  </si>
  <si>
    <t>Real Potential Gdp Growth</t>
  </si>
  <si>
    <t>Consumption Deflator Growth</t>
  </si>
  <si>
    <t>mpc</t>
  </si>
  <si>
    <t>weights</t>
  </si>
  <si>
    <t>gdp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</si>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</sst>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256">
    <xf numFmtId="0" fontId="0" fillId="0" borderId="0" xfId="0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/>
  </sheetViews>
  <sheetFormatPr baseColWidth="10" defaultColWidth="8.83203125" defaultRowHeight="15" x14ac:dyDescent="0.2"/>
  <sheetData>
    <row r="1" spans="1:7" ht="64" x14ac:dyDescent="0.2">
      <c r="A1" s="4" t="s">
        <v>7</v>
      </c>
      <c r="B1" s="5" t="s">
        <v>8</v>
      </c>
      <c r="C1" s="6" t="s">
        <v>9</v>
      </c>
      <c r="D1" s="7" t="s">
        <v>10</v>
      </c>
      <c r="E1" s="8" t="s">
        <v>11</v>
      </c>
      <c r="F1" s="9" t="s">
        <v>12</v>
      </c>
      <c r="G1" s="10" t="s">
        <v>13</v>
      </c>
    </row>
    <row r="2" spans="1:7" ht="16" x14ac:dyDescent="0.2">
      <c r="A2" s="11" t="s">
        <v>0</v>
      </c>
      <c r="B2" s="16" t="s">
        <v>5</v>
      </c>
      <c r="C2" s="21">
        <v>-0.54763480215830185</v>
      </c>
      <c r="D2" s="26">
        <v>-0.21109324522262993</v>
      </c>
      <c r="E2" s="31">
        <v>-2.9985589117455587E-2</v>
      </c>
      <c r="F2" s="36">
        <v>-1.1746562260192079</v>
      </c>
      <c r="G2" s="41">
        <v>0.86810025820099168</v>
      </c>
    </row>
    <row r="3" spans="1:7" ht="16" x14ac:dyDescent="0.2">
      <c r="A3" s="12" t="s">
        <v>1</v>
      </c>
      <c r="B3" s="17" t="s">
        <v>5</v>
      </c>
      <c r="C3" s="22">
        <v>33.531181808889713</v>
      </c>
      <c r="D3" s="27">
        <v>14.065414839415379</v>
      </c>
      <c r="E3" s="32">
        <v>-12.909895524449936</v>
      </c>
      <c r="F3" s="37">
        <v>0.3612071830003582</v>
      </c>
      <c r="G3" s="42">
        <v>32.014455310923914</v>
      </c>
    </row>
    <row r="4" spans="1:7" ht="16" x14ac:dyDescent="0.2">
      <c r="A4" s="13" t="s">
        <v>2</v>
      </c>
      <c r="B4" s="18" t="s">
        <v>5</v>
      </c>
      <c r="C4" s="23">
        <v>6.3239690154870436</v>
      </c>
      <c r="D4" s="28">
        <v>-13.62098380816669</v>
      </c>
      <c r="E4" s="33">
        <v>12.961009025093746</v>
      </c>
      <c r="F4" s="38">
        <v>1.7280126739741124</v>
      </c>
      <c r="G4" s="43">
        <v>5.2559311245858744</v>
      </c>
    </row>
    <row r="5" spans="1:7" ht="16" x14ac:dyDescent="0.2">
      <c r="A5" s="14" t="s">
        <v>3</v>
      </c>
      <c r="B5" s="19" t="s">
        <v>5</v>
      </c>
      <c r="C5" s="24">
        <v>-3.1044185565049407</v>
      </c>
      <c r="D5" s="29">
        <v>0.10796735665496308</v>
      </c>
      <c r="E5" s="34">
        <v>0.78512622077413219</v>
      </c>
      <c r="F5" s="39">
        <v>-1.0500805372148365</v>
      </c>
      <c r="G5" s="44">
        <v>-2.9474315967191993</v>
      </c>
    </row>
    <row r="6" spans="1:7" ht="32" x14ac:dyDescent="0.2">
      <c r="A6" s="15" t="s">
        <v>4</v>
      </c>
      <c r="B6" s="20" t="s">
        <v>6</v>
      </c>
      <c r="C6" s="25">
        <v>20.486375782205926</v>
      </c>
      <c r="D6" s="30">
        <v>1.4527244069940088</v>
      </c>
      <c r="E6" s="35">
        <v>1.4282562627331674</v>
      </c>
      <c r="F6" s="40">
        <v>7.0774830379405902</v>
      </c>
      <c r="G6" s="45">
        <v>10.527912074538161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"/>
  <sheetViews>
    <sheetView tabSelected="1" workbookViewId="0">
      <selection activeCell="F23" sqref="F23"/>
    </sheetView>
  </sheetViews>
  <sheetFormatPr baseColWidth="10" defaultColWidth="8.83203125" defaultRowHeight="15" x14ac:dyDescent="0.2"/>
  <sheetData>
    <row r="1" spans="1:18" ht="80" x14ac:dyDescent="0.2">
      <c r="A1" s="46" t="s">
        <v>7</v>
      </c>
      <c r="B1" s="47" t="s">
        <v>8</v>
      </c>
      <c r="C1" s="48" t="s">
        <v>13</v>
      </c>
      <c r="D1" s="49" t="s">
        <v>27</v>
      </c>
      <c r="E1" s="50" t="s">
        <v>28</v>
      </c>
      <c r="F1" s="51" t="s">
        <v>29</v>
      </c>
      <c r="G1" s="52" t="s">
        <v>30</v>
      </c>
      <c r="H1" s="53" t="s">
        <v>31</v>
      </c>
      <c r="I1" s="54" t="s">
        <v>32</v>
      </c>
      <c r="J1" s="55" t="s">
        <v>33</v>
      </c>
      <c r="K1" s="56" t="s">
        <v>34</v>
      </c>
      <c r="L1" s="57" t="s">
        <v>35</v>
      </c>
      <c r="M1" s="58" t="s">
        <v>36</v>
      </c>
      <c r="N1" s="59" t="s">
        <v>37</v>
      </c>
      <c r="O1" s="60" t="s">
        <v>38</v>
      </c>
      <c r="P1" s="61" t="s">
        <v>39</v>
      </c>
      <c r="Q1" s="62" t="s">
        <v>40</v>
      </c>
      <c r="R1" s="63" t="s">
        <v>26</v>
      </c>
    </row>
    <row r="2" spans="1:18" ht="16" x14ac:dyDescent="0.2">
      <c r="A2" s="64" t="s">
        <v>0</v>
      </c>
      <c r="B2" s="69" t="s">
        <v>5</v>
      </c>
      <c r="C2" s="74">
        <v>0.86810025820099168</v>
      </c>
      <c r="D2" s="79">
        <v>0.73251588289661884</v>
      </c>
      <c r="E2" s="84">
        <v>4.2929180843487458E-2</v>
      </c>
      <c r="F2" s="89">
        <v>5.2640073356749612E-3</v>
      </c>
      <c r="G2" s="94">
        <v>8.7391187125210393E-2</v>
      </c>
      <c r="H2" s="99">
        <v>1.0643382999623163</v>
      </c>
      <c r="I2" s="104">
        <v>1.0095507535469361</v>
      </c>
      <c r="J2" s="109">
        <v>4.954163249808341E-2</v>
      </c>
      <c r="K2" s="114">
        <v>5.245913917296733E-3</v>
      </c>
      <c r="L2" s="119">
        <v>0</v>
      </c>
      <c r="M2" s="124">
        <v>-0.19623804176132822</v>
      </c>
      <c r="N2" s="129">
        <v>-0.27703487065032173</v>
      </c>
      <c r="O2" s="134">
        <v>-6.6124516545951282E-3</v>
      </c>
      <c r="P2" s="139">
        <v>1.809341837823902E-5</v>
      </c>
      <c r="Q2" s="144">
        <v>8.7391187125210393E-2</v>
      </c>
      <c r="R2" s="149">
        <v>0</v>
      </c>
    </row>
    <row r="3" spans="1:18" ht="16" x14ac:dyDescent="0.2">
      <c r="A3" s="65" t="s">
        <v>1</v>
      </c>
      <c r="B3" s="70" t="s">
        <v>5</v>
      </c>
      <c r="C3" s="75">
        <v>32.014455310923914</v>
      </c>
      <c r="D3" s="80">
        <v>4.66389360639279</v>
      </c>
      <c r="E3" s="85">
        <v>0.24457401905319892</v>
      </c>
      <c r="F3" s="90">
        <v>0.93549538316659098</v>
      </c>
      <c r="G3" s="95">
        <v>6.1696574654987417</v>
      </c>
      <c r="H3" s="100">
        <v>34.875839499777811</v>
      </c>
      <c r="I3" s="105">
        <v>8.6985938535034943</v>
      </c>
      <c r="J3" s="110">
        <v>0.4317682082745441</v>
      </c>
      <c r="K3" s="115">
        <v>0.93553731435116383</v>
      </c>
      <c r="L3" s="120">
        <v>4.8091052868360151</v>
      </c>
      <c r="M3" s="125">
        <v>-2.8613841888538967</v>
      </c>
      <c r="N3" s="130">
        <v>-4.0347002471107052</v>
      </c>
      <c r="O3" s="135">
        <v>-0.18719418922134651</v>
      </c>
      <c r="P3" s="140">
        <v>-4.1931184572667597E-5</v>
      </c>
      <c r="Q3" s="145">
        <v>1.3605521786627279</v>
      </c>
      <c r="R3" s="150">
        <v>20.00083483681259</v>
      </c>
    </row>
    <row r="4" spans="1:18" ht="16" x14ac:dyDescent="0.2">
      <c r="A4" s="66" t="s">
        <v>2</v>
      </c>
      <c r="B4" s="71" t="s">
        <v>5</v>
      </c>
      <c r="C4" s="76">
        <v>5.2559311245858744</v>
      </c>
      <c r="D4" s="81">
        <v>-1.802242375633847</v>
      </c>
      <c r="E4" s="86">
        <v>0.3469496367563028</v>
      </c>
      <c r="F4" s="91">
        <v>1.0108430315963988</v>
      </c>
      <c r="G4" s="96">
        <v>5.3807103383756951</v>
      </c>
      <c r="H4" s="101">
        <v>2.7890536453379751</v>
      </c>
      <c r="I4" s="106">
        <v>-3.3849607251859188</v>
      </c>
      <c r="J4" s="111">
        <v>0.39774874659367021</v>
      </c>
      <c r="K4" s="116">
        <v>1.0108894840997265</v>
      </c>
      <c r="L4" s="121">
        <v>4.4457056463391726</v>
      </c>
      <c r="M4" s="126">
        <v>2.4690391485016394</v>
      </c>
      <c r="N4" s="131">
        <v>1.585874071090382</v>
      </c>
      <c r="O4" s="136">
        <v>-5.0799109837369016E-2</v>
      </c>
      <c r="P4" s="141">
        <v>-4.6452503327630356E-5</v>
      </c>
      <c r="Q4" s="146">
        <v>0.93401063975195397</v>
      </c>
      <c r="R4" s="151">
        <v>0.31967049349132437</v>
      </c>
    </row>
    <row r="5" spans="1:18" ht="16" x14ac:dyDescent="0.2">
      <c r="A5" s="67" t="s">
        <v>3</v>
      </c>
      <c r="B5" s="72" t="s">
        <v>5</v>
      </c>
      <c r="C5" s="77">
        <v>-2.9474315967191993</v>
      </c>
      <c r="D5" s="82">
        <v>-0.93528664948184592</v>
      </c>
      <c r="E5" s="87">
        <v>0.32912315835106037</v>
      </c>
      <c r="F5" s="92">
        <v>0.30165426178195309</v>
      </c>
      <c r="G5" s="97">
        <v>-2.7373943398979175</v>
      </c>
      <c r="H5" s="102">
        <v>-4.6033244415974925</v>
      </c>
      <c r="I5" s="107">
        <v>-3.7718751272641557</v>
      </c>
      <c r="J5" s="112">
        <v>0.54867898873535159</v>
      </c>
      <c r="K5" s="117">
        <v>0.30169622239585331</v>
      </c>
      <c r="L5" s="122">
        <v>-1.7762964979920921</v>
      </c>
      <c r="M5" s="127">
        <v>1.6525653262301376</v>
      </c>
      <c r="N5" s="132">
        <v>2.8330688404528277</v>
      </c>
      <c r="O5" s="137">
        <v>-0.21955583038429236</v>
      </c>
      <c r="P5" s="142">
        <v>-4.1960613900128579E-5</v>
      </c>
      <c r="Q5" s="147">
        <v>-0.96090572322449774</v>
      </c>
      <c r="R5" s="152">
        <v>9.4471972527550394E-2</v>
      </c>
    </row>
    <row r="6" spans="1:18" ht="32" x14ac:dyDescent="0.2">
      <c r="A6" s="68" t="s">
        <v>4</v>
      </c>
      <c r="B6" s="73" t="s">
        <v>6</v>
      </c>
      <c r="C6" s="78">
        <v>10.527912074538161</v>
      </c>
      <c r="D6" s="83">
        <v>-9.1803132602066082</v>
      </c>
      <c r="E6" s="88">
        <v>-6.0073721988731004</v>
      </c>
      <c r="F6" s="93">
        <v>0.57058969461528453</v>
      </c>
      <c r="G6" s="98">
        <v>0.41445079624088288</v>
      </c>
      <c r="H6" s="103">
        <v>10.651628367396565</v>
      </c>
      <c r="I6" s="108">
        <v>-10.361225384290309</v>
      </c>
      <c r="J6" s="113">
        <v>-5.2058112627320519</v>
      </c>
      <c r="K6" s="118">
        <v>0.57063887444989958</v>
      </c>
      <c r="L6" s="123">
        <v>0.91746909720732317</v>
      </c>
      <c r="M6" s="128">
        <v>-0.12248176505402128</v>
      </c>
      <c r="N6" s="133">
        <v>1.1814959317886504</v>
      </c>
      <c r="O6" s="138">
        <v>-0.80156093614104895</v>
      </c>
      <c r="P6" s="143">
        <v>-4.9179834614917628E-5</v>
      </c>
      <c r="Q6" s="148">
        <v>-0.50236758086700783</v>
      </c>
      <c r="R6" s="153">
        <v>24.730557042761703</v>
      </c>
    </row>
    <row r="7" spans="1:18" ht="64" x14ac:dyDescent="0.2">
      <c r="A7" s="154" t="s">
        <v>7</v>
      </c>
      <c r="B7" s="155" t="s">
        <v>8</v>
      </c>
      <c r="C7" s="156" t="s">
        <v>42</v>
      </c>
      <c r="D7" s="157" t="s">
        <v>43</v>
      </c>
      <c r="E7" s="158" t="s">
        <v>14</v>
      </c>
      <c r="F7" s="159" t="s">
        <v>15</v>
      </c>
      <c r="G7" s="160" t="s">
        <v>16</v>
      </c>
      <c r="H7" s="161" t="s">
        <v>17</v>
      </c>
      <c r="I7" s="162" t="s">
        <v>18</v>
      </c>
      <c r="J7" s="163" t="s">
        <v>19</v>
      </c>
      <c r="K7" s="164" t="s">
        <v>20</v>
      </c>
      <c r="L7" s="165" t="s">
        <v>21</v>
      </c>
      <c r="M7" s="166" t="s">
        <v>22</v>
      </c>
      <c r="N7" s="167" t="s">
        <v>23</v>
      </c>
      <c r="O7" s="168" t="s">
        <v>24</v>
      </c>
      <c r="P7" s="169" t="s">
        <v>25</v>
      </c>
      <c r="Q7" s="170" t="s">
        <v>41</v>
      </c>
      <c r="R7" s="1" t="s">
        <v>26</v>
      </c>
    </row>
    <row r="8" spans="1:18" ht="16" x14ac:dyDescent="0.2">
      <c r="A8" s="171" t="s">
        <v>0</v>
      </c>
      <c r="B8" s="176" t="s">
        <v>5</v>
      </c>
      <c r="C8" s="181">
        <v>5.1152100272775503E-3</v>
      </c>
      <c r="D8" s="186">
        <v>3.3453912475860381E-3</v>
      </c>
      <c r="E8" s="191">
        <v>1547.4575</v>
      </c>
      <c r="F8" s="196">
        <v>1428.8</v>
      </c>
      <c r="G8" s="201">
        <v>75.099999999999994</v>
      </c>
      <c r="H8" s="206">
        <v>43.4</v>
      </c>
      <c r="I8" s="211">
        <v>1405.17</v>
      </c>
      <c r="J8" s="216">
        <v>1228.1289999999999</v>
      </c>
      <c r="K8" s="221">
        <v>74.5</v>
      </c>
      <c r="L8" s="226">
        <v>0</v>
      </c>
      <c r="M8" s="231">
        <v>142.28750000000002</v>
      </c>
      <c r="N8" s="236">
        <v>200.67100000000005</v>
      </c>
      <c r="O8" s="241">
        <v>0.6</v>
      </c>
      <c r="P8" s="246">
        <v>43.4</v>
      </c>
      <c r="Q8" s="251">
        <v>0</v>
      </c>
      <c r="R8" s="3">
        <v>0</v>
      </c>
    </row>
    <row r="9" spans="1:18" ht="16" x14ac:dyDescent="0.2">
      <c r="A9" s="172" t="s">
        <v>1</v>
      </c>
      <c r="B9" s="177" t="s">
        <v>5</v>
      </c>
      <c r="C9" s="182">
        <v>5.0839688294370688E-3</v>
      </c>
      <c r="D9" s="187">
        <v>-2.927622661967999E-3</v>
      </c>
      <c r="E9" s="192">
        <v>3738.99</v>
      </c>
      <c r="F9" s="197">
        <v>1492.9</v>
      </c>
      <c r="G9" s="202">
        <v>1086.5</v>
      </c>
      <c r="H9" s="207">
        <v>1084</v>
      </c>
      <c r="I9" s="212">
        <v>3430.8683333333333</v>
      </c>
      <c r="J9" s="217">
        <v>1336.74</v>
      </c>
      <c r="K9" s="222">
        <v>1085.9000000000001</v>
      </c>
      <c r="L9" s="227">
        <v>822.93333333333328</v>
      </c>
      <c r="M9" s="232">
        <v>308.12166666666673</v>
      </c>
      <c r="N9" s="237">
        <v>156.15999999999997</v>
      </c>
      <c r="O9" s="242">
        <v>0.6</v>
      </c>
      <c r="P9" s="247">
        <v>261.06666666666672</v>
      </c>
      <c r="Q9" s="252">
        <v>1078.0999999999999</v>
      </c>
      <c r="R9" s="3">
        <v>20.00083483681259</v>
      </c>
    </row>
    <row r="10" spans="1:18" ht="16" x14ac:dyDescent="0.2">
      <c r="A10" s="173" t="s">
        <v>2</v>
      </c>
      <c r="B10" s="178" t="s">
        <v>5</v>
      </c>
      <c r="C10" s="183">
        <v>5.0738007380073391E-3</v>
      </c>
      <c r="D10" s="188">
        <v>2.7821579395719276E-3</v>
      </c>
      <c r="E10" s="193">
        <v>2528.9793500000001</v>
      </c>
      <c r="F10" s="198">
        <v>1526.4</v>
      </c>
      <c r="G10" s="203">
        <v>1213.5</v>
      </c>
      <c r="H10" s="208">
        <v>881.35400000000004</v>
      </c>
      <c r="I10" s="213">
        <v>2330.6124999999997</v>
      </c>
      <c r="J10" s="218">
        <v>1328.7719999999999</v>
      </c>
      <c r="K10" s="223">
        <v>1212.9000000000001</v>
      </c>
      <c r="L10" s="228">
        <v>695.2</v>
      </c>
      <c r="M10" s="233">
        <v>198.2475</v>
      </c>
      <c r="N10" s="238">
        <v>197.62800000000004</v>
      </c>
      <c r="O10" s="243">
        <v>0.6</v>
      </c>
      <c r="P10" s="248">
        <v>186</v>
      </c>
      <c r="Q10" s="253">
        <v>15.6</v>
      </c>
      <c r="R10" s="3">
        <v>0.31967049349132437</v>
      </c>
    </row>
    <row r="11" spans="1:18" ht="16" x14ac:dyDescent="0.2">
      <c r="A11" s="174" t="s">
        <v>3</v>
      </c>
      <c r="B11" s="179" t="s">
        <v>5</v>
      </c>
      <c r="C11" s="184">
        <v>5.0275613491397309E-3</v>
      </c>
      <c r="D11" s="189">
        <v>3.2805256070780331E-3</v>
      </c>
      <c r="E11" s="194">
        <v>2020.931325</v>
      </c>
      <c r="F11" s="199">
        <v>1534.2000000000003</v>
      </c>
      <c r="G11" s="204">
        <v>610.5</v>
      </c>
      <c r="H11" s="209">
        <v>338.26900000000001</v>
      </c>
      <c r="I11" s="214">
        <v>1973.2350000000001</v>
      </c>
      <c r="J11" s="219">
        <v>1372.7930000000001</v>
      </c>
      <c r="K11" s="224">
        <v>609.9</v>
      </c>
      <c r="L11" s="229">
        <v>301.60000000000002</v>
      </c>
      <c r="M11" s="234">
        <v>47.754999999999995</v>
      </c>
      <c r="N11" s="239">
        <v>161.40700000000004</v>
      </c>
      <c r="O11" s="244">
        <v>0.6</v>
      </c>
      <c r="P11" s="249">
        <v>36.699999999999989</v>
      </c>
      <c r="Q11" s="254">
        <v>5</v>
      </c>
      <c r="R11" s="3">
        <v>9.4471972527550394E-2</v>
      </c>
    </row>
    <row r="12" spans="1:18" ht="32" x14ac:dyDescent="0.2">
      <c r="A12" s="175" t="s">
        <v>4</v>
      </c>
      <c r="B12" s="180" t="s">
        <v>6</v>
      </c>
      <c r="C12" s="185">
        <v>6.2594276215199862E-4</v>
      </c>
      <c r="D12" s="190">
        <v>1.0656121640123972E-2</v>
      </c>
      <c r="E12" s="195">
        <v>3656.9908619676999</v>
      </c>
      <c r="F12" s="200">
        <v>39.873431408727697</v>
      </c>
      <c r="G12" s="205">
        <v>792.28233912303881</v>
      </c>
      <c r="H12" s="210">
        <v>724</v>
      </c>
      <c r="I12" s="215">
        <v>3569.4332751168231</v>
      </c>
      <c r="J12" s="220">
        <v>25.381437624588216</v>
      </c>
      <c r="K12" s="225">
        <v>791.68196355738155</v>
      </c>
      <c r="L12" s="230">
        <v>664</v>
      </c>
      <c r="M12" s="235">
        <v>87.585261850877075</v>
      </c>
      <c r="N12" s="240">
        <v>14.491993784139481</v>
      </c>
      <c r="O12" s="245">
        <v>0.60037556565729122</v>
      </c>
      <c r="P12" s="250">
        <v>60</v>
      </c>
      <c r="Q12" s="255">
        <v>1328</v>
      </c>
      <c r="R12" s="3">
        <v>24.730557042761703</v>
      </c>
    </row>
    <row r="13" spans="1:18" x14ac:dyDescent="0.2">
      <c r="A13" s="2" t="s">
        <v>3</v>
      </c>
      <c r="B13" s="2" t="s">
        <v>5</v>
      </c>
      <c r="C13" s="3">
        <v>2020.931325</v>
      </c>
      <c r="D13" s="3">
        <v>1534.2000000000003</v>
      </c>
      <c r="E13" s="3">
        <v>610.5</v>
      </c>
      <c r="F13" s="3">
        <v>338.26900000000001</v>
      </c>
      <c r="G13" s="3">
        <v>1973.2350000000001</v>
      </c>
      <c r="H13" s="3">
        <v>1372.7930000000001</v>
      </c>
      <c r="I13" s="3">
        <v>609.9</v>
      </c>
      <c r="J13" s="3">
        <v>301.60000000000002</v>
      </c>
      <c r="K13" s="3">
        <v>47.754999999999995</v>
      </c>
      <c r="L13" s="3">
        <v>161.40700000000004</v>
      </c>
      <c r="M13" s="3">
        <v>0.6</v>
      </c>
      <c r="N13" s="3">
        <v>36.699999999999989</v>
      </c>
      <c r="O13" s="3">
        <v>9.4471972527550394E-2</v>
      </c>
    </row>
    <row r="14" spans="1:18" x14ac:dyDescent="0.2">
      <c r="A14" s="2" t="s">
        <v>4</v>
      </c>
      <c r="B14" s="2" t="s">
        <v>6</v>
      </c>
      <c r="C14" s="3">
        <v>3656.9908619676999</v>
      </c>
      <c r="D14" s="3">
        <v>39.873431408727697</v>
      </c>
      <c r="E14" s="3">
        <v>792.28233912303881</v>
      </c>
      <c r="F14" s="3">
        <v>724</v>
      </c>
      <c r="G14" s="3">
        <v>3569.4332751168231</v>
      </c>
      <c r="H14" s="3">
        <v>25.381437624588216</v>
      </c>
      <c r="I14" s="3">
        <v>791.68196355738155</v>
      </c>
      <c r="J14" s="3">
        <v>664</v>
      </c>
      <c r="K14" s="3">
        <v>87.585261850877075</v>
      </c>
      <c r="L14" s="3">
        <v>14.491993784139481</v>
      </c>
      <c r="M14" s="3">
        <v>0.60037556565729122</v>
      </c>
      <c r="N14" s="3">
        <v>60</v>
      </c>
      <c r="O14" s="3">
        <v>24.730557042761703</v>
      </c>
    </row>
    <row r="16" spans="1:18" x14ac:dyDescent="0.2">
      <c r="G16" t="s">
        <v>44</v>
      </c>
      <c r="H16">
        <v>0.7</v>
      </c>
    </row>
    <row r="17" spans="4:20" x14ac:dyDescent="0.2">
      <c r="G17" t="s">
        <v>45</v>
      </c>
      <c r="H17">
        <v>0.35</v>
      </c>
      <c r="I17">
        <v>0.15</v>
      </c>
      <c r="J17">
        <v>0.08</v>
      </c>
      <c r="K17">
        <v>0.08</v>
      </c>
      <c r="L17">
        <v>0.08</v>
      </c>
      <c r="M17">
        <v>0.08</v>
      </c>
      <c r="N17">
        <v>0.08</v>
      </c>
      <c r="O17">
        <v>0.08</v>
      </c>
      <c r="P17">
        <v>0.08</v>
      </c>
      <c r="Q17">
        <v>0.08</v>
      </c>
    </row>
    <row r="19" spans="4:20" x14ac:dyDescent="0.2">
      <c r="E19">
        <v>0</v>
      </c>
      <c r="F19">
        <f>Q9</f>
        <v>1078.0999999999999</v>
      </c>
      <c r="G19">
        <f>Q10</f>
        <v>15.6</v>
      </c>
      <c r="H19">
        <f t="shared" ref="H19" si="0">S9</f>
        <v>0</v>
      </c>
      <c r="I19">
        <f t="shared" ref="I19" si="1">S10</f>
        <v>0</v>
      </c>
      <c r="J19">
        <f t="shared" ref="J19" si="2">U9</f>
        <v>0</v>
      </c>
      <c r="K19">
        <f>V9</f>
        <v>0</v>
      </c>
      <c r="L19">
        <f>V10</f>
        <v>0</v>
      </c>
      <c r="M19">
        <f t="shared" ref="M19" si="3">X9</f>
        <v>0</v>
      </c>
    </row>
    <row r="20" spans="4:20" x14ac:dyDescent="0.2">
      <c r="F20">
        <v>1078.0999999999999</v>
      </c>
      <c r="G20">
        <f>F19-F20 * (1  +C10+D10)</f>
        <v>-8.4695090502982566</v>
      </c>
      <c r="H20">
        <f>F19-G19 * (1  +D10+C10)</f>
        <v>1062.3774470446297</v>
      </c>
      <c r="I20">
        <f t="shared" ref="H20:J20" si="4">H19-H20 * (1  +E10+F10)</f>
        <v>-4309405.9380975543</v>
      </c>
      <c r="J20">
        <f t="shared" si="4"/>
        <v>11811650735.731586</v>
      </c>
    </row>
    <row r="22" spans="4:20" x14ac:dyDescent="0.2">
      <c r="F22">
        <f>$F$20*H17</f>
        <v>377.33499999999992</v>
      </c>
      <c r="G22">
        <f t="shared" ref="G22:L22" si="5">$F$20*I17</f>
        <v>161.71499999999997</v>
      </c>
      <c r="H22">
        <f t="shared" si="5"/>
        <v>86.24799999999999</v>
      </c>
      <c r="I22">
        <f t="shared" si="5"/>
        <v>86.24799999999999</v>
      </c>
      <c r="J22">
        <f t="shared" si="5"/>
        <v>86.24799999999999</v>
      </c>
      <c r="K22">
        <f t="shared" si="5"/>
        <v>86.24799999999999</v>
      </c>
      <c r="L22">
        <f t="shared" si="5"/>
        <v>86.24799999999999</v>
      </c>
      <c r="M22">
        <f>$F$20*O17</f>
        <v>86.24799999999999</v>
      </c>
      <c r="N22">
        <f t="shared" ref="N22" si="6">$F$20*P17</f>
        <v>86.24799999999999</v>
      </c>
      <c r="O22">
        <f t="shared" ref="O22" si="7">$F$20*Q17</f>
        <v>86.24799999999999</v>
      </c>
      <c r="P22">
        <f>$F$20*R17</f>
        <v>0</v>
      </c>
      <c r="Q22">
        <f t="shared" ref="Q22" si="8">$F$20*S17</f>
        <v>0</v>
      </c>
      <c r="R22">
        <f t="shared" ref="R22" si="9">$F$20*T17</f>
        <v>0</v>
      </c>
      <c r="S22">
        <f t="shared" ref="S22" si="10">$F$20*U17</f>
        <v>0</v>
      </c>
      <c r="T22">
        <f t="shared" ref="T22" si="11">$F$20*V17</f>
        <v>0</v>
      </c>
    </row>
    <row r="23" spans="4:20" x14ac:dyDescent="0.2">
      <c r="F23">
        <f>400 * F22/E27</f>
        <v>7.0002921928844071</v>
      </c>
    </row>
    <row r="26" spans="4:20" x14ac:dyDescent="0.2">
      <c r="E26" t="s">
        <v>47</v>
      </c>
      <c r="F26" t="s">
        <v>48</v>
      </c>
      <c r="G26" t="s">
        <v>49</v>
      </c>
      <c r="H26" t="s">
        <v>50</v>
      </c>
    </row>
    <row r="27" spans="4:20" x14ac:dyDescent="0.2">
      <c r="D27" t="s">
        <v>46</v>
      </c>
      <c r="E27">
        <v>21561.1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Contributions</vt:lpstr>
      <vt:lpstr>Transfers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2021-03-04T22:30:34Z</dcterms:created>
  <dcterms:modified xsi:type="dcterms:W3CDTF">2021-03-05T17:02:11Z</dcterms:modified>
</cp:coreProperties>
</file>