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stojanovic\Downloads\fim\"/>
    </mc:Choice>
  </mc:AlternateContent>
  <xr:revisionPtr revIDLastSave="0" documentId="13_ncr:1_{11E0D7E9-0D35-4F9D-AAEC-250CA7225790}" xr6:coauthVersionLast="47" xr6:coauthVersionMax="47" xr10:uidLastSave="{00000000-0000-0000-0000-000000000000}"/>
  <bookViews>
    <workbookView xWindow="-120" yWindow="-120" windowWidth="29040" windowHeight="15720" activeTab="1" xr2:uid="{07E2A235-8026-4A58-819D-33F49661EC91}"/>
  </bookViews>
  <sheets>
    <sheet name="Variable list" sheetId="10" r:id="rId1"/>
    <sheet name="DATA Raw" sheetId="5" r:id="rId2"/>
    <sheet name="forecast" sheetId="11" r:id="rId3"/>
  </sheets>
  <definedNames>
    <definedName name="_DLX1.USE">'DATA Raw'!$A$1:$U$5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01" i="5" l="1"/>
  <c r="D200" i="5"/>
  <c r="E198" i="5"/>
  <c r="D198" i="5"/>
  <c r="E192" i="5"/>
  <c r="D197" i="5"/>
  <c r="E194" i="5"/>
  <c r="Q189" i="5"/>
  <c r="E196" i="5"/>
  <c r="E193" i="5"/>
  <c r="D193" i="5"/>
  <c r="D190" i="5"/>
  <c r="E189" i="5"/>
  <c r="D189" i="5"/>
  <c r="E188" i="5"/>
  <c r="D188" i="5"/>
  <c r="D204" i="5"/>
  <c r="D203" i="5"/>
  <c r="C203" i="5"/>
  <c r="D202" i="5"/>
  <c r="D199" i="5"/>
  <c r="D196" i="5"/>
  <c r="D192" i="5"/>
  <c r="E191" i="5"/>
  <c r="D191" i="5"/>
  <c r="N186" i="5"/>
  <c r="M186" i="5"/>
  <c r="T186" i="5"/>
  <c r="W170" i="5"/>
  <c r="W171" i="5"/>
  <c r="W172" i="5"/>
  <c r="W173" i="5"/>
  <c r="W174" i="5"/>
  <c r="W175" i="5"/>
  <c r="W176" i="5"/>
  <c r="W177" i="5"/>
  <c r="B24" i="11"/>
  <c r="E207" i="5" l="1"/>
  <c r="D207" i="5"/>
  <c r="D206" i="5"/>
  <c r="E206" i="5"/>
  <c r="W178" i="5" l="1"/>
  <c r="W179" i="5"/>
</calcChain>
</file>

<file path=xl/sharedStrings.xml><?xml version="1.0" encoding="utf-8"?>
<sst xmlns="http://schemas.openxmlformats.org/spreadsheetml/2006/main" count="442" uniqueCount="339">
  <si>
    <t>19801 *Q</t>
  </si>
  <si>
    <t>.excel_last</t>
  </si>
  <si>
    <t>19801</t>
  </si>
  <si>
    <t>19802</t>
  </si>
  <si>
    <t>19803</t>
  </si>
  <si>
    <t>19804</t>
  </si>
  <si>
    <t>19811</t>
  </si>
  <si>
    <t>19812</t>
  </si>
  <si>
    <t>19813</t>
  </si>
  <si>
    <t>19814</t>
  </si>
  <si>
    <t>19821</t>
  </si>
  <si>
    <t>19822</t>
  </si>
  <si>
    <t>19823</t>
  </si>
  <si>
    <t>19824</t>
  </si>
  <si>
    <t>19831</t>
  </si>
  <si>
    <t>19832</t>
  </si>
  <si>
    <t>19833</t>
  </si>
  <si>
    <t>19834</t>
  </si>
  <si>
    <t>19841</t>
  </si>
  <si>
    <t>19842</t>
  </si>
  <si>
    <t>19843</t>
  </si>
  <si>
    <t>19844</t>
  </si>
  <si>
    <t>19851</t>
  </si>
  <si>
    <t>19852</t>
  </si>
  <si>
    <t>19853</t>
  </si>
  <si>
    <t>19854</t>
  </si>
  <si>
    <t>19861</t>
  </si>
  <si>
    <t>19862</t>
  </si>
  <si>
    <t>19863</t>
  </si>
  <si>
    <t>19864</t>
  </si>
  <si>
    <t>19871</t>
  </si>
  <si>
    <t>19872</t>
  </si>
  <si>
    <t>19873</t>
  </si>
  <si>
    <t>19874</t>
  </si>
  <si>
    <t>19881</t>
  </si>
  <si>
    <t>19882</t>
  </si>
  <si>
    <t>19883</t>
  </si>
  <si>
    <t>19884</t>
  </si>
  <si>
    <t>19891</t>
  </si>
  <si>
    <t>19892</t>
  </si>
  <si>
    <t>19893</t>
  </si>
  <si>
    <t>19894</t>
  </si>
  <si>
    <t>19901</t>
  </si>
  <si>
    <t>19902</t>
  </si>
  <si>
    <t>19903</t>
  </si>
  <si>
    <t>19904</t>
  </si>
  <si>
    <t>19911</t>
  </si>
  <si>
    <t>19912</t>
  </si>
  <si>
    <t>19913</t>
  </si>
  <si>
    <t>19914</t>
  </si>
  <si>
    <t>19921</t>
  </si>
  <si>
    <t>19922</t>
  </si>
  <si>
    <t>19923</t>
  </si>
  <si>
    <t>19924</t>
  </si>
  <si>
    <t>19931</t>
  </si>
  <si>
    <t>19932</t>
  </si>
  <si>
    <t>19933</t>
  </si>
  <si>
    <t>19934</t>
  </si>
  <si>
    <t>19941</t>
  </si>
  <si>
    <t>19942</t>
  </si>
  <si>
    <t>19943</t>
  </si>
  <si>
    <t>19944</t>
  </si>
  <si>
    <t>19951</t>
  </si>
  <si>
    <t>19952</t>
  </si>
  <si>
    <t>19953</t>
  </si>
  <si>
    <t>19954</t>
  </si>
  <si>
    <t>19961</t>
  </si>
  <si>
    <t>19962</t>
  </si>
  <si>
    <t>19963</t>
  </si>
  <si>
    <t>19964</t>
  </si>
  <si>
    <t>19971</t>
  </si>
  <si>
    <t>19972</t>
  </si>
  <si>
    <t>19973</t>
  </si>
  <si>
    <t>19974</t>
  </si>
  <si>
    <t>19981</t>
  </si>
  <si>
    <t>19982</t>
  </si>
  <si>
    <t>19983</t>
  </si>
  <si>
    <t>19984</t>
  </si>
  <si>
    <t>19991</t>
  </si>
  <si>
    <t>19992</t>
  </si>
  <si>
    <t>19993</t>
  </si>
  <si>
    <t>19994</t>
  </si>
  <si>
    <t>20001</t>
  </si>
  <si>
    <t>20002</t>
  </si>
  <si>
    <t>20003</t>
  </si>
  <si>
    <t>20004</t>
  </si>
  <si>
    <t>20011</t>
  </si>
  <si>
    <t>20012</t>
  </si>
  <si>
    <t>20013</t>
  </si>
  <si>
    <t>20014</t>
  </si>
  <si>
    <t>20021</t>
  </si>
  <si>
    <t>20022</t>
  </si>
  <si>
    <t>20023</t>
  </si>
  <si>
    <t>20024</t>
  </si>
  <si>
    <t>20031</t>
  </si>
  <si>
    <t>20032</t>
  </si>
  <si>
    <t>20033</t>
  </si>
  <si>
    <t>20034</t>
  </si>
  <si>
    <t>20041</t>
  </si>
  <si>
    <t>20042</t>
  </si>
  <si>
    <t>20043</t>
  </si>
  <si>
    <t>20044</t>
  </si>
  <si>
    <t>20051</t>
  </si>
  <si>
    <t>20052</t>
  </si>
  <si>
    <t>20053</t>
  </si>
  <si>
    <t>20054</t>
  </si>
  <si>
    <t>20061</t>
  </si>
  <si>
    <t>20062</t>
  </si>
  <si>
    <t>20063</t>
  </si>
  <si>
    <t>20064</t>
  </si>
  <si>
    <t>20071</t>
  </si>
  <si>
    <t>20072</t>
  </si>
  <si>
    <t>20073</t>
  </si>
  <si>
    <t>20074</t>
  </si>
  <si>
    <t>20081</t>
  </si>
  <si>
    <t>20082</t>
  </si>
  <si>
    <t>20083</t>
  </si>
  <si>
    <t>20084</t>
  </si>
  <si>
    <t>20091</t>
  </si>
  <si>
    <t>20092</t>
  </si>
  <si>
    <t>20093</t>
  </si>
  <si>
    <t>20094</t>
  </si>
  <si>
    <t>20101</t>
  </si>
  <si>
    <t>20102</t>
  </si>
  <si>
    <t>20103</t>
  </si>
  <si>
    <t>20104</t>
  </si>
  <si>
    <t>20111</t>
  </si>
  <si>
    <t>20112</t>
  </si>
  <si>
    <t>20113</t>
  </si>
  <si>
    <t>20114</t>
  </si>
  <si>
    <t>20121</t>
  </si>
  <si>
    <t>20122</t>
  </si>
  <si>
    <t>20123</t>
  </si>
  <si>
    <t>20124</t>
  </si>
  <si>
    <t>20131</t>
  </si>
  <si>
    <t>20132</t>
  </si>
  <si>
    <t>20133</t>
  </si>
  <si>
    <t>20134</t>
  </si>
  <si>
    <t>20141</t>
  </si>
  <si>
    <t>20142</t>
  </si>
  <si>
    <t>20143</t>
  </si>
  <si>
    <t>20144</t>
  </si>
  <si>
    <t>20151</t>
  </si>
  <si>
    <t>20152</t>
  </si>
  <si>
    <t>20153</t>
  </si>
  <si>
    <t>20154</t>
  </si>
  <si>
    <t>20161</t>
  </si>
  <si>
    <t>20162</t>
  </si>
  <si>
    <t>20163</t>
  </si>
  <si>
    <t>20164</t>
  </si>
  <si>
    <t>20171</t>
  </si>
  <si>
    <t>20172</t>
  </si>
  <si>
    <t>20173</t>
  </si>
  <si>
    <t>20174</t>
  </si>
  <si>
    <t>20181</t>
  </si>
  <si>
    <t>20182</t>
  </si>
  <si>
    <t>20183</t>
  </si>
  <si>
    <t>20184</t>
  </si>
  <si>
    <t>20191</t>
  </si>
  <si>
    <t>20192</t>
  </si>
  <si>
    <t>20193</t>
  </si>
  <si>
    <t>20194</t>
  </si>
  <si>
    <t>20201</t>
  </si>
  <si>
    <t>20202</t>
  </si>
  <si>
    <t>20203</t>
  </si>
  <si>
    <t>20204</t>
  </si>
  <si>
    <t>20211</t>
  </si>
  <si>
    <t>20212</t>
  </si>
  <si>
    <t>20213</t>
  </si>
  <si>
    <t>20214</t>
  </si>
  <si>
    <t>20221</t>
  </si>
  <si>
    <t>20222</t>
  </si>
  <si>
    <t>20223</t>
  </si>
  <si>
    <t>20224</t>
  </si>
  <si>
    <t>20231</t>
  </si>
  <si>
    <t>.TN</t>
  </si>
  <si>
    <t>.T1</t>
  </si>
  <si>
    <t>.DESC</t>
  </si>
  <si>
    <t>GDP@USNA</t>
  </si>
  <si>
    <t>RECESSQ2@USECON</t>
  </si>
  <si>
    <t>Q1-1947</t>
  </si>
  <si>
    <t>Gross Domestic Product (SAAR, Bil.$)</t>
  </si>
  <si>
    <t>Q1-1920</t>
  </si>
  <si>
    <t>Quarterly NBER Recession/Expansion: Trough Method (+1 or 0)</t>
  </si>
  <si>
    <t>GDPPOTHQ@USECON</t>
  </si>
  <si>
    <t>Real Potential Gross Domestic Product [CBO] (SAAR, Bil.Chn.2012$)</t>
  </si>
  <si>
    <t>20232</t>
  </si>
  <si>
    <t>Q2-2023</t>
  </si>
  <si>
    <t>Q1-1950</t>
  </si>
  <si>
    <t>GFD@USNA</t>
  </si>
  <si>
    <t>National Defense Consumption &amp; Gross Investment (SAAR, Bil.$)</t>
  </si>
  <si>
    <t>GFN@USNA</t>
  </si>
  <si>
    <t>Federal Nondefense Consumption Expenditures &amp; Gross Investment (SAAR, Bil.$)</t>
  </si>
  <si>
    <t>GS@USNA</t>
  </si>
  <si>
    <t>State &amp; Local Government Consumption &amp; Gross Investment (SAAR, Bil.$)</t>
  </si>
  <si>
    <t>DGFD@USNA</t>
  </si>
  <si>
    <t>Natl Defense Consumption/Gross Investment: Implicit Price Deflator(SA, 2012=100)</t>
  </si>
  <si>
    <t>DGFN@USNA</t>
  </si>
  <si>
    <t>DGS@USNA</t>
  </si>
  <si>
    <t>Federal Nondefense Consumption/Investment: Implicit Price Deflator(SA, 2012=100)</t>
  </si>
  <si>
    <t>State &amp; Local Govt Consumption/Investment: Implicit Price Deflator(SA, 2012=100)</t>
  </si>
  <si>
    <t>GFETFS@USNA</t>
  </si>
  <si>
    <t>GFRCRT@USNA</t>
  </si>
  <si>
    <t>GFRTXF@USNA</t>
  </si>
  <si>
    <t>GFRCP@USNA</t>
  </si>
  <si>
    <t>GFRPT@USNA</t>
  </si>
  <si>
    <t>GFRPRI@USNA</t>
  </si>
  <si>
    <t>Q4-2025</t>
  </si>
  <si>
    <t>Q1-2023</t>
  </si>
  <si>
    <t>Federal Government Current Tax Receipts (SAAR, Bil.$)</t>
  </si>
  <si>
    <t>Q1-1959</t>
  </si>
  <si>
    <t>Federal Government Tax Receipts from the Rest of the World (SAAR, Bil.$)</t>
  </si>
  <si>
    <t>Federal Government Tax Receipts on Corporate Income (SAAR, Bil.$)</t>
  </si>
  <si>
    <t>Federal Government Personal Current Tax Receipts (SAAR, Bil.$)</t>
  </si>
  <si>
    <t>Federal Government Tax Receipts on Production &amp; Imports (SAAR, Bil.$)</t>
  </si>
  <si>
    <t>Federal Government Social Benefit Payments (SAAR, Bil.$)</t>
  </si>
  <si>
    <t>Q4-2022</t>
  </si>
  <si>
    <t>Q2-2020</t>
  </si>
  <si>
    <t>GFSUB@USNA</t>
  </si>
  <si>
    <t>Federal Government Subsidies (SAAR, Bil.$)</t>
  </si>
  <si>
    <t>GFTFPE@USNA</t>
  </si>
  <si>
    <t>Fed Govt Social Benefit Pymt to Persons: Econ Impact Payments  DISC(SAAR, Bil.$)</t>
  </si>
  <si>
    <t>GFTFPU@USNA</t>
  </si>
  <si>
    <t>Fed Govt Soc Benefit Pymt to Per: Expansion of Unemp Programs  DISC(SAAR, Bil.$)</t>
  </si>
  <si>
    <t>JCBM@USECON</t>
  </si>
  <si>
    <t>Q2-2023 &lt;- Jun-2023</t>
  </si>
  <si>
    <t>Q1-1959 &lt;- Jan-1959</t>
  </si>
  <si>
    <t>PCE: Chain Price Index (SA, 2012=100)</t>
  </si>
  <si>
    <t>.SOURCE</t>
  </si>
  <si>
    <t>BEA</t>
  </si>
  <si>
    <t>CBO</t>
  </si>
  <si>
    <t>NBER</t>
  </si>
  <si>
    <t>column C</t>
  </si>
  <si>
    <t>nominal GDP</t>
  </si>
  <si>
    <t>column D to E</t>
  </si>
  <si>
    <t>state and local government spending</t>
  </si>
  <si>
    <t>column F</t>
  </si>
  <si>
    <t>column G to H</t>
  </si>
  <si>
    <t>column I</t>
  </si>
  <si>
    <t>federal government spending (defense and non defense) implicit price deflator</t>
  </si>
  <si>
    <t>federal government spending (defense and non defense)</t>
  </si>
  <si>
    <t>state and local government spending, implicit price deflator</t>
  </si>
  <si>
    <t>Column J</t>
  </si>
  <si>
    <t>real potential GDP</t>
  </si>
  <si>
    <t>For the government components</t>
  </si>
  <si>
    <t>For the consumption component</t>
  </si>
  <si>
    <r>
      <t xml:space="preserve">I estimate </t>
    </r>
    <r>
      <rPr>
        <sz val="11"/>
        <color theme="1"/>
        <rFont val="Calibri"/>
        <family val="2"/>
      </rPr>
      <t>πG by calculating the total implicit price deflator by weighing each of them with their share of governmental spending.</t>
    </r>
  </si>
  <si>
    <r>
      <t xml:space="preserve">Annualized growth rate q/q to obtain </t>
    </r>
    <r>
      <rPr>
        <sz val="11"/>
        <color theme="1"/>
        <rFont val="Calibri"/>
        <family val="2"/>
      </rPr>
      <t>µ</t>
    </r>
  </si>
  <si>
    <r>
      <t xml:space="preserve">I estimate </t>
    </r>
    <r>
      <rPr>
        <sz val="11"/>
        <color theme="1"/>
        <rFont val="Calibri"/>
        <family val="2"/>
      </rPr>
      <t>G summing all thre components.</t>
    </r>
  </si>
  <si>
    <t>Column K</t>
  </si>
  <si>
    <t>Column L</t>
  </si>
  <si>
    <t>Column M</t>
  </si>
  <si>
    <t>Column N</t>
  </si>
  <si>
    <t>Column O</t>
  </si>
  <si>
    <t>Column P</t>
  </si>
  <si>
    <t>Column Q</t>
  </si>
  <si>
    <t>Column R</t>
  </si>
  <si>
    <t>Column S</t>
  </si>
  <si>
    <t>Column T</t>
  </si>
  <si>
    <t>I estimate social benefits (excluding pandemic measures) by substracting column R and S to P.</t>
  </si>
  <si>
    <t>Annualized growth rate q/q to obtain πC</t>
  </si>
  <si>
    <t>I estimate non corporate profits by summing columns L and N.</t>
  </si>
  <si>
    <t>I estimate corporate profits by summing columns M and O.</t>
  </si>
  <si>
    <t>Table 3.2 from National Accounts</t>
  </si>
  <si>
    <t>Table 1.1.5 from Nationals Accounts</t>
  </si>
  <si>
    <t>Table 1.1.9 from Nationals Accounts</t>
  </si>
  <si>
    <t>Personal Income &amp; Outlays Table 9</t>
  </si>
  <si>
    <t>I rouhgly estimate along the three main components (non-corporate taxes, corporate taxes, and social and health benefits) as shown on your website. I also roughly estimate the MPCs based on those provided on the webpage https://www.brookings.edu/articles/the-hutchins-centers-fiscal-impact-measure/.</t>
  </si>
  <si>
    <t>gs</t>
  </si>
  <si>
    <t>gdp</t>
  </si>
  <si>
    <t>gdppothq</t>
  </si>
  <si>
    <t>gfrcp</t>
  </si>
  <si>
    <t>gfrpt</t>
  </si>
  <si>
    <t>gfrpri</t>
  </si>
  <si>
    <t>gfsub</t>
  </si>
  <si>
    <t>gftfpe</t>
  </si>
  <si>
    <t>gftfpu</t>
  </si>
  <si>
    <t>jc</t>
  </si>
  <si>
    <t>jgs (ours is ever so slightly different)</t>
  </si>
  <si>
    <t>variable</t>
  </si>
  <si>
    <t>2023 Q2</t>
  </si>
  <si>
    <t>2023 Q3</t>
  </si>
  <si>
    <t>2023 Q4</t>
  </si>
  <si>
    <t>2024 Q1</t>
  </si>
  <si>
    <t>2024 Q2</t>
  </si>
  <si>
    <t>2024 Q3</t>
  </si>
  <si>
    <t>2024 Q4</t>
  </si>
  <si>
    <t>2025 Q1</t>
  </si>
  <si>
    <t>consumption_grants</t>
  </si>
  <si>
    <t>investment_grants</t>
  </si>
  <si>
    <t>federal_purchases</t>
  </si>
  <si>
    <t>state_purchases</t>
  </si>
  <si>
    <t>federal_subsidies</t>
  </si>
  <si>
    <t>federal_aid_to_small_businesses_arp</t>
  </si>
  <si>
    <t>federal_ui</t>
  </si>
  <si>
    <t>state_ui</t>
  </si>
  <si>
    <t>medicaid_grants</t>
  </si>
  <si>
    <t>medicaid</t>
  </si>
  <si>
    <t>medicare</t>
  </si>
  <si>
    <t>rebate_checks</t>
  </si>
  <si>
    <t>rebate_checks_arp</t>
  </si>
  <si>
    <t>federal_other_vulnerable_arp</t>
  </si>
  <si>
    <t>federal_other_direct_aid_arp</t>
  </si>
  <si>
    <t>federal_social_benefits</t>
  </si>
  <si>
    <t>state_social_benefits</t>
  </si>
  <si>
    <t>federal_non_corporate_taxes</t>
  </si>
  <si>
    <t>state_non_corporate_taxes</t>
  </si>
  <si>
    <t>federal_corporate_taxes</t>
  </si>
  <si>
    <t>state_corporate_taxes</t>
  </si>
  <si>
    <t>federal_student_loans</t>
  </si>
  <si>
    <t>MATCH</t>
  </si>
  <si>
    <t>WAY DIFFERENT?</t>
  </si>
  <si>
    <t>MATCH?</t>
  </si>
  <si>
    <t>NOT INCL</t>
  </si>
  <si>
    <t>MATCH-ish</t>
  </si>
  <si>
    <t>ARE THESE INCLUDED?</t>
  </si>
  <si>
    <t>Ours</t>
  </si>
  <si>
    <t>PYM</t>
  </si>
  <si>
    <t>match? (I feel like our purple includes more things, so maybe not?)</t>
  </si>
  <si>
    <t>fed ui</t>
  </si>
  <si>
    <t>fed EIPs</t>
  </si>
  <si>
    <t>fed social benefits (incl medicare??)</t>
  </si>
  <si>
    <t>fed corpo tax receipts</t>
  </si>
  <si>
    <t>state non corpo and corpo taxes</t>
  </si>
  <si>
    <t>Federal Government Subsidies</t>
  </si>
  <si>
    <t>TOTAL</t>
  </si>
  <si>
    <t>only matches</t>
  </si>
  <si>
    <t>state and local puchases and investment</t>
  </si>
  <si>
    <t>Q for louise: do we use defense?</t>
  </si>
  <si>
    <t>federal purchases</t>
  </si>
  <si>
    <t>grants</t>
  </si>
  <si>
    <t>louise question</t>
  </si>
  <si>
    <t>personal income taxes</t>
  </si>
  <si>
    <t>MATCH but we also add in other taxes (below)</t>
  </si>
  <si>
    <t>social insurance and production taxes</t>
  </si>
  <si>
    <t>MISSING</t>
  </si>
  <si>
    <t>MATCH (close enough)</t>
  </si>
  <si>
    <t>MISSING?</t>
  </si>
  <si>
    <t>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</si>
</sst>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mm"/>
    <numFmt numFmtId="165" formatCode="0.000"/>
    <numFmt numFmtId="166" formatCode="0.0"/>
  </numFmts>
  <fonts count="1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1"/>
      <color theme="1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999FF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rgb="FFE17659"/>
        <bgColor indexed="64"/>
      </patternFill>
    </fill>
    <fill>
      <patternFill patternType="solid">
        <fgColor rgb="FF63CBB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99FF66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3">
    <xf numFmtId="0" fontId="0" fillId="0" borderId="0" xfId="0"/>
    <xf numFmtId="0" fontId="1" fillId="0" borderId="0" xfId="1"/>
    <xf numFmtId="0" fontId="1" fillId="0" borderId="0" xfId="1" applyFill="1"/>
    <xf numFmtId="0" fontId="0" fillId="0" borderId="0" xfId="0" quotePrefix="1"/>
    <xf numFmtId="164" fontId="0" fillId="0" borderId="0" xfId="0" applyNumberFormat="1"/>
    <xf numFmtId="1" fontId="0" fillId="0" borderId="0" xfId="0" applyNumberFormat="1"/>
    <xf numFmtId="165" fontId="0" fillId="0" borderId="0" xfId="0" applyNumberFormat="1"/>
    <xf numFmtId="14" fontId="2" fillId="0" borderId="0" xfId="0" applyNumberFormat="1" applyFont="1" applyAlignment="1">
      <alignment wrapText="1"/>
    </xf>
    <xf numFmtId="166" fontId="0" fillId="0" borderId="0" xfId="0" applyNumberFormat="1"/>
    <xf numFmtId="0" fontId="0" fillId="0" borderId="0" xfId="0" applyFill="1"/>
    <xf numFmtId="14" fontId="2" fillId="0" borderId="0" xfId="0" applyNumberFormat="1" applyFont="1" applyFill="1" applyAlignment="1">
      <alignment wrapText="1"/>
    </xf>
    <xf numFmtId="0" fontId="3" fillId="0" borderId="0" xfId="0" applyFont="1"/>
    <xf numFmtId="0" fontId="0" fillId="0" borderId="0" xfId="0" applyAlignment="1">
      <alignment wrapText="1"/>
    </xf>
    <xf numFmtId="0" fontId="0" fillId="2" borderId="0" xfId="0" applyFill="1"/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6" fillId="0" borderId="0" xfId="0" applyFont="1"/>
    <xf numFmtId="0" fontId="6" fillId="3" borderId="0" xfId="0" applyFont="1" applyFill="1" applyAlignment="1">
      <alignment horizontal="center"/>
    </xf>
    <xf numFmtId="1" fontId="4" fillId="0" borderId="0" xfId="0" applyNumberFormat="1" applyFont="1" applyAlignment="1">
      <alignment horizontal="center"/>
    </xf>
    <xf numFmtId="0" fontId="4" fillId="0" borderId="0" xfId="0" applyFont="1"/>
    <xf numFmtId="166" fontId="0" fillId="4" borderId="0" xfId="0" applyNumberFormat="1" applyFill="1"/>
    <xf numFmtId="0" fontId="5" fillId="0" borderId="0" xfId="0" applyFont="1"/>
    <xf numFmtId="0" fontId="1" fillId="0" borderId="0" xfId="1" applyAlignment="1">
      <alignment wrapText="1"/>
    </xf>
    <xf numFmtId="166" fontId="0" fillId="0" borderId="0" xfId="0" applyNumberFormat="1" applyAlignment="1">
      <alignment wrapText="1"/>
    </xf>
    <xf numFmtId="1" fontId="4" fillId="0" borderId="0" xfId="0" applyNumberFormat="1" applyFont="1" applyAlignment="1">
      <alignment horizontal="center" wrapText="1"/>
    </xf>
    <xf numFmtId="0" fontId="0" fillId="0" borderId="0" xfId="0" applyBorder="1" applyAlignment="1">
      <alignment wrapText="1"/>
    </xf>
    <xf numFmtId="1" fontId="0" fillId="5" borderId="0" xfId="0" applyNumberFormat="1" applyFill="1" applyBorder="1"/>
    <xf numFmtId="166" fontId="0" fillId="5" borderId="0" xfId="0" applyNumberFormat="1" applyFill="1" applyBorder="1"/>
    <xf numFmtId="0" fontId="0" fillId="0" borderId="0" xfId="0" applyBorder="1"/>
    <xf numFmtId="1" fontId="0" fillId="10" borderId="0" xfId="0" applyNumberFormat="1" applyFill="1" applyBorder="1"/>
    <xf numFmtId="166" fontId="0" fillId="10" borderId="0" xfId="0" applyNumberFormat="1" applyFill="1" applyBorder="1"/>
    <xf numFmtId="1" fontId="0" fillId="9" borderId="0" xfId="0" applyNumberFormat="1" applyFill="1" applyBorder="1"/>
    <xf numFmtId="166" fontId="0" fillId="9" borderId="0" xfId="0" applyNumberFormat="1" applyFill="1" applyBorder="1"/>
    <xf numFmtId="1" fontId="7" fillId="8" borderId="0" xfId="0" applyNumberFormat="1" applyFont="1" applyFill="1" applyBorder="1"/>
    <xf numFmtId="166" fontId="7" fillId="8" borderId="0" xfId="0" applyNumberFormat="1" applyFont="1" applyFill="1" applyBorder="1"/>
    <xf numFmtId="166" fontId="0" fillId="6" borderId="0" xfId="0" applyNumberFormat="1" applyFill="1" applyBorder="1"/>
    <xf numFmtId="1" fontId="0" fillId="6" borderId="0" xfId="0" applyNumberFormat="1" applyFill="1" applyBorder="1"/>
    <xf numFmtId="1" fontId="0" fillId="2" borderId="0" xfId="0" applyNumberFormat="1" applyFill="1" applyBorder="1"/>
    <xf numFmtId="0" fontId="0" fillId="0" borderId="0" xfId="0" applyFill="1" applyBorder="1" applyAlignment="1">
      <alignment wrapText="1"/>
    </xf>
    <xf numFmtId="1" fontId="0" fillId="0" borderId="0" xfId="0" applyNumberFormat="1" applyBorder="1"/>
    <xf numFmtId="0" fontId="4" fillId="0" borderId="0" xfId="0" applyFont="1" applyFill="1" applyBorder="1" applyAlignment="1">
      <alignment wrapText="1"/>
    </xf>
    <xf numFmtId="0" fontId="0" fillId="0" borderId="1" xfId="0" applyBorder="1" applyAlignment="1">
      <alignment wrapText="1"/>
    </xf>
    <xf numFmtId="1" fontId="0" fillId="0" borderId="1" xfId="0" applyNumberFormat="1" applyBorder="1"/>
    <xf numFmtId="0" fontId="0" fillId="0" borderId="1" xfId="0" applyBorder="1"/>
    <xf numFmtId="1" fontId="5" fillId="11" borderId="0" xfId="0" applyNumberFormat="1" applyFont="1" applyFill="1"/>
    <xf numFmtId="166" fontId="5" fillId="11" borderId="0" xfId="0" applyNumberFormat="1" applyFont="1" applyFill="1"/>
    <xf numFmtId="0" fontId="5" fillId="5" borderId="3" xfId="0" applyFont="1" applyFill="1" applyBorder="1" applyAlignment="1">
      <alignment wrapText="1"/>
    </xf>
    <xf numFmtId="0" fontId="5" fillId="11" borderId="3" xfId="0" applyFont="1" applyFill="1" applyBorder="1" applyAlignment="1">
      <alignment wrapText="1"/>
    </xf>
    <xf numFmtId="0" fontId="5" fillId="0" borderId="3" xfId="0" applyFont="1" applyFill="1" applyBorder="1" applyAlignment="1">
      <alignment wrapText="1"/>
    </xf>
    <xf numFmtId="0" fontId="5" fillId="10" borderId="3" xfId="0" applyFont="1" applyFill="1" applyBorder="1" applyAlignment="1">
      <alignment wrapText="1"/>
    </xf>
    <xf numFmtId="0" fontId="5" fillId="0" borderId="3" xfId="0" applyFont="1" applyBorder="1" applyAlignment="1">
      <alignment wrapText="1"/>
    </xf>
    <xf numFmtId="0" fontId="6" fillId="0" borderId="3" xfId="0" applyFont="1" applyFill="1" applyBorder="1" applyAlignment="1">
      <alignment wrapText="1"/>
    </xf>
    <xf numFmtId="0" fontId="5" fillId="8" borderId="3" xfId="0" applyFont="1" applyFill="1" applyBorder="1" applyAlignment="1">
      <alignment wrapText="1"/>
    </xf>
    <xf numFmtId="0" fontId="5" fillId="9" borderId="3" xfId="0" applyFont="1" applyFill="1" applyBorder="1" applyAlignment="1">
      <alignment wrapText="1"/>
    </xf>
    <xf numFmtId="0" fontId="5" fillId="7" borderId="3" xfId="0" applyFont="1" applyFill="1" applyBorder="1" applyAlignment="1">
      <alignment wrapText="1"/>
    </xf>
    <xf numFmtId="0" fontId="5" fillId="2" borderId="3" xfId="0" applyFont="1" applyFill="1" applyBorder="1" applyAlignment="1">
      <alignment wrapText="1"/>
    </xf>
    <xf numFmtId="0" fontId="5" fillId="6" borderId="3" xfId="0" applyFont="1" applyFill="1" applyBorder="1" applyAlignment="1">
      <alignment wrapText="1"/>
    </xf>
    <xf numFmtId="0" fontId="5" fillId="0" borderId="4" xfId="0" applyFont="1" applyBorder="1" applyAlignment="1">
      <alignment wrapText="1"/>
    </xf>
    <xf numFmtId="14" fontId="8" fillId="0" borderId="2" xfId="0" applyNumberFormat="1" applyFont="1" applyBorder="1" applyAlignment="1">
      <alignment wrapText="1"/>
    </xf>
    <xf numFmtId="14" fontId="8" fillId="5" borderId="3" xfId="0" applyNumberFormat="1" applyFont="1" applyFill="1" applyBorder="1" applyAlignment="1">
      <alignment wrapText="1"/>
    </xf>
    <xf numFmtId="14" fontId="8" fillId="11" borderId="3" xfId="0" applyNumberFormat="1" applyFont="1" applyFill="1" applyBorder="1" applyAlignment="1">
      <alignment wrapText="1"/>
    </xf>
    <xf numFmtId="14" fontId="8" fillId="0" borderId="3" xfId="0" applyNumberFormat="1" applyFont="1" applyBorder="1" applyAlignment="1">
      <alignment wrapText="1"/>
    </xf>
    <xf numFmtId="14" fontId="8" fillId="6" borderId="3" xfId="0" applyNumberFormat="1" applyFont="1" applyFill="1" applyBorder="1" applyAlignment="1">
      <alignment wrapText="1"/>
    </xf>
    <xf numFmtId="14" fontId="8" fillId="0" borderId="3" xfId="0" applyNumberFormat="1" applyFont="1" applyFill="1" applyBorder="1" applyAlignment="1">
      <alignment wrapText="1"/>
    </xf>
    <xf numFmtId="14" fontId="8" fillId="8" borderId="3" xfId="0" applyNumberFormat="1" applyFont="1" applyFill="1" applyBorder="1" applyAlignment="1">
      <alignment wrapText="1"/>
    </xf>
    <xf numFmtId="14" fontId="8" fillId="9" borderId="3" xfId="0" applyNumberFormat="1" applyFont="1" applyFill="1" applyBorder="1" applyAlignment="1">
      <alignment wrapText="1"/>
    </xf>
    <xf numFmtId="14" fontId="8" fillId="10" borderId="3" xfId="0" applyNumberFormat="1" applyFont="1" applyFill="1" applyBorder="1" applyAlignment="1">
      <alignment wrapText="1"/>
    </xf>
    <xf numFmtId="14" fontId="8" fillId="0" borderId="4" xfId="0" applyNumberFormat="1" applyFont="1" applyBorder="1" applyAlignment="1">
      <alignment wrapText="1"/>
    </xf>
    <xf numFmtId="0" fontId="5" fillId="12" borderId="2" xfId="0" applyFont="1" applyFill="1" applyBorder="1" applyAlignment="1">
      <alignment wrapText="1"/>
    </xf>
    <xf numFmtId="0" fontId="5" fillId="12" borderId="3" xfId="0" applyFont="1" applyFill="1" applyBorder="1" applyAlignment="1">
      <alignment wrapText="1"/>
    </xf>
    <xf numFmtId="166" fontId="0" fillId="0" borderId="0" xfId="0" applyNumberFormat="1" applyFill="1" applyBorder="1"/>
    <xf numFmtId="1" fontId="0" fillId="12" borderId="0" xfId="0" applyNumberFormat="1" applyFill="1" applyBorder="1"/>
    <xf numFmtId="1" fontId="7" fillId="0" borderId="0" xfId="0" applyNumberFormat="1" applyFont="1" applyFill="1" applyBorder="1"/>
    <xf numFmtId="166" fontId="9" fillId="13" borderId="0" xfId="0" applyNumberFormat="1" applyFont="1" applyFill="1" applyAlignment="1">
      <alignment horizontal="center" vertical="top" wrapText="1"/>
    </xf>
    <xf numFmtId="0" fontId="0" fillId="0" borderId="0" xfId="0" applyFill="1" applyBorder="1"/>
    <xf numFmtId="14" fontId="8" fillId="14" borderId="3" xfId="0" applyNumberFormat="1" applyFont="1" applyFill="1" applyBorder="1" applyAlignment="1">
      <alignment wrapText="1"/>
    </xf>
    <xf numFmtId="0" fontId="5" fillId="14" borderId="3" xfId="0" applyFont="1" applyFill="1" applyBorder="1" applyAlignment="1">
      <alignment wrapText="1"/>
    </xf>
    <xf numFmtId="1" fontId="0" fillId="14" borderId="0" xfId="0" applyNumberFormat="1" applyFill="1" applyBorder="1"/>
    <xf numFmtId="166" fontId="0" fillId="14" borderId="0" xfId="0" applyNumberFormat="1" applyFill="1" applyBorder="1"/>
    <xf numFmtId="0" fontId="4" fillId="8" borderId="0" xfId="0" applyFont="1" applyFill="1" applyBorder="1" applyAlignment="1">
      <alignment wrapText="1"/>
    </xf>
    <xf numFmtId="1" fontId="0" fillId="8" borderId="0" xfId="0" applyNumberFormat="1" applyFill="1" applyBorder="1"/>
    <xf numFmtId="0" fontId="0" fillId="8" borderId="0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9999FF"/>
      <color rgb="FF99FF66"/>
      <color rgb="FF63CBB2"/>
      <color rgb="FFE17659"/>
      <color rgb="FFFF99FF"/>
      <color rgb="FF66FFFF"/>
      <color rgb="FF99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DGS@USNA" TargetMode="External"/><Relationship Id="rId13" Type="http://schemas.openxmlformats.org/officeDocument/2006/relationships/hyperlink" Target="mailto:GFRCP@USNA" TargetMode="External"/><Relationship Id="rId18" Type="http://schemas.openxmlformats.org/officeDocument/2006/relationships/hyperlink" Target="mailto:GFTFPU@USNA" TargetMode="External"/><Relationship Id="rId3" Type="http://schemas.openxmlformats.org/officeDocument/2006/relationships/hyperlink" Target="mailto:GFN@USNA" TargetMode="External"/><Relationship Id="rId7" Type="http://schemas.openxmlformats.org/officeDocument/2006/relationships/hyperlink" Target="mailto:RECESSQ2@USECON" TargetMode="External"/><Relationship Id="rId12" Type="http://schemas.openxmlformats.org/officeDocument/2006/relationships/hyperlink" Target="mailto:GFETFS@USNA" TargetMode="External"/><Relationship Id="rId17" Type="http://schemas.openxmlformats.org/officeDocument/2006/relationships/hyperlink" Target="mailto:GFTFPE@USNA" TargetMode="External"/><Relationship Id="rId2" Type="http://schemas.openxmlformats.org/officeDocument/2006/relationships/hyperlink" Target="mailto:GFD@USNA" TargetMode="External"/><Relationship Id="rId16" Type="http://schemas.openxmlformats.org/officeDocument/2006/relationships/hyperlink" Target="mailto:GFSUB@USNA" TargetMode="External"/><Relationship Id="rId20" Type="http://schemas.openxmlformats.org/officeDocument/2006/relationships/printerSettings" Target="../printerSettings/printerSettings2.bin"/><Relationship Id="rId1" Type="http://schemas.openxmlformats.org/officeDocument/2006/relationships/hyperlink" Target="mailto:GDP@USNA" TargetMode="External"/><Relationship Id="rId6" Type="http://schemas.openxmlformats.org/officeDocument/2006/relationships/hyperlink" Target="mailto:DGFN@USNA" TargetMode="External"/><Relationship Id="rId11" Type="http://schemas.openxmlformats.org/officeDocument/2006/relationships/hyperlink" Target="mailto:GFRTXF@USNA" TargetMode="External"/><Relationship Id="rId5" Type="http://schemas.openxmlformats.org/officeDocument/2006/relationships/hyperlink" Target="mailto:DGFD@USNA" TargetMode="External"/><Relationship Id="rId15" Type="http://schemas.openxmlformats.org/officeDocument/2006/relationships/hyperlink" Target="mailto:GFRPRI@USNA" TargetMode="External"/><Relationship Id="rId10" Type="http://schemas.openxmlformats.org/officeDocument/2006/relationships/hyperlink" Target="mailto:GFRCRT@USNA" TargetMode="External"/><Relationship Id="rId19" Type="http://schemas.openxmlformats.org/officeDocument/2006/relationships/hyperlink" Target="mailto:JCBM@USECON" TargetMode="External"/><Relationship Id="rId4" Type="http://schemas.openxmlformats.org/officeDocument/2006/relationships/hyperlink" Target="mailto:GS@USNA" TargetMode="External"/><Relationship Id="rId9" Type="http://schemas.openxmlformats.org/officeDocument/2006/relationships/hyperlink" Target="mailto:GDPPOTHQ@USECON" TargetMode="External"/><Relationship Id="rId14" Type="http://schemas.openxmlformats.org/officeDocument/2006/relationships/hyperlink" Target="mailto:GFRPT@USN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4B07C-8D3E-41C4-B030-913095F569F2}">
  <dimension ref="B2:N24"/>
  <sheetViews>
    <sheetView workbookViewId="0">
      <selection activeCell="D13" sqref="D13"/>
    </sheetView>
  </sheetViews>
  <sheetFormatPr defaultRowHeight="15" x14ac:dyDescent="0.25"/>
  <cols>
    <col min="2" max="2" width="23" customWidth="1"/>
    <col min="3" max="3" width="73.28515625" customWidth="1"/>
    <col min="4" max="4" width="10.28515625" customWidth="1"/>
    <col min="14" max="14" width="44.7109375" customWidth="1"/>
  </cols>
  <sheetData>
    <row r="2" spans="2:14" ht="18.75" x14ac:dyDescent="0.3">
      <c r="C2" s="11" t="s">
        <v>244</v>
      </c>
    </row>
    <row r="3" spans="2:14" x14ac:dyDescent="0.25">
      <c r="B3" t="s">
        <v>232</v>
      </c>
      <c r="C3" t="s">
        <v>233</v>
      </c>
      <c r="N3" t="s">
        <v>264</v>
      </c>
    </row>
    <row r="4" spans="2:14" x14ac:dyDescent="0.25">
      <c r="B4" t="s">
        <v>234</v>
      </c>
      <c r="C4" t="s">
        <v>240</v>
      </c>
      <c r="D4" s="16" t="s">
        <v>248</v>
      </c>
      <c r="E4" s="16"/>
      <c r="F4" s="16"/>
      <c r="G4" s="16"/>
      <c r="H4" s="16"/>
      <c r="I4" s="16"/>
      <c r="J4" s="16"/>
      <c r="K4" s="16"/>
      <c r="L4" s="16"/>
      <c r="M4" s="16"/>
      <c r="N4" s="14" t="s">
        <v>264</v>
      </c>
    </row>
    <row r="5" spans="2:14" x14ac:dyDescent="0.25">
      <c r="B5" t="s">
        <v>236</v>
      </c>
      <c r="C5" t="s">
        <v>235</v>
      </c>
      <c r="D5" s="16"/>
      <c r="E5" s="16"/>
      <c r="F5" s="16"/>
      <c r="G5" s="16"/>
      <c r="H5" s="16"/>
      <c r="I5" s="16"/>
      <c r="J5" s="16"/>
      <c r="K5" s="16"/>
      <c r="L5" s="16"/>
      <c r="M5" s="16"/>
      <c r="N5" s="14"/>
    </row>
    <row r="6" spans="2:14" x14ac:dyDescent="0.25">
      <c r="B6" t="s">
        <v>237</v>
      </c>
      <c r="C6" t="s">
        <v>239</v>
      </c>
      <c r="D6" s="16" t="s">
        <v>246</v>
      </c>
      <c r="E6" s="16"/>
      <c r="F6" s="16"/>
      <c r="G6" s="16"/>
      <c r="H6" s="16"/>
      <c r="I6" s="16"/>
      <c r="J6" s="16"/>
      <c r="K6" s="16"/>
      <c r="L6" s="16"/>
      <c r="M6" s="16"/>
      <c r="N6" s="14" t="s">
        <v>265</v>
      </c>
    </row>
    <row r="7" spans="2:14" x14ac:dyDescent="0.25">
      <c r="B7" t="s">
        <v>238</v>
      </c>
      <c r="C7" t="s">
        <v>241</v>
      </c>
      <c r="D7" s="16"/>
      <c r="E7" s="16"/>
      <c r="F7" s="16"/>
      <c r="G7" s="16"/>
      <c r="H7" s="16"/>
      <c r="I7" s="16"/>
      <c r="J7" s="16"/>
      <c r="K7" s="16"/>
      <c r="L7" s="16"/>
      <c r="M7" s="16"/>
      <c r="N7" s="14"/>
    </row>
    <row r="8" spans="2:14" x14ac:dyDescent="0.25">
      <c r="B8" t="s">
        <v>242</v>
      </c>
      <c r="C8" t="s">
        <v>243</v>
      </c>
      <c r="D8" s="14" t="s">
        <v>247</v>
      </c>
      <c r="E8" s="14"/>
      <c r="F8" s="14"/>
      <c r="G8" s="14"/>
      <c r="H8" s="14"/>
      <c r="I8" s="14"/>
      <c r="J8" s="14"/>
      <c r="K8" s="14"/>
      <c r="L8" s="14"/>
      <c r="M8" s="14"/>
      <c r="N8" t="s">
        <v>230</v>
      </c>
    </row>
    <row r="12" spans="2:14" ht="67.5" customHeight="1" x14ac:dyDescent="0.3">
      <c r="C12" s="11" t="s">
        <v>245</v>
      </c>
      <c r="D12" s="15" t="s">
        <v>267</v>
      </c>
      <c r="E12" s="15"/>
      <c r="F12" s="15"/>
      <c r="G12" s="15"/>
      <c r="H12" s="15"/>
      <c r="I12" s="15"/>
      <c r="J12" s="15"/>
      <c r="K12" s="15"/>
      <c r="L12" s="15"/>
      <c r="M12" s="15"/>
    </row>
    <row r="13" spans="2:14" x14ac:dyDescent="0.25">
      <c r="B13" t="s">
        <v>232</v>
      </c>
      <c r="C13" t="s">
        <v>233</v>
      </c>
    </row>
    <row r="14" spans="2:14" x14ac:dyDescent="0.25">
      <c r="B14" t="s">
        <v>242</v>
      </c>
      <c r="C14" t="s">
        <v>243</v>
      </c>
      <c r="D14" s="14" t="s">
        <v>247</v>
      </c>
      <c r="E14" s="14"/>
      <c r="F14" s="14"/>
      <c r="G14" s="14"/>
      <c r="H14" s="14"/>
      <c r="I14" s="14"/>
      <c r="J14" s="14"/>
      <c r="K14" s="14"/>
      <c r="L14" s="14"/>
      <c r="M14" s="14"/>
      <c r="N14" t="s">
        <v>230</v>
      </c>
    </row>
    <row r="15" spans="2:14" x14ac:dyDescent="0.25">
      <c r="B15" t="s">
        <v>249</v>
      </c>
      <c r="C15" t="s">
        <v>209</v>
      </c>
      <c r="N15" s="14" t="s">
        <v>263</v>
      </c>
    </row>
    <row r="16" spans="2:14" x14ac:dyDescent="0.25">
      <c r="B16" t="s">
        <v>250</v>
      </c>
      <c r="C16" t="s">
        <v>211</v>
      </c>
      <c r="D16" s="14" t="s">
        <v>261</v>
      </c>
      <c r="E16" s="14"/>
      <c r="F16" s="14"/>
      <c r="G16" s="14"/>
      <c r="H16" s="14"/>
      <c r="I16" s="14"/>
      <c r="J16" s="14"/>
      <c r="K16" s="14"/>
      <c r="L16" s="14"/>
      <c r="M16" s="14"/>
      <c r="N16" s="14"/>
    </row>
    <row r="17" spans="2:14" x14ac:dyDescent="0.25">
      <c r="B17" t="s">
        <v>251</v>
      </c>
      <c r="C17" t="s">
        <v>212</v>
      </c>
      <c r="D17" s="14" t="s">
        <v>262</v>
      </c>
      <c r="E17" s="14"/>
      <c r="F17" s="14"/>
      <c r="G17" s="14"/>
      <c r="H17" s="14"/>
      <c r="I17" s="14"/>
      <c r="J17" s="14"/>
      <c r="K17" s="14"/>
      <c r="L17" s="14"/>
      <c r="M17" s="14"/>
      <c r="N17" s="14"/>
    </row>
    <row r="18" spans="2:14" x14ac:dyDescent="0.25">
      <c r="B18" t="s">
        <v>252</v>
      </c>
      <c r="C18" t="s">
        <v>213</v>
      </c>
      <c r="N18" s="14"/>
    </row>
    <row r="19" spans="2:14" x14ac:dyDescent="0.25">
      <c r="B19" t="s">
        <v>253</v>
      </c>
      <c r="C19" t="s">
        <v>214</v>
      </c>
      <c r="N19" s="14"/>
    </row>
    <row r="20" spans="2:14" x14ac:dyDescent="0.25">
      <c r="B20" t="s">
        <v>254</v>
      </c>
      <c r="C20" t="s">
        <v>215</v>
      </c>
      <c r="D20" s="14" t="s">
        <v>259</v>
      </c>
      <c r="E20" s="14"/>
      <c r="F20" s="14"/>
      <c r="G20" s="14"/>
      <c r="H20" s="14"/>
      <c r="I20" s="14"/>
      <c r="J20" s="14"/>
      <c r="K20" s="14"/>
      <c r="L20" s="14"/>
      <c r="M20" s="14"/>
      <c r="N20" s="14"/>
    </row>
    <row r="21" spans="2:14" x14ac:dyDescent="0.25">
      <c r="B21" t="s">
        <v>255</v>
      </c>
      <c r="C21" t="s">
        <v>219</v>
      </c>
      <c r="N21" s="14"/>
    </row>
    <row r="22" spans="2:14" x14ac:dyDescent="0.25">
      <c r="B22" t="s">
        <v>256</v>
      </c>
      <c r="C22" t="s">
        <v>221</v>
      </c>
      <c r="N22" s="14"/>
    </row>
    <row r="23" spans="2:14" x14ac:dyDescent="0.25">
      <c r="B23" t="s">
        <v>257</v>
      </c>
      <c r="C23" t="s">
        <v>223</v>
      </c>
      <c r="N23" s="14"/>
    </row>
    <row r="24" spans="2:14" x14ac:dyDescent="0.25">
      <c r="B24" t="s">
        <v>258</v>
      </c>
      <c r="C24" t="s">
        <v>227</v>
      </c>
      <c r="D24" s="14" t="s">
        <v>260</v>
      </c>
      <c r="E24" s="14"/>
      <c r="F24" s="14"/>
      <c r="G24" s="14"/>
      <c r="H24" s="14"/>
      <c r="I24" s="14"/>
      <c r="J24" s="14"/>
      <c r="K24" s="14"/>
      <c r="L24" s="14"/>
      <c r="M24" s="14"/>
      <c r="N24" t="s">
        <v>266</v>
      </c>
    </row>
  </sheetData>
  <mergeCells count="12">
    <mergeCell ref="D24:M24"/>
    <mergeCell ref="D16:M16"/>
    <mergeCell ref="D17:M17"/>
    <mergeCell ref="N15:N23"/>
    <mergeCell ref="N4:N5"/>
    <mergeCell ref="N6:N7"/>
    <mergeCell ref="D12:M12"/>
    <mergeCell ref="D6:M7"/>
    <mergeCell ref="D8:M8"/>
    <mergeCell ref="D4:M5"/>
    <mergeCell ref="D14:M14"/>
    <mergeCell ref="D20:M2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E3EE18-BF1F-490A-A835-F3AF43E49C07}">
  <dimension ref="A1:X207"/>
  <sheetViews>
    <sheetView tabSelected="1" workbookViewId="0">
      <pane xSplit="2" ySplit="5" topLeftCell="C184" activePane="bottomRight" state="frozen"/>
      <selection pane="topRight" activeCell="C1" sqref="C1"/>
      <selection pane="bottomLeft" activeCell="A5" sqref="A5"/>
      <selection pane="bottomRight" activeCell="J199" sqref="J199"/>
    </sheetView>
  </sheetViews>
  <sheetFormatPr defaultRowHeight="15" x14ac:dyDescent="0.25"/>
  <cols>
    <col min="3" max="3" width="32.140625" style="12" customWidth="1"/>
    <col min="4" max="24" width="14" customWidth="1"/>
  </cols>
  <sheetData>
    <row r="1" spans="1:23" x14ac:dyDescent="0.25">
      <c r="A1" s="3" t="s">
        <v>0</v>
      </c>
      <c r="B1" s="3" t="s">
        <v>1</v>
      </c>
      <c r="C1" s="23" t="s">
        <v>178</v>
      </c>
      <c r="D1" s="1" t="s">
        <v>189</v>
      </c>
      <c r="E1" s="1" t="s">
        <v>191</v>
      </c>
      <c r="F1" s="1" t="s">
        <v>193</v>
      </c>
      <c r="G1" s="1" t="s">
        <v>195</v>
      </c>
      <c r="H1" s="1" t="s">
        <v>197</v>
      </c>
      <c r="I1" s="1" t="s">
        <v>198</v>
      </c>
      <c r="J1" s="1" t="s">
        <v>184</v>
      </c>
      <c r="K1" s="1" t="s">
        <v>202</v>
      </c>
      <c r="L1" s="1" t="s">
        <v>203</v>
      </c>
      <c r="M1" s="1" t="s">
        <v>204</v>
      </c>
      <c r="N1" s="1" t="s">
        <v>205</v>
      </c>
      <c r="O1" s="1" t="s">
        <v>206</v>
      </c>
      <c r="P1" s="1" t="s">
        <v>201</v>
      </c>
      <c r="Q1" s="1" t="s">
        <v>218</v>
      </c>
      <c r="R1" s="1" t="s">
        <v>220</v>
      </c>
      <c r="S1" s="1" t="s">
        <v>222</v>
      </c>
      <c r="T1" s="2" t="s">
        <v>224</v>
      </c>
      <c r="U1" s="1" t="s">
        <v>179</v>
      </c>
      <c r="V1" s="1"/>
      <c r="W1" s="1"/>
    </row>
    <row r="2" spans="1:23" ht="72.75" x14ac:dyDescent="0.25">
      <c r="A2" t="s">
        <v>177</v>
      </c>
      <c r="C2" s="59" t="s">
        <v>181</v>
      </c>
      <c r="D2" s="60" t="s">
        <v>190</v>
      </c>
      <c r="E2" s="60" t="s">
        <v>192</v>
      </c>
      <c r="F2" s="61" t="s">
        <v>194</v>
      </c>
      <c r="G2" s="62" t="s">
        <v>196</v>
      </c>
      <c r="H2" s="62" t="s">
        <v>199</v>
      </c>
      <c r="I2" s="62" t="s">
        <v>200</v>
      </c>
      <c r="J2" s="62" t="s">
        <v>185</v>
      </c>
      <c r="K2" s="64" t="s">
        <v>209</v>
      </c>
      <c r="L2" s="64" t="s">
        <v>211</v>
      </c>
      <c r="M2" s="63" t="s">
        <v>212</v>
      </c>
      <c r="N2" s="64" t="s">
        <v>213</v>
      </c>
      <c r="O2" s="64" t="s">
        <v>214</v>
      </c>
      <c r="P2" s="65" t="s">
        <v>215</v>
      </c>
      <c r="Q2" s="76" t="s">
        <v>219</v>
      </c>
      <c r="R2" s="66" t="s">
        <v>221</v>
      </c>
      <c r="S2" s="67" t="s">
        <v>223</v>
      </c>
      <c r="T2" s="62" t="s">
        <v>227</v>
      </c>
      <c r="U2" s="68" t="s">
        <v>183</v>
      </c>
      <c r="V2" s="7"/>
      <c r="W2" s="7"/>
    </row>
    <row r="3" spans="1:23" x14ac:dyDescent="0.25">
      <c r="A3" s="9" t="s">
        <v>228</v>
      </c>
      <c r="C3" s="7" t="s">
        <v>229</v>
      </c>
      <c r="D3" s="7" t="s">
        <v>229</v>
      </c>
      <c r="E3" s="7" t="s">
        <v>229</v>
      </c>
      <c r="F3" s="7" t="s">
        <v>229</v>
      </c>
      <c r="G3" s="7" t="s">
        <v>229</v>
      </c>
      <c r="H3" s="7" t="s">
        <v>229</v>
      </c>
      <c r="I3" s="7" t="s">
        <v>229</v>
      </c>
      <c r="J3" s="7" t="s">
        <v>230</v>
      </c>
      <c r="K3" s="10" t="s">
        <v>229</v>
      </c>
      <c r="L3" s="10" t="s">
        <v>229</v>
      </c>
      <c r="M3" s="10" t="s">
        <v>229</v>
      </c>
      <c r="N3" s="10" t="s">
        <v>229</v>
      </c>
      <c r="O3" s="10" t="s">
        <v>229</v>
      </c>
      <c r="P3" s="7" t="s">
        <v>229</v>
      </c>
      <c r="Q3" s="7" t="s">
        <v>229</v>
      </c>
      <c r="R3" s="7" t="s">
        <v>229</v>
      </c>
      <c r="S3" s="7" t="s">
        <v>229</v>
      </c>
      <c r="T3" s="7" t="s">
        <v>229</v>
      </c>
      <c r="U3" s="7" t="s">
        <v>231</v>
      </c>
      <c r="V3" s="7"/>
      <c r="W3" s="7"/>
    </row>
    <row r="4" spans="1:23" x14ac:dyDescent="0.25">
      <c r="A4" t="s">
        <v>176</v>
      </c>
      <c r="C4" s="12" t="s">
        <v>180</v>
      </c>
      <c r="D4" t="s">
        <v>180</v>
      </c>
      <c r="E4" t="s">
        <v>180</v>
      </c>
      <c r="F4" t="s">
        <v>180</v>
      </c>
      <c r="G4" t="s">
        <v>180</v>
      </c>
      <c r="H4" t="s">
        <v>180</v>
      </c>
      <c r="I4" t="s">
        <v>180</v>
      </c>
      <c r="J4" t="s">
        <v>188</v>
      </c>
      <c r="K4" t="s">
        <v>180</v>
      </c>
      <c r="L4" t="s">
        <v>210</v>
      </c>
      <c r="M4" t="s">
        <v>180</v>
      </c>
      <c r="N4" t="s">
        <v>180</v>
      </c>
      <c r="O4" t="s">
        <v>180</v>
      </c>
      <c r="P4" t="s">
        <v>180</v>
      </c>
      <c r="Q4" t="s">
        <v>180</v>
      </c>
      <c r="R4" t="s">
        <v>217</v>
      </c>
      <c r="S4" t="s">
        <v>217</v>
      </c>
      <c r="T4" t="s">
        <v>226</v>
      </c>
      <c r="U4" t="s">
        <v>182</v>
      </c>
    </row>
    <row r="5" spans="1:23" x14ac:dyDescent="0.25">
      <c r="A5" t="s">
        <v>175</v>
      </c>
      <c r="C5" s="12" t="s">
        <v>187</v>
      </c>
      <c r="D5" t="s">
        <v>187</v>
      </c>
      <c r="E5" t="s">
        <v>187</v>
      </c>
      <c r="F5" t="s">
        <v>187</v>
      </c>
      <c r="G5" t="s">
        <v>187</v>
      </c>
      <c r="H5" t="s">
        <v>187</v>
      </c>
      <c r="I5" t="s">
        <v>187</v>
      </c>
      <c r="J5" t="s">
        <v>207</v>
      </c>
      <c r="K5" t="s">
        <v>208</v>
      </c>
      <c r="L5" t="s">
        <v>187</v>
      </c>
      <c r="M5" t="s">
        <v>208</v>
      </c>
      <c r="N5" t="s">
        <v>187</v>
      </c>
      <c r="O5" t="s">
        <v>187</v>
      </c>
      <c r="P5" t="s">
        <v>187</v>
      </c>
      <c r="Q5" t="s">
        <v>187</v>
      </c>
      <c r="R5" t="s">
        <v>216</v>
      </c>
      <c r="S5" t="s">
        <v>216</v>
      </c>
      <c r="T5" t="s">
        <v>225</v>
      </c>
      <c r="U5" t="s">
        <v>187</v>
      </c>
    </row>
    <row r="6" spans="1:23" x14ac:dyDescent="0.25">
      <c r="A6" t="s">
        <v>2</v>
      </c>
      <c r="B6" s="4">
        <v>29311</v>
      </c>
      <c r="C6" s="24">
        <v>2789.8</v>
      </c>
      <c r="D6" s="8">
        <v>175.2</v>
      </c>
      <c r="E6" s="8">
        <v>85.9</v>
      </c>
      <c r="F6" s="8">
        <v>307.7</v>
      </c>
      <c r="G6" s="6">
        <v>38.229999999999997</v>
      </c>
      <c r="H6" s="6">
        <v>38.643999999999998</v>
      </c>
      <c r="I6" s="6">
        <v>28.86</v>
      </c>
      <c r="J6" s="8">
        <v>6851.1</v>
      </c>
      <c r="K6" s="8">
        <v>334.4</v>
      </c>
      <c r="L6" s="8">
        <v>1.5</v>
      </c>
      <c r="M6" s="8">
        <v>67</v>
      </c>
      <c r="N6" s="8">
        <v>238.3</v>
      </c>
      <c r="O6" s="8">
        <v>27.6</v>
      </c>
      <c r="P6" s="8">
        <v>205.4</v>
      </c>
      <c r="Q6" s="8">
        <v>8.9</v>
      </c>
      <c r="R6" s="8" t="e">
        <v>#N/A</v>
      </c>
      <c r="S6" s="8" t="e">
        <v>#N/A</v>
      </c>
      <c r="T6" s="6">
        <v>39.719333333333338</v>
      </c>
      <c r="U6" s="5">
        <v>0</v>
      </c>
      <c r="V6" s="5"/>
      <c r="W6" s="5"/>
    </row>
    <row r="7" spans="1:23" x14ac:dyDescent="0.25">
      <c r="A7" t="s">
        <v>3</v>
      </c>
      <c r="B7" s="4">
        <v>29402</v>
      </c>
      <c r="C7" s="24">
        <v>2797.4</v>
      </c>
      <c r="D7" s="8">
        <v>182</v>
      </c>
      <c r="E7" s="8">
        <v>94.6</v>
      </c>
      <c r="F7" s="8">
        <v>312</v>
      </c>
      <c r="G7" s="6">
        <v>39.808</v>
      </c>
      <c r="H7" s="6">
        <v>39.938000000000002</v>
      </c>
      <c r="I7" s="6">
        <v>29.658000000000001</v>
      </c>
      <c r="J7" s="8">
        <v>6892.4</v>
      </c>
      <c r="K7" s="8">
        <v>329.2</v>
      </c>
      <c r="L7" s="8">
        <v>1.6</v>
      </c>
      <c r="M7" s="8">
        <v>49.8</v>
      </c>
      <c r="N7" s="8">
        <v>244.2</v>
      </c>
      <c r="O7" s="8">
        <v>33.6</v>
      </c>
      <c r="P7" s="8">
        <v>210.7</v>
      </c>
      <c r="Q7" s="8">
        <v>9.3000000000000007</v>
      </c>
      <c r="R7" s="8" t="e">
        <v>#N/A</v>
      </c>
      <c r="S7" s="8" t="e">
        <v>#N/A</v>
      </c>
      <c r="T7" s="6">
        <v>40.690999999999995</v>
      </c>
      <c r="U7" s="5">
        <v>1</v>
      </c>
      <c r="V7" s="5"/>
      <c r="W7" s="5"/>
    </row>
    <row r="8" spans="1:23" x14ac:dyDescent="0.25">
      <c r="A8" t="s">
        <v>4</v>
      </c>
      <c r="B8" s="4">
        <v>29494</v>
      </c>
      <c r="C8" s="24">
        <v>2856.5</v>
      </c>
      <c r="D8" s="8">
        <v>183.8</v>
      </c>
      <c r="E8" s="8">
        <v>92.3</v>
      </c>
      <c r="F8" s="8">
        <v>316.10000000000002</v>
      </c>
      <c r="G8" s="6">
        <v>40.127000000000002</v>
      </c>
      <c r="H8" s="6">
        <v>40.503999999999998</v>
      </c>
      <c r="I8" s="6">
        <v>30.515000000000001</v>
      </c>
      <c r="J8" s="8">
        <v>6928.2</v>
      </c>
      <c r="K8" s="8">
        <v>346.5</v>
      </c>
      <c r="L8" s="8">
        <v>1.7</v>
      </c>
      <c r="M8" s="8">
        <v>56</v>
      </c>
      <c r="N8" s="8">
        <v>252.8</v>
      </c>
      <c r="O8" s="8">
        <v>36.1</v>
      </c>
      <c r="P8" s="8">
        <v>239.1</v>
      </c>
      <c r="Q8" s="8">
        <v>9.6999999999999993</v>
      </c>
      <c r="R8" s="8" t="e">
        <v>#N/A</v>
      </c>
      <c r="S8" s="8" t="e">
        <v>#N/A</v>
      </c>
      <c r="T8" s="6">
        <v>41.642666666666663</v>
      </c>
      <c r="U8" s="5">
        <v>1</v>
      </c>
      <c r="V8" s="5"/>
      <c r="W8" s="5"/>
    </row>
    <row r="9" spans="1:23" x14ac:dyDescent="0.25">
      <c r="A9" t="s">
        <v>5</v>
      </c>
      <c r="B9" s="4">
        <v>29586</v>
      </c>
      <c r="C9" s="24">
        <v>2985.6</v>
      </c>
      <c r="D9" s="8">
        <v>192.7</v>
      </c>
      <c r="E9" s="8">
        <v>93.1</v>
      </c>
      <c r="F9" s="8">
        <v>323.10000000000002</v>
      </c>
      <c r="G9" s="6">
        <v>41.491</v>
      </c>
      <c r="H9" s="6">
        <v>41.395000000000003</v>
      </c>
      <c r="I9" s="6">
        <v>31.344000000000001</v>
      </c>
      <c r="J9" s="8">
        <v>6965.7</v>
      </c>
      <c r="K9" s="8">
        <v>367.9</v>
      </c>
      <c r="L9" s="8">
        <v>1.7</v>
      </c>
      <c r="M9" s="8">
        <v>61.7</v>
      </c>
      <c r="N9" s="8">
        <v>267.2</v>
      </c>
      <c r="O9" s="8">
        <v>37.299999999999997</v>
      </c>
      <c r="P9" s="8">
        <v>240.2</v>
      </c>
      <c r="Q9" s="8">
        <v>9.9</v>
      </c>
      <c r="R9" s="8" t="e">
        <v>#N/A</v>
      </c>
      <c r="S9" s="8" t="e">
        <v>#N/A</v>
      </c>
      <c r="T9" s="6">
        <v>42.673333333333325</v>
      </c>
      <c r="U9" s="5">
        <v>0</v>
      </c>
      <c r="V9" s="5"/>
      <c r="W9" s="5"/>
    </row>
    <row r="10" spans="1:23" x14ac:dyDescent="0.25">
      <c r="A10" t="s">
        <v>6</v>
      </c>
      <c r="B10" s="4">
        <v>29676</v>
      </c>
      <c r="C10" s="24">
        <v>3124.2</v>
      </c>
      <c r="D10" s="8">
        <v>200.2</v>
      </c>
      <c r="E10" s="8">
        <v>97.1</v>
      </c>
      <c r="F10" s="8">
        <v>336.1</v>
      </c>
      <c r="G10" s="6">
        <v>42.156999999999996</v>
      </c>
      <c r="H10" s="6">
        <v>42.548000000000002</v>
      </c>
      <c r="I10" s="6">
        <v>32.356999999999999</v>
      </c>
      <c r="J10" s="8">
        <v>7007.3</v>
      </c>
      <c r="K10" s="8">
        <v>389.1</v>
      </c>
      <c r="L10" s="8">
        <v>1.6</v>
      </c>
      <c r="M10" s="8">
        <v>58.5</v>
      </c>
      <c r="N10" s="8">
        <v>278.39999999999998</v>
      </c>
      <c r="O10" s="8">
        <v>50.7</v>
      </c>
      <c r="P10" s="8">
        <v>244.6</v>
      </c>
      <c r="Q10" s="8">
        <v>10.199999999999999</v>
      </c>
      <c r="R10" s="8" t="e">
        <v>#N/A</v>
      </c>
      <c r="S10" s="8" t="e">
        <v>#N/A</v>
      </c>
      <c r="T10" s="6">
        <v>43.780333333333338</v>
      </c>
      <c r="U10" s="5">
        <v>0</v>
      </c>
      <c r="V10" s="5"/>
      <c r="W10" s="5"/>
    </row>
    <row r="11" spans="1:23" x14ac:dyDescent="0.25">
      <c r="A11" t="s">
        <v>7</v>
      </c>
      <c r="B11" s="4">
        <v>29767</v>
      </c>
      <c r="C11" s="24">
        <v>3162.5</v>
      </c>
      <c r="D11" s="8">
        <v>210.2</v>
      </c>
      <c r="E11" s="8">
        <v>101.7</v>
      </c>
      <c r="F11" s="8">
        <v>336.8</v>
      </c>
      <c r="G11" s="6">
        <v>43.225999999999999</v>
      </c>
      <c r="H11" s="6">
        <v>43.345999999999997</v>
      </c>
      <c r="I11" s="6">
        <v>33.049999999999997</v>
      </c>
      <c r="J11" s="8">
        <v>7052.2</v>
      </c>
      <c r="K11" s="8">
        <v>393.1</v>
      </c>
      <c r="L11" s="8">
        <v>1.5</v>
      </c>
      <c r="M11" s="8">
        <v>50.7</v>
      </c>
      <c r="N11" s="8">
        <v>289</v>
      </c>
      <c r="O11" s="8">
        <v>51.8</v>
      </c>
      <c r="P11" s="8">
        <v>245.8</v>
      </c>
      <c r="Q11" s="8">
        <v>10.3</v>
      </c>
      <c r="R11" s="8" t="e">
        <v>#N/A</v>
      </c>
      <c r="S11" s="8" t="e">
        <v>#N/A</v>
      </c>
      <c r="T11" s="6">
        <v>44.514666666666663</v>
      </c>
      <c r="U11" s="5">
        <v>0</v>
      </c>
      <c r="V11" s="5"/>
      <c r="W11" s="5"/>
    </row>
    <row r="12" spans="1:23" x14ac:dyDescent="0.25">
      <c r="A12" t="s">
        <v>8</v>
      </c>
      <c r="B12" s="4">
        <v>29859</v>
      </c>
      <c r="C12" s="24">
        <v>3260.6</v>
      </c>
      <c r="D12" s="8">
        <v>216.2</v>
      </c>
      <c r="E12" s="8">
        <v>101.3</v>
      </c>
      <c r="F12" s="8">
        <v>340.3</v>
      </c>
      <c r="G12" s="6">
        <v>44.247</v>
      </c>
      <c r="H12" s="6">
        <v>44.143000000000001</v>
      </c>
      <c r="I12" s="6">
        <v>33.494999999999997</v>
      </c>
      <c r="J12" s="8">
        <v>7099.9</v>
      </c>
      <c r="K12" s="8">
        <v>404.7</v>
      </c>
      <c r="L12" s="8">
        <v>1.5</v>
      </c>
      <c r="M12" s="8">
        <v>52.7</v>
      </c>
      <c r="N12" s="8">
        <v>301.39999999999998</v>
      </c>
      <c r="O12" s="8">
        <v>49.1</v>
      </c>
      <c r="P12" s="8">
        <v>263.7</v>
      </c>
      <c r="Q12" s="8">
        <v>10.7</v>
      </c>
      <c r="R12" s="8" t="e">
        <v>#N/A</v>
      </c>
      <c r="S12" s="8" t="e">
        <v>#N/A</v>
      </c>
      <c r="T12" s="6">
        <v>45.247666666666667</v>
      </c>
      <c r="U12" s="5">
        <v>0</v>
      </c>
      <c r="V12" s="5"/>
      <c r="W12" s="5"/>
    </row>
    <row r="13" spans="1:23" x14ac:dyDescent="0.25">
      <c r="A13" t="s">
        <v>9</v>
      </c>
      <c r="B13" s="4">
        <v>29951</v>
      </c>
      <c r="C13" s="24">
        <v>3280.8</v>
      </c>
      <c r="D13" s="8">
        <v>226.9</v>
      </c>
      <c r="E13" s="8">
        <v>102.4</v>
      </c>
      <c r="F13" s="8">
        <v>348.4</v>
      </c>
      <c r="G13" s="6">
        <v>45.271000000000001</v>
      </c>
      <c r="H13" s="6">
        <v>44.610999999999997</v>
      </c>
      <c r="I13" s="6">
        <v>34.023000000000003</v>
      </c>
      <c r="J13" s="8">
        <v>7150.2</v>
      </c>
      <c r="K13" s="8">
        <v>390.2</v>
      </c>
      <c r="L13" s="8">
        <v>1.5</v>
      </c>
      <c r="M13" s="8">
        <v>44.8</v>
      </c>
      <c r="N13" s="8">
        <v>295.89999999999998</v>
      </c>
      <c r="O13" s="8">
        <v>48.1</v>
      </c>
      <c r="P13" s="8">
        <v>265.89999999999998</v>
      </c>
      <c r="Q13" s="8">
        <v>13.1</v>
      </c>
      <c r="R13" s="8" t="e">
        <v>#N/A</v>
      </c>
      <c r="S13" s="8" t="e">
        <v>#N/A</v>
      </c>
      <c r="T13" s="6">
        <v>45.941333333333326</v>
      </c>
      <c r="U13" s="5">
        <v>1</v>
      </c>
      <c r="V13" s="5"/>
      <c r="W13" s="5"/>
    </row>
    <row r="14" spans="1:23" x14ac:dyDescent="0.25">
      <c r="A14" t="s">
        <v>10</v>
      </c>
      <c r="B14" s="4">
        <v>30041</v>
      </c>
      <c r="C14" s="24">
        <v>3274.3</v>
      </c>
      <c r="D14" s="8">
        <v>232.6</v>
      </c>
      <c r="E14" s="8">
        <v>102.3</v>
      </c>
      <c r="F14" s="8">
        <v>353.2</v>
      </c>
      <c r="G14" s="6">
        <v>45.927999999999997</v>
      </c>
      <c r="H14" s="6">
        <v>45.481000000000002</v>
      </c>
      <c r="I14" s="6">
        <v>34.594000000000001</v>
      </c>
      <c r="J14" s="8">
        <v>7202.1</v>
      </c>
      <c r="K14" s="8">
        <v>373.5</v>
      </c>
      <c r="L14" s="8">
        <v>1.3</v>
      </c>
      <c r="M14" s="8">
        <v>33.5</v>
      </c>
      <c r="N14" s="8">
        <v>295.2</v>
      </c>
      <c r="O14" s="8">
        <v>43.5</v>
      </c>
      <c r="P14" s="8">
        <v>269.2</v>
      </c>
      <c r="Q14" s="8">
        <v>13.6</v>
      </c>
      <c r="R14" s="8" t="e">
        <v>#N/A</v>
      </c>
      <c r="S14" s="8" t="e">
        <v>#N/A</v>
      </c>
      <c r="T14" s="6">
        <v>46.524666666666668</v>
      </c>
      <c r="U14" s="5">
        <v>1</v>
      </c>
      <c r="V14" s="5"/>
      <c r="W14" s="5"/>
    </row>
    <row r="15" spans="1:23" x14ac:dyDescent="0.25">
      <c r="A15" t="s">
        <v>11</v>
      </c>
      <c r="B15" s="4">
        <v>30132</v>
      </c>
      <c r="C15" s="24">
        <v>3332</v>
      </c>
      <c r="D15" s="8">
        <v>242.2</v>
      </c>
      <c r="E15" s="8">
        <v>100.7</v>
      </c>
      <c r="F15" s="8">
        <v>360.2</v>
      </c>
      <c r="G15" s="6">
        <v>46.96</v>
      </c>
      <c r="H15" s="6">
        <v>46.109000000000002</v>
      </c>
      <c r="I15" s="6">
        <v>35.15</v>
      </c>
      <c r="J15" s="8">
        <v>7255.2</v>
      </c>
      <c r="K15" s="8">
        <v>377.7</v>
      </c>
      <c r="L15" s="8">
        <v>1.3</v>
      </c>
      <c r="M15" s="8">
        <v>34.700000000000003</v>
      </c>
      <c r="N15" s="8">
        <v>301.7</v>
      </c>
      <c r="O15" s="8">
        <v>40</v>
      </c>
      <c r="P15" s="8">
        <v>276.5</v>
      </c>
      <c r="Q15" s="8">
        <v>13.2</v>
      </c>
      <c r="R15" s="8" t="e">
        <v>#N/A</v>
      </c>
      <c r="S15" s="8" t="e">
        <v>#N/A</v>
      </c>
      <c r="T15" s="6">
        <v>46.972666666666669</v>
      </c>
      <c r="U15" s="5">
        <v>1</v>
      </c>
      <c r="V15" s="5"/>
      <c r="W15" s="5"/>
    </row>
    <row r="16" spans="1:23" x14ac:dyDescent="0.25">
      <c r="A16" t="s">
        <v>12</v>
      </c>
      <c r="B16" s="4">
        <v>30224</v>
      </c>
      <c r="C16" s="24">
        <v>3366.3</v>
      </c>
      <c r="D16" s="8">
        <v>249.2</v>
      </c>
      <c r="E16" s="8">
        <v>102.3</v>
      </c>
      <c r="F16" s="8">
        <v>365.8</v>
      </c>
      <c r="G16" s="6">
        <v>47.316000000000003</v>
      </c>
      <c r="H16" s="6">
        <v>46.593000000000004</v>
      </c>
      <c r="I16" s="6">
        <v>35.701999999999998</v>
      </c>
      <c r="J16" s="8">
        <v>7309.4</v>
      </c>
      <c r="K16" s="8">
        <v>366.5</v>
      </c>
      <c r="L16" s="8">
        <v>1.3</v>
      </c>
      <c r="M16" s="8">
        <v>35.4</v>
      </c>
      <c r="N16" s="8">
        <v>289.7</v>
      </c>
      <c r="O16" s="8">
        <v>40.1</v>
      </c>
      <c r="P16" s="8">
        <v>291.7</v>
      </c>
      <c r="Q16" s="8">
        <v>12.6</v>
      </c>
      <c r="R16" s="8" t="e">
        <v>#N/A</v>
      </c>
      <c r="S16" s="8" t="e">
        <v>#N/A</v>
      </c>
      <c r="T16" s="6">
        <v>47.714666666666666</v>
      </c>
      <c r="U16" s="5">
        <v>1</v>
      </c>
      <c r="V16" s="5"/>
      <c r="W16" s="5"/>
    </row>
    <row r="17" spans="1:23" x14ac:dyDescent="0.25">
      <c r="A17" t="s">
        <v>13</v>
      </c>
      <c r="B17" s="4">
        <v>30316</v>
      </c>
      <c r="C17" s="24">
        <v>3402.6</v>
      </c>
      <c r="D17" s="8">
        <v>257.60000000000002</v>
      </c>
      <c r="E17" s="8">
        <v>106.5</v>
      </c>
      <c r="F17" s="8">
        <v>373.3</v>
      </c>
      <c r="G17" s="6">
        <v>47.89</v>
      </c>
      <c r="H17" s="6">
        <v>47.109000000000002</v>
      </c>
      <c r="I17" s="6">
        <v>36.155999999999999</v>
      </c>
      <c r="J17" s="8">
        <v>7365.2</v>
      </c>
      <c r="K17" s="8">
        <v>369.3</v>
      </c>
      <c r="L17" s="8">
        <v>1.5</v>
      </c>
      <c r="M17" s="8">
        <v>31.7</v>
      </c>
      <c r="N17" s="8">
        <v>295.8</v>
      </c>
      <c r="O17" s="8">
        <v>40.299999999999997</v>
      </c>
      <c r="P17" s="8">
        <v>306.60000000000002</v>
      </c>
      <c r="Q17" s="8">
        <v>19</v>
      </c>
      <c r="R17" s="8" t="e">
        <v>#N/A</v>
      </c>
      <c r="S17" s="8" t="e">
        <v>#N/A</v>
      </c>
      <c r="T17" s="6">
        <v>48.24133333333333</v>
      </c>
      <c r="U17" s="5">
        <v>1</v>
      </c>
      <c r="V17" s="5"/>
      <c r="W17" s="5"/>
    </row>
    <row r="18" spans="1:23" x14ac:dyDescent="0.25">
      <c r="A18" t="s">
        <v>14</v>
      </c>
      <c r="B18" s="4">
        <v>30406</v>
      </c>
      <c r="C18" s="24">
        <v>3473.4</v>
      </c>
      <c r="D18" s="8">
        <v>261.5</v>
      </c>
      <c r="E18" s="8">
        <v>109</v>
      </c>
      <c r="F18" s="8">
        <v>377.4</v>
      </c>
      <c r="G18" s="6">
        <v>48.158999999999999</v>
      </c>
      <c r="H18" s="6">
        <v>46.779000000000003</v>
      </c>
      <c r="I18" s="6">
        <v>36.417000000000002</v>
      </c>
      <c r="J18" s="8">
        <v>7421.7</v>
      </c>
      <c r="K18" s="8">
        <v>366</v>
      </c>
      <c r="L18" s="8">
        <v>1.2</v>
      </c>
      <c r="M18" s="8">
        <v>34.299999999999997</v>
      </c>
      <c r="N18" s="8">
        <v>289.5</v>
      </c>
      <c r="O18" s="8">
        <v>41.1</v>
      </c>
      <c r="P18" s="8">
        <v>305.89999999999998</v>
      </c>
      <c r="Q18" s="8">
        <v>19.399999999999999</v>
      </c>
      <c r="R18" s="8" t="e">
        <v>#N/A</v>
      </c>
      <c r="S18" s="8" t="e">
        <v>#N/A</v>
      </c>
      <c r="T18" s="6">
        <v>48.63966666666667</v>
      </c>
      <c r="U18" s="5">
        <v>0</v>
      </c>
      <c r="V18" s="5"/>
      <c r="W18" s="5"/>
    </row>
    <row r="19" spans="1:23" x14ac:dyDescent="0.25">
      <c r="A19" t="s">
        <v>15</v>
      </c>
      <c r="B19" s="4">
        <v>30497</v>
      </c>
      <c r="C19" s="24">
        <v>3578.8</v>
      </c>
      <c r="D19" s="8">
        <v>268.60000000000002</v>
      </c>
      <c r="E19" s="8">
        <v>111.8</v>
      </c>
      <c r="F19" s="8">
        <v>380.7</v>
      </c>
      <c r="G19" s="6">
        <v>48.417999999999999</v>
      </c>
      <c r="H19" s="6">
        <v>47.402000000000001</v>
      </c>
      <c r="I19" s="6">
        <v>36.816000000000003</v>
      </c>
      <c r="J19" s="8">
        <v>7480.5</v>
      </c>
      <c r="K19" s="8">
        <v>388</v>
      </c>
      <c r="L19" s="8">
        <v>1.2</v>
      </c>
      <c r="M19" s="8">
        <v>46.3</v>
      </c>
      <c r="N19" s="8">
        <v>295.3</v>
      </c>
      <c r="O19" s="8">
        <v>45.3</v>
      </c>
      <c r="P19" s="8">
        <v>311</v>
      </c>
      <c r="Q19" s="8">
        <v>21.1</v>
      </c>
      <c r="R19" s="8" t="e">
        <v>#N/A</v>
      </c>
      <c r="S19" s="8" t="e">
        <v>#N/A</v>
      </c>
      <c r="T19" s="6">
        <v>49.084666666666671</v>
      </c>
      <c r="U19" s="5">
        <v>0</v>
      </c>
      <c r="V19" s="5"/>
      <c r="W19" s="5"/>
    </row>
    <row r="20" spans="1:23" x14ac:dyDescent="0.25">
      <c r="A20" t="s">
        <v>16</v>
      </c>
      <c r="B20" s="4">
        <v>30589</v>
      </c>
      <c r="C20" s="24">
        <v>3689.2</v>
      </c>
      <c r="D20" s="8">
        <v>274.5</v>
      </c>
      <c r="E20" s="8">
        <v>119.9</v>
      </c>
      <c r="F20" s="8">
        <v>387.8</v>
      </c>
      <c r="G20" s="6">
        <v>48.997999999999998</v>
      </c>
      <c r="H20" s="6">
        <v>47.82</v>
      </c>
      <c r="I20" s="6">
        <v>37.171999999999997</v>
      </c>
      <c r="J20" s="8">
        <v>7541.5</v>
      </c>
      <c r="K20" s="8">
        <v>377.3</v>
      </c>
      <c r="L20" s="8">
        <v>1.2</v>
      </c>
      <c r="M20" s="8">
        <v>53.3</v>
      </c>
      <c r="N20" s="8">
        <v>277.3</v>
      </c>
      <c r="O20" s="8">
        <v>45.5</v>
      </c>
      <c r="P20" s="8">
        <v>304.89999999999998</v>
      </c>
      <c r="Q20" s="8">
        <v>21.8</v>
      </c>
      <c r="R20" s="8" t="e">
        <v>#N/A</v>
      </c>
      <c r="S20" s="8" t="e">
        <v>#N/A</v>
      </c>
      <c r="T20" s="6">
        <v>49.729666666666667</v>
      </c>
      <c r="U20" s="5">
        <v>0</v>
      </c>
      <c r="V20" s="5"/>
      <c r="W20" s="5"/>
    </row>
    <row r="21" spans="1:23" x14ac:dyDescent="0.25">
      <c r="A21" t="s">
        <v>17</v>
      </c>
      <c r="B21" s="4">
        <v>30681</v>
      </c>
      <c r="C21" s="24">
        <v>3794.7</v>
      </c>
      <c r="D21" s="8">
        <v>283.60000000000002</v>
      </c>
      <c r="E21" s="8">
        <v>100.6</v>
      </c>
      <c r="F21" s="8">
        <v>390.9</v>
      </c>
      <c r="G21" s="6">
        <v>49.499000000000002</v>
      </c>
      <c r="H21" s="6">
        <v>47.662999999999997</v>
      </c>
      <c r="I21" s="6">
        <v>37.454000000000001</v>
      </c>
      <c r="J21" s="8">
        <v>7604.8</v>
      </c>
      <c r="K21" s="8">
        <v>386.5</v>
      </c>
      <c r="L21" s="8">
        <v>1.2</v>
      </c>
      <c r="M21" s="8">
        <v>54.6</v>
      </c>
      <c r="N21" s="8">
        <v>284.89999999999998</v>
      </c>
      <c r="O21" s="8">
        <v>45.8</v>
      </c>
      <c r="P21" s="8">
        <v>307.10000000000002</v>
      </c>
      <c r="Q21" s="8">
        <v>21.1</v>
      </c>
      <c r="R21" s="8" t="e">
        <v>#N/A</v>
      </c>
      <c r="S21" s="8" t="e">
        <v>#N/A</v>
      </c>
      <c r="T21" s="6">
        <v>50.058</v>
      </c>
      <c r="U21" s="5">
        <v>0</v>
      </c>
      <c r="V21" s="5"/>
      <c r="W21" s="5"/>
    </row>
    <row r="22" spans="1:23" x14ac:dyDescent="0.25">
      <c r="A22" t="s">
        <v>18</v>
      </c>
      <c r="B22" s="4">
        <v>30772</v>
      </c>
      <c r="C22" s="24">
        <v>3908.1</v>
      </c>
      <c r="D22" s="8">
        <v>287.89999999999998</v>
      </c>
      <c r="E22" s="8">
        <v>104.5</v>
      </c>
      <c r="F22" s="8">
        <v>401.6</v>
      </c>
      <c r="G22" s="6">
        <v>50.070999999999998</v>
      </c>
      <c r="H22" s="6">
        <v>48.454000000000001</v>
      </c>
      <c r="I22" s="6">
        <v>37.994999999999997</v>
      </c>
      <c r="J22" s="8">
        <v>7689.9</v>
      </c>
      <c r="K22" s="8">
        <v>401</v>
      </c>
      <c r="L22" s="8">
        <v>1.3</v>
      </c>
      <c r="M22" s="8">
        <v>64.8</v>
      </c>
      <c r="N22" s="8">
        <v>287.89999999999998</v>
      </c>
      <c r="O22" s="8">
        <v>47</v>
      </c>
      <c r="P22" s="8">
        <v>309.89999999999998</v>
      </c>
      <c r="Q22" s="8">
        <v>20.8</v>
      </c>
      <c r="R22" s="8" t="e">
        <v>#N/A</v>
      </c>
      <c r="S22" s="8" t="e">
        <v>#N/A</v>
      </c>
      <c r="T22" s="6">
        <v>50.598999999999997</v>
      </c>
      <c r="U22" s="5">
        <v>0</v>
      </c>
      <c r="V22" s="5"/>
      <c r="W22" s="5"/>
    </row>
    <row r="23" spans="1:23" x14ac:dyDescent="0.25">
      <c r="A23" t="s">
        <v>19</v>
      </c>
      <c r="B23" s="4">
        <v>30863</v>
      </c>
      <c r="C23" s="24">
        <v>4009.6</v>
      </c>
      <c r="D23" s="8">
        <v>293.89999999999998</v>
      </c>
      <c r="E23" s="8">
        <v>114.4</v>
      </c>
      <c r="F23" s="8">
        <v>410.8</v>
      </c>
      <c r="G23" s="6">
        <v>50.518999999999998</v>
      </c>
      <c r="H23" s="6">
        <v>49.063000000000002</v>
      </c>
      <c r="I23" s="6">
        <v>38.354999999999997</v>
      </c>
      <c r="J23" s="8">
        <v>7755</v>
      </c>
      <c r="K23" s="8">
        <v>407.2</v>
      </c>
      <c r="L23" s="8">
        <v>1.3</v>
      </c>
      <c r="M23" s="8">
        <v>63.8</v>
      </c>
      <c r="N23" s="8">
        <v>294.60000000000002</v>
      </c>
      <c r="O23" s="8">
        <v>47.5</v>
      </c>
      <c r="P23" s="8">
        <v>312.10000000000002</v>
      </c>
      <c r="Q23" s="8">
        <v>20.6</v>
      </c>
      <c r="R23" s="8" t="e">
        <v>#N/A</v>
      </c>
      <c r="S23" s="8" t="e">
        <v>#N/A</v>
      </c>
      <c r="T23" s="6">
        <v>51.088999999999999</v>
      </c>
      <c r="U23" s="5">
        <v>0</v>
      </c>
      <c r="V23" s="5"/>
      <c r="W23" s="5"/>
    </row>
    <row r="24" spans="1:23" x14ac:dyDescent="0.25">
      <c r="A24" t="s">
        <v>20</v>
      </c>
      <c r="B24" s="4">
        <v>30955</v>
      </c>
      <c r="C24" s="24">
        <v>4084.3</v>
      </c>
      <c r="D24" s="8">
        <v>298.3</v>
      </c>
      <c r="E24" s="8">
        <v>115.7</v>
      </c>
      <c r="F24" s="8">
        <v>421.7</v>
      </c>
      <c r="G24" s="6">
        <v>51.338999999999999</v>
      </c>
      <c r="H24" s="6">
        <v>49.621000000000002</v>
      </c>
      <c r="I24" s="6">
        <v>38.712000000000003</v>
      </c>
      <c r="J24" s="8">
        <v>7820.9</v>
      </c>
      <c r="K24" s="8">
        <v>409.8</v>
      </c>
      <c r="L24" s="8">
        <v>1.2</v>
      </c>
      <c r="M24" s="8">
        <v>53.8</v>
      </c>
      <c r="N24" s="8">
        <v>307.3</v>
      </c>
      <c r="O24" s="8">
        <v>47.4</v>
      </c>
      <c r="P24" s="8">
        <v>312.8</v>
      </c>
      <c r="Q24" s="8">
        <v>20.5</v>
      </c>
      <c r="R24" s="8" t="e">
        <v>#N/A</v>
      </c>
      <c r="S24" s="8" t="e">
        <v>#N/A</v>
      </c>
      <c r="T24" s="6">
        <v>51.482666666666667</v>
      </c>
      <c r="U24" s="5">
        <v>0</v>
      </c>
      <c r="V24" s="5"/>
      <c r="W24" s="5"/>
    </row>
    <row r="25" spans="1:23" x14ac:dyDescent="0.25">
      <c r="A25" t="s">
        <v>21</v>
      </c>
      <c r="B25" s="4">
        <v>31047</v>
      </c>
      <c r="C25" s="24">
        <v>4148.6000000000004</v>
      </c>
      <c r="D25" s="8">
        <v>314.89999999999998</v>
      </c>
      <c r="E25" s="8">
        <v>117.6</v>
      </c>
      <c r="F25" s="8">
        <v>430.2</v>
      </c>
      <c r="G25" s="6">
        <v>52.067999999999998</v>
      </c>
      <c r="H25" s="6">
        <v>49.994</v>
      </c>
      <c r="I25" s="6">
        <v>39.095999999999997</v>
      </c>
      <c r="J25" s="8">
        <v>7888</v>
      </c>
      <c r="K25" s="8">
        <v>420.7</v>
      </c>
      <c r="L25" s="8">
        <v>1.3</v>
      </c>
      <c r="M25" s="8">
        <v>54.3</v>
      </c>
      <c r="N25" s="8">
        <v>317.7</v>
      </c>
      <c r="O25" s="8">
        <v>47.3</v>
      </c>
      <c r="P25" s="8">
        <v>318.89999999999998</v>
      </c>
      <c r="Q25" s="8">
        <v>20.8</v>
      </c>
      <c r="R25" s="8" t="e">
        <v>#N/A</v>
      </c>
      <c r="S25" s="8" t="e">
        <v>#N/A</v>
      </c>
      <c r="T25" s="6">
        <v>51.800666666666665</v>
      </c>
      <c r="U25" s="5">
        <v>0</v>
      </c>
      <c r="V25" s="5"/>
      <c r="W25" s="5"/>
    </row>
    <row r="26" spans="1:23" x14ac:dyDescent="0.25">
      <c r="A26" t="s">
        <v>22</v>
      </c>
      <c r="B26" s="4">
        <v>31137</v>
      </c>
      <c r="C26" s="24">
        <v>4230.2</v>
      </c>
      <c r="D26" s="8">
        <v>313.89999999999998</v>
      </c>
      <c r="E26" s="8">
        <v>120.9</v>
      </c>
      <c r="F26" s="8">
        <v>440.8</v>
      </c>
      <c r="G26" s="6">
        <v>51.56</v>
      </c>
      <c r="H26" s="6">
        <v>50.579000000000001</v>
      </c>
      <c r="I26" s="6">
        <v>39.557000000000002</v>
      </c>
      <c r="J26" s="8">
        <v>7956.5</v>
      </c>
      <c r="K26" s="8">
        <v>458.5</v>
      </c>
      <c r="L26" s="8">
        <v>1.4</v>
      </c>
      <c r="M26" s="8">
        <v>57.7</v>
      </c>
      <c r="N26" s="8">
        <v>353</v>
      </c>
      <c r="O26" s="8">
        <v>46.4</v>
      </c>
      <c r="P26" s="8">
        <v>327.2</v>
      </c>
      <c r="Q26" s="8">
        <v>20.8</v>
      </c>
      <c r="R26" s="8" t="e">
        <v>#N/A</v>
      </c>
      <c r="S26" s="8" t="e">
        <v>#N/A</v>
      </c>
      <c r="T26" s="6">
        <v>52.411666666666662</v>
      </c>
      <c r="U26" s="5">
        <v>0</v>
      </c>
      <c r="V26" s="5"/>
      <c r="W26" s="5"/>
    </row>
    <row r="27" spans="1:23" x14ac:dyDescent="0.25">
      <c r="A27" t="s">
        <v>23</v>
      </c>
      <c r="B27" s="4">
        <v>31228</v>
      </c>
      <c r="C27" s="24">
        <v>4294.8999999999996</v>
      </c>
      <c r="D27" s="8">
        <v>323.7</v>
      </c>
      <c r="E27" s="8">
        <v>123.6</v>
      </c>
      <c r="F27" s="8">
        <v>453.2</v>
      </c>
      <c r="G27" s="6">
        <v>51.609000000000002</v>
      </c>
      <c r="H27" s="6">
        <v>50.896000000000001</v>
      </c>
      <c r="I27" s="6">
        <v>39.947000000000003</v>
      </c>
      <c r="J27" s="8">
        <v>8026.8</v>
      </c>
      <c r="K27" s="8">
        <v>411.4</v>
      </c>
      <c r="L27" s="8">
        <v>1.8</v>
      </c>
      <c r="M27" s="8">
        <v>56.3</v>
      </c>
      <c r="N27" s="8">
        <v>307.60000000000002</v>
      </c>
      <c r="O27" s="8">
        <v>45.7</v>
      </c>
      <c r="P27" s="8">
        <v>328.1</v>
      </c>
      <c r="Q27" s="8">
        <v>20.7</v>
      </c>
      <c r="R27" s="8" t="e">
        <v>#N/A</v>
      </c>
      <c r="S27" s="8" t="e">
        <v>#N/A</v>
      </c>
      <c r="T27" s="6">
        <v>52.836999999999996</v>
      </c>
      <c r="U27" s="5">
        <v>0</v>
      </c>
      <c r="V27" s="5"/>
      <c r="W27" s="5"/>
    </row>
    <row r="28" spans="1:23" x14ac:dyDescent="0.25">
      <c r="A28" t="s">
        <v>24</v>
      </c>
      <c r="B28" s="4">
        <v>31320</v>
      </c>
      <c r="C28" s="24">
        <v>4386.8</v>
      </c>
      <c r="D28" s="8">
        <v>337.7</v>
      </c>
      <c r="E28" s="8">
        <v>125.5</v>
      </c>
      <c r="F28" s="8">
        <v>464.3</v>
      </c>
      <c r="G28" s="6">
        <v>51.921999999999997</v>
      </c>
      <c r="H28" s="6">
        <v>51.08</v>
      </c>
      <c r="I28" s="6">
        <v>40.279000000000003</v>
      </c>
      <c r="J28" s="8">
        <v>8098.3</v>
      </c>
      <c r="K28" s="8">
        <v>449.8</v>
      </c>
      <c r="L28" s="8">
        <v>2.2000000000000002</v>
      </c>
      <c r="M28" s="8">
        <v>60.8</v>
      </c>
      <c r="N28" s="8">
        <v>340</v>
      </c>
      <c r="O28" s="8">
        <v>46.8</v>
      </c>
      <c r="P28" s="8">
        <v>331.6</v>
      </c>
      <c r="Q28" s="8">
        <v>21</v>
      </c>
      <c r="R28" s="8" t="e">
        <v>#N/A</v>
      </c>
      <c r="S28" s="8" t="e">
        <v>#N/A</v>
      </c>
      <c r="T28" s="6">
        <v>53.251333333333328</v>
      </c>
      <c r="U28" s="5">
        <v>0</v>
      </c>
      <c r="V28" s="5"/>
      <c r="W28" s="5"/>
    </row>
    <row r="29" spans="1:23" x14ac:dyDescent="0.25">
      <c r="A29" t="s">
        <v>25</v>
      </c>
      <c r="B29" s="4">
        <v>31412</v>
      </c>
      <c r="C29" s="24">
        <v>4444.1000000000004</v>
      </c>
      <c r="D29" s="8">
        <v>342.7</v>
      </c>
      <c r="E29" s="8">
        <v>123.7</v>
      </c>
      <c r="F29" s="8">
        <v>472.1</v>
      </c>
      <c r="G29" s="6">
        <v>52.363</v>
      </c>
      <c r="H29" s="6">
        <v>51.154000000000003</v>
      </c>
      <c r="I29" s="6">
        <v>40.652999999999999</v>
      </c>
      <c r="J29" s="8">
        <v>8169.8</v>
      </c>
      <c r="K29" s="8">
        <v>451.9</v>
      </c>
      <c r="L29" s="8">
        <v>2.2999999999999998</v>
      </c>
      <c r="M29" s="8">
        <v>59</v>
      </c>
      <c r="N29" s="8">
        <v>345.2</v>
      </c>
      <c r="O29" s="8">
        <v>45.4</v>
      </c>
      <c r="P29" s="8">
        <v>332.6</v>
      </c>
      <c r="Q29" s="8">
        <v>21.7</v>
      </c>
      <c r="R29" s="8" t="e">
        <v>#N/A</v>
      </c>
      <c r="S29" s="8" t="e">
        <v>#N/A</v>
      </c>
      <c r="T29" s="6">
        <v>53.622666666666667</v>
      </c>
      <c r="U29" s="5">
        <v>0</v>
      </c>
      <c r="V29" s="5"/>
      <c r="W29" s="5"/>
    </row>
    <row r="30" spans="1:23" x14ac:dyDescent="0.25">
      <c r="A30" t="s">
        <v>26</v>
      </c>
      <c r="B30" s="4">
        <v>31502</v>
      </c>
      <c r="C30" s="24">
        <v>4507.8999999999996</v>
      </c>
      <c r="D30" s="8">
        <v>339.1</v>
      </c>
      <c r="E30" s="8">
        <v>124.8</v>
      </c>
      <c r="F30" s="8">
        <v>482.8</v>
      </c>
      <c r="G30" s="6">
        <v>52.082000000000001</v>
      </c>
      <c r="H30" s="6">
        <v>51.430999999999997</v>
      </c>
      <c r="I30" s="6">
        <v>40.822000000000003</v>
      </c>
      <c r="J30" s="8">
        <v>8240.7000000000007</v>
      </c>
      <c r="K30" s="8">
        <v>450.8</v>
      </c>
      <c r="L30" s="8">
        <v>1.5</v>
      </c>
      <c r="M30" s="8">
        <v>63</v>
      </c>
      <c r="N30" s="8">
        <v>341.8</v>
      </c>
      <c r="O30" s="8">
        <v>44.5</v>
      </c>
      <c r="P30" s="8">
        <v>342.7</v>
      </c>
      <c r="Q30" s="8">
        <v>22.8</v>
      </c>
      <c r="R30" s="8" t="e">
        <v>#N/A</v>
      </c>
      <c r="S30" s="8" t="e">
        <v>#N/A</v>
      </c>
      <c r="T30" s="6">
        <v>54.00266666666667</v>
      </c>
      <c r="U30" s="5">
        <v>0</v>
      </c>
      <c r="V30" s="5"/>
      <c r="W30" s="5"/>
    </row>
    <row r="31" spans="1:23" x14ac:dyDescent="0.25">
      <c r="A31" t="s">
        <v>27</v>
      </c>
      <c r="B31" s="4">
        <v>31593</v>
      </c>
      <c r="C31" s="24">
        <v>4545.3</v>
      </c>
      <c r="D31" s="8">
        <v>350.8</v>
      </c>
      <c r="E31" s="8">
        <v>127</v>
      </c>
      <c r="F31" s="8">
        <v>489.7</v>
      </c>
      <c r="G31" s="6">
        <v>51.811999999999998</v>
      </c>
      <c r="H31" s="6">
        <v>51.686</v>
      </c>
      <c r="I31" s="6">
        <v>41.003</v>
      </c>
      <c r="J31" s="8">
        <v>8310.5</v>
      </c>
      <c r="K31" s="8">
        <v>452.3</v>
      </c>
      <c r="L31" s="8">
        <v>1.6</v>
      </c>
      <c r="M31" s="8">
        <v>63.4</v>
      </c>
      <c r="N31" s="8">
        <v>344.4</v>
      </c>
      <c r="O31" s="8">
        <v>42.9</v>
      </c>
      <c r="P31" s="8">
        <v>346.3</v>
      </c>
      <c r="Q31" s="8">
        <v>23.9</v>
      </c>
      <c r="R31" s="8" t="e">
        <v>#N/A</v>
      </c>
      <c r="S31" s="8" t="e">
        <v>#N/A</v>
      </c>
      <c r="T31" s="6">
        <v>53.945666666666661</v>
      </c>
      <c r="U31" s="5">
        <v>0</v>
      </c>
      <c r="V31" s="5"/>
      <c r="W31" s="5"/>
    </row>
    <row r="32" spans="1:23" x14ac:dyDescent="0.25">
      <c r="A32" t="s">
        <v>28</v>
      </c>
      <c r="B32" s="4">
        <v>31685</v>
      </c>
      <c r="C32" s="24">
        <v>4607.7</v>
      </c>
      <c r="D32" s="8">
        <v>364.3</v>
      </c>
      <c r="E32" s="8">
        <v>130.80000000000001</v>
      </c>
      <c r="F32" s="8">
        <v>498.5</v>
      </c>
      <c r="G32" s="6">
        <v>51.844000000000001</v>
      </c>
      <c r="H32" s="6">
        <v>51.872999999999998</v>
      </c>
      <c r="I32" s="6">
        <v>41.359000000000002</v>
      </c>
      <c r="J32" s="8">
        <v>8379.6</v>
      </c>
      <c r="K32" s="8">
        <v>462.1</v>
      </c>
      <c r="L32" s="8">
        <v>1.7</v>
      </c>
      <c r="M32" s="8">
        <v>64.599999999999994</v>
      </c>
      <c r="N32" s="8">
        <v>352</v>
      </c>
      <c r="O32" s="8">
        <v>43.8</v>
      </c>
      <c r="P32" s="8">
        <v>351.9</v>
      </c>
      <c r="Q32" s="8">
        <v>25.1</v>
      </c>
      <c r="R32" s="8" t="e">
        <v>#N/A</v>
      </c>
      <c r="S32" s="8" t="e">
        <v>#N/A</v>
      </c>
      <c r="T32" s="6">
        <v>54.230333333333334</v>
      </c>
      <c r="U32" s="5">
        <v>0</v>
      </c>
      <c r="V32" s="5"/>
      <c r="W32" s="5"/>
    </row>
    <row r="33" spans="1:23" x14ac:dyDescent="0.25">
      <c r="A33" t="s">
        <v>29</v>
      </c>
      <c r="B33" s="4">
        <v>31777</v>
      </c>
      <c r="C33" s="24">
        <v>4657.6000000000004</v>
      </c>
      <c r="D33" s="8">
        <v>355.3</v>
      </c>
      <c r="E33" s="8">
        <v>134.5</v>
      </c>
      <c r="F33" s="8">
        <v>506.6</v>
      </c>
      <c r="G33" s="6">
        <v>51.85</v>
      </c>
      <c r="H33" s="6">
        <v>52.067</v>
      </c>
      <c r="I33" s="6">
        <v>41.884999999999998</v>
      </c>
      <c r="J33" s="8">
        <v>8448.2999999999993</v>
      </c>
      <c r="K33" s="8">
        <v>482.9</v>
      </c>
      <c r="L33" s="8">
        <v>2.1</v>
      </c>
      <c r="M33" s="8">
        <v>73.099999999999994</v>
      </c>
      <c r="N33" s="8">
        <v>364.2</v>
      </c>
      <c r="O33" s="8">
        <v>43.6</v>
      </c>
      <c r="P33" s="8">
        <v>353.8</v>
      </c>
      <c r="Q33" s="8">
        <v>26.5</v>
      </c>
      <c r="R33" s="8" t="e">
        <v>#N/A</v>
      </c>
      <c r="S33" s="8" t="e">
        <v>#N/A</v>
      </c>
      <c r="T33" s="6">
        <v>54.558333333333337</v>
      </c>
      <c r="U33" s="5">
        <v>0</v>
      </c>
      <c r="V33" s="5"/>
      <c r="W33" s="5"/>
    </row>
    <row r="34" spans="1:23" x14ac:dyDescent="0.25">
      <c r="A34" t="s">
        <v>30</v>
      </c>
      <c r="B34" s="4">
        <v>31867</v>
      </c>
      <c r="C34" s="24">
        <v>4722.2</v>
      </c>
      <c r="D34" s="8">
        <v>361.5</v>
      </c>
      <c r="E34" s="8">
        <v>130.69999999999999</v>
      </c>
      <c r="F34" s="8">
        <v>516.5</v>
      </c>
      <c r="G34" s="6">
        <v>51.893999999999998</v>
      </c>
      <c r="H34" s="6">
        <v>51.616</v>
      </c>
      <c r="I34" s="6">
        <v>42.484000000000002</v>
      </c>
      <c r="J34" s="8">
        <v>8516.5</v>
      </c>
      <c r="K34" s="8">
        <v>480.4</v>
      </c>
      <c r="L34" s="8">
        <v>1.9</v>
      </c>
      <c r="M34" s="8">
        <v>76</v>
      </c>
      <c r="N34" s="8">
        <v>358.3</v>
      </c>
      <c r="O34" s="8">
        <v>44.1</v>
      </c>
      <c r="P34" s="8">
        <v>357.8</v>
      </c>
      <c r="Q34" s="8">
        <v>28</v>
      </c>
      <c r="R34" s="8" t="e">
        <v>#N/A</v>
      </c>
      <c r="S34" s="8" t="e">
        <v>#N/A</v>
      </c>
      <c r="T34" s="6">
        <v>55.072000000000003</v>
      </c>
      <c r="U34" s="5">
        <v>0</v>
      </c>
      <c r="V34" s="5"/>
      <c r="W34" s="5"/>
    </row>
    <row r="35" spans="1:23" x14ac:dyDescent="0.25">
      <c r="A35" t="s">
        <v>31</v>
      </c>
      <c r="B35" s="4">
        <v>31958</v>
      </c>
      <c r="C35" s="24">
        <v>4806.2</v>
      </c>
      <c r="D35" s="8">
        <v>371</v>
      </c>
      <c r="E35" s="8">
        <v>130.19999999999999</v>
      </c>
      <c r="F35" s="8">
        <v>524</v>
      </c>
      <c r="G35" s="6">
        <v>52.127000000000002</v>
      </c>
      <c r="H35" s="6">
        <v>51.896000000000001</v>
      </c>
      <c r="I35" s="6">
        <v>43.003999999999998</v>
      </c>
      <c r="J35" s="8">
        <v>8584.5</v>
      </c>
      <c r="K35" s="8">
        <v>545.29999999999995</v>
      </c>
      <c r="L35" s="8">
        <v>2</v>
      </c>
      <c r="M35" s="8">
        <v>87.3</v>
      </c>
      <c r="N35" s="8">
        <v>410.2</v>
      </c>
      <c r="O35" s="8">
        <v>45.8</v>
      </c>
      <c r="P35" s="8">
        <v>361.8</v>
      </c>
      <c r="Q35" s="8">
        <v>30.2</v>
      </c>
      <c r="R35" s="8" t="e">
        <v>#N/A</v>
      </c>
      <c r="S35" s="8" t="e">
        <v>#N/A</v>
      </c>
      <c r="T35" s="6">
        <v>55.603333333333332</v>
      </c>
      <c r="U35" s="5">
        <v>0</v>
      </c>
      <c r="V35" s="5"/>
      <c r="W35" s="5"/>
    </row>
    <row r="36" spans="1:23" x14ac:dyDescent="0.25">
      <c r="A36" t="s">
        <v>32</v>
      </c>
      <c r="B36" s="4">
        <v>32050</v>
      </c>
      <c r="C36" s="24">
        <v>4884.6000000000004</v>
      </c>
      <c r="D36" s="8">
        <v>377.8</v>
      </c>
      <c r="E36" s="8">
        <v>126.3</v>
      </c>
      <c r="F36" s="8">
        <v>532.1</v>
      </c>
      <c r="G36" s="6">
        <v>52.487000000000002</v>
      </c>
      <c r="H36" s="6">
        <v>52.314</v>
      </c>
      <c r="I36" s="6">
        <v>43.517000000000003</v>
      </c>
      <c r="J36" s="8">
        <v>8652</v>
      </c>
      <c r="K36" s="8">
        <v>534.5</v>
      </c>
      <c r="L36" s="8">
        <v>1.9</v>
      </c>
      <c r="M36" s="8">
        <v>91.3</v>
      </c>
      <c r="N36" s="8">
        <v>394.9</v>
      </c>
      <c r="O36" s="8">
        <v>46.4</v>
      </c>
      <c r="P36" s="8">
        <v>362.2</v>
      </c>
      <c r="Q36" s="8">
        <v>31</v>
      </c>
      <c r="R36" s="8" t="e">
        <v>#N/A</v>
      </c>
      <c r="S36" s="8" t="e">
        <v>#N/A</v>
      </c>
      <c r="T36" s="6">
        <v>56.129333333333335</v>
      </c>
      <c r="U36" s="5">
        <v>0</v>
      </c>
      <c r="V36" s="5"/>
      <c r="W36" s="5"/>
    </row>
    <row r="37" spans="1:23" x14ac:dyDescent="0.25">
      <c r="A37" t="s">
        <v>33</v>
      </c>
      <c r="B37" s="4">
        <v>32142</v>
      </c>
      <c r="C37" s="24">
        <v>5008</v>
      </c>
      <c r="D37" s="8">
        <v>379.3</v>
      </c>
      <c r="E37" s="8">
        <v>134.4</v>
      </c>
      <c r="F37" s="8">
        <v>542.29999999999995</v>
      </c>
      <c r="G37" s="6">
        <v>52.545999999999999</v>
      </c>
      <c r="H37" s="6">
        <v>52.573</v>
      </c>
      <c r="I37" s="6">
        <v>43.776000000000003</v>
      </c>
      <c r="J37" s="8">
        <v>8719.4</v>
      </c>
      <c r="K37" s="8">
        <v>545.4</v>
      </c>
      <c r="L37" s="8">
        <v>2.4</v>
      </c>
      <c r="M37" s="8">
        <v>87.1</v>
      </c>
      <c r="N37" s="8">
        <v>408.5</v>
      </c>
      <c r="O37" s="8">
        <v>47.4</v>
      </c>
      <c r="P37" s="8">
        <v>364.1</v>
      </c>
      <c r="Q37" s="8">
        <v>30.8</v>
      </c>
      <c r="R37" s="8" t="e">
        <v>#N/A</v>
      </c>
      <c r="S37" s="8" t="e">
        <v>#N/A</v>
      </c>
      <c r="T37" s="6">
        <v>56.614666666666665</v>
      </c>
      <c r="U37" s="5">
        <v>0</v>
      </c>
      <c r="V37" s="5"/>
      <c r="W37" s="5"/>
    </row>
    <row r="38" spans="1:23" x14ac:dyDescent="0.25">
      <c r="A38" t="s">
        <v>34</v>
      </c>
      <c r="B38" s="4">
        <v>32233</v>
      </c>
      <c r="C38" s="24">
        <v>5073.3999999999996</v>
      </c>
      <c r="D38" s="8">
        <v>378.4</v>
      </c>
      <c r="E38" s="8">
        <v>127.3</v>
      </c>
      <c r="F38" s="8">
        <v>551.1</v>
      </c>
      <c r="G38" s="6">
        <v>53.226999999999997</v>
      </c>
      <c r="H38" s="6">
        <v>53.399000000000001</v>
      </c>
      <c r="I38" s="6">
        <v>44.000999999999998</v>
      </c>
      <c r="J38" s="8">
        <v>8785.5</v>
      </c>
      <c r="K38" s="8">
        <v>538.9</v>
      </c>
      <c r="L38" s="8">
        <v>2.1</v>
      </c>
      <c r="M38" s="8">
        <v>84.5</v>
      </c>
      <c r="N38" s="8">
        <v>402.6</v>
      </c>
      <c r="O38" s="8">
        <v>49.6</v>
      </c>
      <c r="P38" s="8">
        <v>379.5</v>
      </c>
      <c r="Q38" s="8">
        <v>30</v>
      </c>
      <c r="R38" s="8" t="e">
        <v>#N/A</v>
      </c>
      <c r="S38" s="8" t="e">
        <v>#N/A</v>
      </c>
      <c r="T38" s="6">
        <v>57.062000000000005</v>
      </c>
      <c r="U38" s="5">
        <v>0</v>
      </c>
      <c r="V38" s="5"/>
      <c r="W38" s="5"/>
    </row>
    <row r="39" spans="1:23" x14ac:dyDescent="0.25">
      <c r="A39" t="s">
        <v>35</v>
      </c>
      <c r="B39" s="4">
        <v>32324</v>
      </c>
      <c r="C39" s="24">
        <v>5190</v>
      </c>
      <c r="D39" s="8">
        <v>379.8</v>
      </c>
      <c r="E39" s="8">
        <v>127.1</v>
      </c>
      <c r="F39" s="8">
        <v>563.5</v>
      </c>
      <c r="G39" s="6">
        <v>53.720999999999997</v>
      </c>
      <c r="H39" s="6">
        <v>54.014000000000003</v>
      </c>
      <c r="I39" s="6">
        <v>44.429000000000002</v>
      </c>
      <c r="J39" s="8">
        <v>8850.9</v>
      </c>
      <c r="K39" s="8">
        <v>542.70000000000005</v>
      </c>
      <c r="L39" s="8">
        <v>2.7</v>
      </c>
      <c r="M39" s="8">
        <v>90</v>
      </c>
      <c r="N39" s="8">
        <v>400.6</v>
      </c>
      <c r="O39" s="8">
        <v>49.3</v>
      </c>
      <c r="P39" s="8">
        <v>380.6</v>
      </c>
      <c r="Q39" s="8">
        <v>29.5</v>
      </c>
      <c r="R39" s="8" t="e">
        <v>#N/A</v>
      </c>
      <c r="S39" s="8" t="e">
        <v>#N/A</v>
      </c>
      <c r="T39" s="6">
        <v>57.69233333333333</v>
      </c>
      <c r="U39" s="5">
        <v>0</v>
      </c>
      <c r="V39" s="5"/>
      <c r="W39" s="5"/>
    </row>
    <row r="40" spans="1:23" x14ac:dyDescent="0.25">
      <c r="A40" t="s">
        <v>36</v>
      </c>
      <c r="B40" s="4">
        <v>32416</v>
      </c>
      <c r="C40" s="24">
        <v>5282.8</v>
      </c>
      <c r="D40" s="8">
        <v>379</v>
      </c>
      <c r="E40" s="8">
        <v>128.4</v>
      </c>
      <c r="F40" s="8">
        <v>570.79999999999995</v>
      </c>
      <c r="G40" s="6">
        <v>54.027999999999999</v>
      </c>
      <c r="H40" s="6">
        <v>54.322000000000003</v>
      </c>
      <c r="I40" s="6">
        <v>44.802999999999997</v>
      </c>
      <c r="J40" s="8">
        <v>8916.2000000000007</v>
      </c>
      <c r="K40" s="8">
        <v>552.9</v>
      </c>
      <c r="L40" s="8">
        <v>2.4</v>
      </c>
      <c r="M40" s="8">
        <v>97.8</v>
      </c>
      <c r="N40" s="8">
        <v>402.5</v>
      </c>
      <c r="O40" s="8">
        <v>50.2</v>
      </c>
      <c r="P40" s="8">
        <v>383.9</v>
      </c>
      <c r="Q40" s="8">
        <v>28.9</v>
      </c>
      <c r="R40" s="8" t="e">
        <v>#N/A</v>
      </c>
      <c r="S40" s="8" t="e">
        <v>#N/A</v>
      </c>
      <c r="T40" s="6">
        <v>58.402999999999999</v>
      </c>
      <c r="U40" s="5">
        <v>0</v>
      </c>
      <c r="V40" s="5"/>
      <c r="W40" s="5"/>
    </row>
    <row r="41" spans="1:23" x14ac:dyDescent="0.25">
      <c r="A41" t="s">
        <v>37</v>
      </c>
      <c r="B41" s="4">
        <v>32508</v>
      </c>
      <c r="C41" s="24">
        <v>5399.5</v>
      </c>
      <c r="D41" s="8">
        <v>391.1</v>
      </c>
      <c r="E41" s="8">
        <v>134.5</v>
      </c>
      <c r="F41" s="8">
        <v>584.29999999999995</v>
      </c>
      <c r="G41" s="6">
        <v>54.637</v>
      </c>
      <c r="H41" s="6">
        <v>54.247</v>
      </c>
      <c r="I41" s="6">
        <v>45.314999999999998</v>
      </c>
      <c r="J41" s="8">
        <v>8983.1</v>
      </c>
      <c r="K41" s="8">
        <v>564.70000000000005</v>
      </c>
      <c r="L41" s="8">
        <v>2.2000000000000002</v>
      </c>
      <c r="M41" s="8">
        <v>102.7</v>
      </c>
      <c r="N41" s="8">
        <v>409.6</v>
      </c>
      <c r="O41" s="8">
        <v>50.2</v>
      </c>
      <c r="P41" s="8">
        <v>387.7</v>
      </c>
      <c r="Q41" s="8">
        <v>28.2</v>
      </c>
      <c r="R41" s="8" t="e">
        <v>#N/A</v>
      </c>
      <c r="S41" s="8" t="e">
        <v>#N/A</v>
      </c>
      <c r="T41" s="6">
        <v>58.993666666666662</v>
      </c>
      <c r="U41" s="5">
        <v>0</v>
      </c>
      <c r="V41" s="5"/>
      <c r="W41" s="5"/>
    </row>
    <row r="42" spans="1:23" x14ac:dyDescent="0.25">
      <c r="A42" t="s">
        <v>38</v>
      </c>
      <c r="B42" s="4">
        <v>32598</v>
      </c>
      <c r="C42" s="24">
        <v>5511.3</v>
      </c>
      <c r="D42" s="8">
        <v>382.1</v>
      </c>
      <c r="E42" s="8">
        <v>137.80000000000001</v>
      </c>
      <c r="F42" s="8">
        <v>596.70000000000005</v>
      </c>
      <c r="G42" s="6">
        <v>54.874000000000002</v>
      </c>
      <c r="H42" s="6">
        <v>55.127000000000002</v>
      </c>
      <c r="I42" s="6">
        <v>45.91</v>
      </c>
      <c r="J42" s="8">
        <v>9052.6</v>
      </c>
      <c r="K42" s="8">
        <v>598.20000000000005</v>
      </c>
      <c r="L42" s="8">
        <v>3</v>
      </c>
      <c r="M42" s="8">
        <v>104.9</v>
      </c>
      <c r="N42" s="8">
        <v>439.5</v>
      </c>
      <c r="O42" s="8">
        <v>50.8</v>
      </c>
      <c r="P42" s="8">
        <v>408.8</v>
      </c>
      <c r="Q42" s="8">
        <v>27.6</v>
      </c>
      <c r="R42" s="8" t="e">
        <v>#N/A</v>
      </c>
      <c r="S42" s="8" t="e">
        <v>#N/A</v>
      </c>
      <c r="T42" s="6">
        <v>59.670999999999999</v>
      </c>
      <c r="U42" s="5">
        <v>0</v>
      </c>
      <c r="V42" s="5"/>
      <c r="W42" s="5"/>
    </row>
    <row r="43" spans="1:23" x14ac:dyDescent="0.25">
      <c r="A43" t="s">
        <v>39</v>
      </c>
      <c r="B43" s="4">
        <v>32689</v>
      </c>
      <c r="C43" s="24">
        <v>5612.5</v>
      </c>
      <c r="D43" s="8">
        <v>391.5</v>
      </c>
      <c r="E43" s="8">
        <v>142.80000000000001</v>
      </c>
      <c r="F43" s="8">
        <v>611.5</v>
      </c>
      <c r="G43" s="6">
        <v>55.264000000000003</v>
      </c>
      <c r="H43" s="6">
        <v>55.569000000000003</v>
      </c>
      <c r="I43" s="6">
        <v>46.533000000000001</v>
      </c>
      <c r="J43" s="8">
        <v>9125.7000000000007</v>
      </c>
      <c r="K43" s="8">
        <v>594.6</v>
      </c>
      <c r="L43" s="8">
        <v>2.5</v>
      </c>
      <c r="M43" s="8">
        <v>94.4</v>
      </c>
      <c r="N43" s="8">
        <v>448.4</v>
      </c>
      <c r="O43" s="8">
        <v>49.2</v>
      </c>
      <c r="P43" s="8">
        <v>413.2</v>
      </c>
      <c r="Q43" s="8">
        <v>27</v>
      </c>
      <c r="R43" s="8" t="e">
        <v>#N/A</v>
      </c>
      <c r="S43" s="8" t="e">
        <v>#N/A</v>
      </c>
      <c r="T43" s="6">
        <v>60.475000000000001</v>
      </c>
      <c r="U43" s="5">
        <v>0</v>
      </c>
      <c r="V43" s="5"/>
      <c r="W43" s="5"/>
    </row>
    <row r="44" spans="1:23" x14ac:dyDescent="0.25">
      <c r="A44" t="s">
        <v>40</v>
      </c>
      <c r="B44" s="4">
        <v>32781</v>
      </c>
      <c r="C44" s="24">
        <v>5695.4</v>
      </c>
      <c r="D44" s="8">
        <v>397.2</v>
      </c>
      <c r="E44" s="8">
        <v>144.19999999999999</v>
      </c>
      <c r="F44" s="8">
        <v>623.20000000000005</v>
      </c>
      <c r="G44" s="6">
        <v>55.521000000000001</v>
      </c>
      <c r="H44" s="6">
        <v>55.898000000000003</v>
      </c>
      <c r="I44" s="6">
        <v>46.968000000000004</v>
      </c>
      <c r="J44" s="8">
        <v>9200.5</v>
      </c>
      <c r="K44" s="8">
        <v>601.4</v>
      </c>
      <c r="L44" s="8">
        <v>2.7</v>
      </c>
      <c r="M44" s="8">
        <v>91.6</v>
      </c>
      <c r="N44" s="8">
        <v>457.1</v>
      </c>
      <c r="O44" s="8">
        <v>50</v>
      </c>
      <c r="P44" s="8">
        <v>419</v>
      </c>
      <c r="Q44" s="8">
        <v>26.7</v>
      </c>
      <c r="R44" s="8" t="e">
        <v>#N/A</v>
      </c>
      <c r="S44" s="8" t="e">
        <v>#N/A</v>
      </c>
      <c r="T44" s="6">
        <v>60.831666666666671</v>
      </c>
      <c r="U44" s="5">
        <v>0</v>
      </c>
      <c r="V44" s="5"/>
      <c r="W44" s="5"/>
    </row>
    <row r="45" spans="1:23" x14ac:dyDescent="0.25">
      <c r="A45" t="s">
        <v>41</v>
      </c>
      <c r="B45" s="4">
        <v>32873</v>
      </c>
      <c r="C45" s="24">
        <v>5747.2</v>
      </c>
      <c r="D45" s="8">
        <v>394.1</v>
      </c>
      <c r="E45" s="8">
        <v>146.69999999999999</v>
      </c>
      <c r="F45" s="8">
        <v>639.70000000000005</v>
      </c>
      <c r="G45" s="6">
        <v>55.792999999999999</v>
      </c>
      <c r="H45" s="6">
        <v>55.9</v>
      </c>
      <c r="I45" s="6">
        <v>47.575000000000003</v>
      </c>
      <c r="J45" s="8">
        <v>9275</v>
      </c>
      <c r="K45" s="8">
        <v>610.4</v>
      </c>
      <c r="L45" s="8">
        <v>2.8</v>
      </c>
      <c r="M45" s="8">
        <v>91.4</v>
      </c>
      <c r="N45" s="8">
        <v>467.4</v>
      </c>
      <c r="O45" s="8">
        <v>48.9</v>
      </c>
      <c r="P45" s="8">
        <v>426.4</v>
      </c>
      <c r="Q45" s="8">
        <v>26.9</v>
      </c>
      <c r="R45" s="8" t="e">
        <v>#N/A</v>
      </c>
      <c r="S45" s="8" t="e">
        <v>#N/A</v>
      </c>
      <c r="T45" s="6">
        <v>61.310333333333325</v>
      </c>
      <c r="U45" s="5">
        <v>0</v>
      </c>
      <c r="V45" s="5"/>
      <c r="W45" s="5"/>
    </row>
    <row r="46" spans="1:23" x14ac:dyDescent="0.25">
      <c r="A46" t="s">
        <v>42</v>
      </c>
      <c r="B46" s="4">
        <v>32963</v>
      </c>
      <c r="C46" s="24">
        <v>5872.7</v>
      </c>
      <c r="D46" s="8">
        <v>401.9</v>
      </c>
      <c r="E46" s="8">
        <v>151.80000000000001</v>
      </c>
      <c r="F46" s="8">
        <v>658.8</v>
      </c>
      <c r="G46" s="6">
        <v>56.232999999999997</v>
      </c>
      <c r="H46" s="6">
        <v>56.162999999999997</v>
      </c>
      <c r="I46" s="6">
        <v>48.25</v>
      </c>
      <c r="J46" s="8">
        <v>9346.2999999999993</v>
      </c>
      <c r="K46" s="8">
        <v>607.20000000000005</v>
      </c>
      <c r="L46" s="8">
        <v>2.7</v>
      </c>
      <c r="M46" s="8">
        <v>91.1</v>
      </c>
      <c r="N46" s="8">
        <v>463.2</v>
      </c>
      <c r="O46" s="8">
        <v>50.3</v>
      </c>
      <c r="P46" s="8">
        <v>443.4</v>
      </c>
      <c r="Q46" s="8">
        <v>26.8</v>
      </c>
      <c r="R46" s="8" t="e">
        <v>#N/A</v>
      </c>
      <c r="S46" s="8" t="e">
        <v>#N/A</v>
      </c>
      <c r="T46" s="6">
        <v>62.199000000000005</v>
      </c>
      <c r="U46" s="5">
        <v>0</v>
      </c>
      <c r="V46" s="5"/>
      <c r="W46" s="5"/>
    </row>
    <row r="47" spans="1:23" x14ac:dyDescent="0.25">
      <c r="A47" t="s">
        <v>43</v>
      </c>
      <c r="B47" s="4">
        <v>33054</v>
      </c>
      <c r="C47" s="24">
        <v>5960</v>
      </c>
      <c r="D47" s="8">
        <v>405.7</v>
      </c>
      <c r="E47" s="8">
        <v>158.19999999999999</v>
      </c>
      <c r="F47" s="8">
        <v>666.8</v>
      </c>
      <c r="G47" s="6">
        <v>57.103999999999999</v>
      </c>
      <c r="H47" s="6">
        <v>57.381</v>
      </c>
      <c r="I47" s="6">
        <v>48.747999999999998</v>
      </c>
      <c r="J47" s="8">
        <v>9412.9</v>
      </c>
      <c r="K47" s="8">
        <v>620.29999999999995</v>
      </c>
      <c r="L47" s="8">
        <v>2.9</v>
      </c>
      <c r="M47" s="8">
        <v>94.7</v>
      </c>
      <c r="N47" s="8">
        <v>472</v>
      </c>
      <c r="O47" s="8">
        <v>50.8</v>
      </c>
      <c r="P47" s="8">
        <v>449.6</v>
      </c>
      <c r="Q47" s="8">
        <v>26.6</v>
      </c>
      <c r="R47" s="8" t="e">
        <v>#N/A</v>
      </c>
      <c r="S47" s="8" t="e">
        <v>#N/A</v>
      </c>
      <c r="T47" s="6">
        <v>62.763333333333328</v>
      </c>
      <c r="U47" s="5">
        <v>0</v>
      </c>
      <c r="V47" s="5"/>
      <c r="W47" s="5"/>
    </row>
    <row r="48" spans="1:23" x14ac:dyDescent="0.25">
      <c r="A48" t="s">
        <v>44</v>
      </c>
      <c r="B48" s="4">
        <v>33146</v>
      </c>
      <c r="C48" s="24">
        <v>6015.1</v>
      </c>
      <c r="D48" s="8">
        <v>402.2</v>
      </c>
      <c r="E48" s="8">
        <v>160</v>
      </c>
      <c r="F48" s="8">
        <v>680.3</v>
      </c>
      <c r="G48" s="6">
        <v>57.267000000000003</v>
      </c>
      <c r="H48" s="6">
        <v>57.244</v>
      </c>
      <c r="I48" s="6">
        <v>49.411999999999999</v>
      </c>
      <c r="J48" s="8">
        <v>9474.7000000000007</v>
      </c>
      <c r="K48" s="8">
        <v>628.1</v>
      </c>
      <c r="L48" s="8">
        <v>3</v>
      </c>
      <c r="M48" s="8">
        <v>97</v>
      </c>
      <c r="N48" s="8">
        <v>477</v>
      </c>
      <c r="O48" s="8">
        <v>51.1</v>
      </c>
      <c r="P48" s="8">
        <v>454.2</v>
      </c>
      <c r="Q48" s="8">
        <v>26.6</v>
      </c>
      <c r="R48" s="8" t="e">
        <v>#N/A</v>
      </c>
      <c r="S48" s="8" t="e">
        <v>#N/A</v>
      </c>
      <c r="T48" s="6">
        <v>63.561</v>
      </c>
      <c r="U48" s="5">
        <v>0</v>
      </c>
      <c r="V48" s="5"/>
      <c r="W48" s="5"/>
    </row>
    <row r="49" spans="1:23" x14ac:dyDescent="0.25">
      <c r="A49" t="s">
        <v>45</v>
      </c>
      <c r="B49" s="4">
        <v>33238</v>
      </c>
      <c r="C49" s="24">
        <v>6004.7</v>
      </c>
      <c r="D49" s="8">
        <v>410.2</v>
      </c>
      <c r="E49" s="8">
        <v>159.4</v>
      </c>
      <c r="F49" s="8">
        <v>698.8</v>
      </c>
      <c r="G49" s="6">
        <v>58.055</v>
      </c>
      <c r="H49" s="6">
        <v>57.661999999999999</v>
      </c>
      <c r="I49" s="6">
        <v>50.191000000000003</v>
      </c>
      <c r="J49" s="8">
        <v>9533.2999999999993</v>
      </c>
      <c r="K49" s="8">
        <v>626.6</v>
      </c>
      <c r="L49" s="8">
        <v>3.5</v>
      </c>
      <c r="M49" s="8">
        <v>95.4</v>
      </c>
      <c r="N49" s="8">
        <v>476.2</v>
      </c>
      <c r="O49" s="8">
        <v>51.5</v>
      </c>
      <c r="P49" s="8">
        <v>465.6</v>
      </c>
      <c r="Q49" s="8">
        <v>26.6</v>
      </c>
      <c r="R49" s="8" t="e">
        <v>#N/A</v>
      </c>
      <c r="S49" s="8" t="e">
        <v>#N/A</v>
      </c>
      <c r="T49" s="6">
        <v>64.401666666666657</v>
      </c>
      <c r="U49" s="5">
        <v>1</v>
      </c>
      <c r="V49" s="5"/>
      <c r="W49" s="5"/>
    </row>
    <row r="50" spans="1:23" x14ac:dyDescent="0.25">
      <c r="A50" t="s">
        <v>46</v>
      </c>
      <c r="B50" s="4">
        <v>33328</v>
      </c>
      <c r="C50" s="24">
        <v>6035.2</v>
      </c>
      <c r="D50" s="8">
        <v>417.9</v>
      </c>
      <c r="E50" s="8">
        <v>163.5</v>
      </c>
      <c r="F50" s="8">
        <v>702.8</v>
      </c>
      <c r="G50" s="6">
        <v>58.281999999999996</v>
      </c>
      <c r="H50" s="6">
        <v>58.945</v>
      </c>
      <c r="I50" s="6">
        <v>50.402000000000001</v>
      </c>
      <c r="J50" s="8">
        <v>9590.4</v>
      </c>
      <c r="K50" s="8">
        <v>613.4</v>
      </c>
      <c r="L50" s="8">
        <v>2.7</v>
      </c>
      <c r="M50" s="8">
        <v>91.5</v>
      </c>
      <c r="N50" s="8">
        <v>459.6</v>
      </c>
      <c r="O50" s="8">
        <v>59.7</v>
      </c>
      <c r="P50" s="8">
        <v>487.1</v>
      </c>
      <c r="Q50" s="8">
        <v>26.7</v>
      </c>
      <c r="R50" s="8" t="e">
        <v>#N/A</v>
      </c>
      <c r="S50" s="8" t="e">
        <v>#N/A</v>
      </c>
      <c r="T50" s="6">
        <v>64.740333333333339</v>
      </c>
      <c r="U50" s="5">
        <v>1</v>
      </c>
      <c r="V50" s="5"/>
      <c r="W50" s="5"/>
    </row>
    <row r="51" spans="1:23" x14ac:dyDescent="0.25">
      <c r="A51" t="s">
        <v>47</v>
      </c>
      <c r="B51" s="4">
        <v>33419</v>
      </c>
      <c r="C51" s="24">
        <v>6126.9</v>
      </c>
      <c r="D51" s="8">
        <v>418.7</v>
      </c>
      <c r="E51" s="8">
        <v>167.9</v>
      </c>
      <c r="F51" s="8">
        <v>709.9</v>
      </c>
      <c r="G51" s="6">
        <v>58.366999999999997</v>
      </c>
      <c r="H51" s="6">
        <v>59.755000000000003</v>
      </c>
      <c r="I51" s="6">
        <v>50.707999999999998</v>
      </c>
      <c r="J51" s="8">
        <v>9647.2999999999993</v>
      </c>
      <c r="K51" s="8">
        <v>612.9</v>
      </c>
      <c r="L51" s="8">
        <v>2.7</v>
      </c>
      <c r="M51" s="8">
        <v>87.5</v>
      </c>
      <c r="N51" s="8">
        <v>461.4</v>
      </c>
      <c r="O51" s="8">
        <v>61.3</v>
      </c>
      <c r="P51" s="8">
        <v>497.3</v>
      </c>
      <c r="Q51" s="8">
        <v>26.8</v>
      </c>
      <c r="R51" s="8" t="e">
        <v>#N/A</v>
      </c>
      <c r="S51" s="8" t="e">
        <v>#N/A</v>
      </c>
      <c r="T51" s="6">
        <v>65.094000000000008</v>
      </c>
      <c r="U51" s="5">
        <v>0</v>
      </c>
      <c r="V51" s="5"/>
      <c r="W51" s="5"/>
    </row>
    <row r="52" spans="1:23" x14ac:dyDescent="0.25">
      <c r="A52" t="s">
        <v>48</v>
      </c>
      <c r="B52" s="4">
        <v>33511</v>
      </c>
      <c r="C52" s="24">
        <v>6205.9</v>
      </c>
      <c r="D52" s="8">
        <v>416.1</v>
      </c>
      <c r="E52" s="8">
        <v>170.2</v>
      </c>
      <c r="F52" s="8">
        <v>719.9</v>
      </c>
      <c r="G52" s="6">
        <v>59.252000000000002</v>
      </c>
      <c r="H52" s="6">
        <v>60.177</v>
      </c>
      <c r="I52" s="6">
        <v>51.125999999999998</v>
      </c>
      <c r="J52" s="8">
        <v>9704.4</v>
      </c>
      <c r="K52" s="8">
        <v>616.70000000000005</v>
      </c>
      <c r="L52" s="8">
        <v>2.6</v>
      </c>
      <c r="M52" s="8">
        <v>88.2</v>
      </c>
      <c r="N52" s="8">
        <v>464.1</v>
      </c>
      <c r="O52" s="8">
        <v>61.8</v>
      </c>
      <c r="P52" s="8">
        <v>501.1</v>
      </c>
      <c r="Q52" s="8">
        <v>27.1</v>
      </c>
      <c r="R52" s="8" t="e">
        <v>#N/A</v>
      </c>
      <c r="S52" s="8" t="e">
        <v>#N/A</v>
      </c>
      <c r="T52" s="6">
        <v>65.535999999999987</v>
      </c>
      <c r="U52" s="5">
        <v>0</v>
      </c>
      <c r="V52" s="5"/>
      <c r="W52" s="5"/>
    </row>
    <row r="53" spans="1:23" x14ac:dyDescent="0.25">
      <c r="A53" t="s">
        <v>49</v>
      </c>
      <c r="B53" s="4">
        <v>33603</v>
      </c>
      <c r="C53" s="24">
        <v>6264.5</v>
      </c>
      <c r="D53" s="8">
        <v>403.4</v>
      </c>
      <c r="E53" s="8">
        <v>174</v>
      </c>
      <c r="F53" s="8">
        <v>731.4</v>
      </c>
      <c r="G53" s="6">
        <v>60.027000000000001</v>
      </c>
      <c r="H53" s="6">
        <v>60.347999999999999</v>
      </c>
      <c r="I53" s="6">
        <v>51.573</v>
      </c>
      <c r="J53" s="8">
        <v>9762.4</v>
      </c>
      <c r="K53" s="8">
        <v>625.4</v>
      </c>
      <c r="L53" s="8">
        <v>2.5</v>
      </c>
      <c r="M53" s="8">
        <v>89.5</v>
      </c>
      <c r="N53" s="8">
        <v>469.2</v>
      </c>
      <c r="O53" s="8">
        <v>64.2</v>
      </c>
      <c r="P53" s="8">
        <v>515.6</v>
      </c>
      <c r="Q53" s="8">
        <v>27.7</v>
      </c>
      <c r="R53" s="8" t="e">
        <v>#N/A</v>
      </c>
      <c r="S53" s="8" t="e">
        <v>#N/A</v>
      </c>
      <c r="T53" s="6">
        <v>66.01166666666667</v>
      </c>
      <c r="U53" s="5">
        <v>0</v>
      </c>
      <c r="V53" s="5"/>
      <c r="W53" s="5"/>
    </row>
    <row r="54" spans="1:23" x14ac:dyDescent="0.25">
      <c r="A54" t="s">
        <v>50</v>
      </c>
      <c r="B54" s="4">
        <v>33694</v>
      </c>
      <c r="C54" s="24">
        <v>6363.1</v>
      </c>
      <c r="D54" s="8">
        <v>402.5</v>
      </c>
      <c r="E54" s="8">
        <v>177.9</v>
      </c>
      <c r="F54" s="8">
        <v>746.1</v>
      </c>
      <c r="G54" s="6">
        <v>60.212000000000003</v>
      </c>
      <c r="H54" s="6">
        <v>60.194000000000003</v>
      </c>
      <c r="I54" s="6">
        <v>51.942999999999998</v>
      </c>
      <c r="J54" s="8">
        <v>9821.2999999999993</v>
      </c>
      <c r="K54" s="8">
        <v>627.5</v>
      </c>
      <c r="L54" s="8">
        <v>2.7</v>
      </c>
      <c r="M54" s="8">
        <v>99.8</v>
      </c>
      <c r="N54" s="8">
        <v>461.3</v>
      </c>
      <c r="O54" s="8">
        <v>63.6</v>
      </c>
      <c r="P54" s="8">
        <v>545.6</v>
      </c>
      <c r="Q54" s="8">
        <v>28.2</v>
      </c>
      <c r="R54" s="8" t="e">
        <v>#N/A</v>
      </c>
      <c r="S54" s="8" t="e">
        <v>#N/A</v>
      </c>
      <c r="T54" s="6">
        <v>66.425666666666658</v>
      </c>
      <c r="U54" s="5">
        <v>0</v>
      </c>
      <c r="V54" s="5"/>
      <c r="W54" s="5"/>
    </row>
    <row r="55" spans="1:23" x14ac:dyDescent="0.25">
      <c r="A55" t="s">
        <v>51</v>
      </c>
      <c r="B55" s="4">
        <v>33785</v>
      </c>
      <c r="C55" s="24">
        <v>6470.8</v>
      </c>
      <c r="D55" s="8">
        <v>401.7</v>
      </c>
      <c r="E55" s="8">
        <v>179.2</v>
      </c>
      <c r="F55" s="8">
        <v>753.9</v>
      </c>
      <c r="G55" s="6">
        <v>60.384999999999998</v>
      </c>
      <c r="H55" s="6">
        <v>60.509</v>
      </c>
      <c r="I55" s="6">
        <v>52.563000000000002</v>
      </c>
      <c r="J55" s="8">
        <v>9881.2999999999993</v>
      </c>
      <c r="K55" s="8">
        <v>637.9</v>
      </c>
      <c r="L55" s="8">
        <v>2.6</v>
      </c>
      <c r="M55" s="8">
        <v>102</v>
      </c>
      <c r="N55" s="8">
        <v>470.2</v>
      </c>
      <c r="O55" s="8">
        <v>63.1</v>
      </c>
      <c r="P55" s="8">
        <v>557.5</v>
      </c>
      <c r="Q55" s="8">
        <v>28.8</v>
      </c>
      <c r="R55" s="8" t="e">
        <v>#N/A</v>
      </c>
      <c r="S55" s="8" t="e">
        <v>#N/A</v>
      </c>
      <c r="T55" s="6">
        <v>66.867333333333335</v>
      </c>
      <c r="U55" s="5">
        <v>0</v>
      </c>
      <c r="V55" s="5"/>
      <c r="W55" s="5"/>
    </row>
    <row r="56" spans="1:23" x14ac:dyDescent="0.25">
      <c r="A56" t="s">
        <v>52</v>
      </c>
      <c r="B56" s="4">
        <v>33877</v>
      </c>
      <c r="C56" s="24">
        <v>6566.6</v>
      </c>
      <c r="D56" s="8">
        <v>412.4</v>
      </c>
      <c r="E56" s="8">
        <v>181.8</v>
      </c>
      <c r="F56" s="8">
        <v>759.8</v>
      </c>
      <c r="G56" s="6">
        <v>60.953000000000003</v>
      </c>
      <c r="H56" s="6">
        <v>60.942</v>
      </c>
      <c r="I56" s="6">
        <v>52.951000000000001</v>
      </c>
      <c r="J56" s="8">
        <v>9943.1</v>
      </c>
      <c r="K56" s="8">
        <v>642.79999999999995</v>
      </c>
      <c r="L56" s="8">
        <v>2.6</v>
      </c>
      <c r="M56" s="8">
        <v>98.9</v>
      </c>
      <c r="N56" s="8">
        <v>479.4</v>
      </c>
      <c r="O56" s="8">
        <v>61.9</v>
      </c>
      <c r="P56" s="8">
        <v>561.79999999999995</v>
      </c>
      <c r="Q56" s="8">
        <v>30</v>
      </c>
      <c r="R56" s="8" t="e">
        <v>#N/A</v>
      </c>
      <c r="S56" s="8" t="e">
        <v>#N/A</v>
      </c>
      <c r="T56" s="6">
        <v>67.293666666666681</v>
      </c>
      <c r="U56" s="5">
        <v>0</v>
      </c>
      <c r="V56" s="5"/>
      <c r="W56" s="5"/>
    </row>
    <row r="57" spans="1:23" x14ac:dyDescent="0.25">
      <c r="A57" t="s">
        <v>53</v>
      </c>
      <c r="B57" s="4">
        <v>33969</v>
      </c>
      <c r="C57" s="24">
        <v>6680.8</v>
      </c>
      <c r="D57" s="8">
        <v>409.4</v>
      </c>
      <c r="E57" s="8">
        <v>189</v>
      </c>
      <c r="F57" s="8">
        <v>764.4</v>
      </c>
      <c r="G57" s="6">
        <v>61.156999999999996</v>
      </c>
      <c r="H57" s="6">
        <v>61.725999999999999</v>
      </c>
      <c r="I57" s="6">
        <v>53.311999999999998</v>
      </c>
      <c r="J57" s="8">
        <v>10005.799999999999</v>
      </c>
      <c r="K57" s="8">
        <v>673.5</v>
      </c>
      <c r="L57" s="8">
        <v>2.7</v>
      </c>
      <c r="M57" s="8">
        <v>107.2</v>
      </c>
      <c r="N57" s="8">
        <v>499</v>
      </c>
      <c r="O57" s="8">
        <v>64.599999999999994</v>
      </c>
      <c r="P57" s="8">
        <v>567</v>
      </c>
      <c r="Q57" s="8">
        <v>31.8</v>
      </c>
      <c r="R57" s="8" t="e">
        <v>#N/A</v>
      </c>
      <c r="S57" s="8" t="e">
        <v>#N/A</v>
      </c>
      <c r="T57" s="6">
        <v>67.763000000000005</v>
      </c>
      <c r="U57" s="5">
        <v>0</v>
      </c>
      <c r="V57" s="5"/>
      <c r="W57" s="5"/>
    </row>
    <row r="58" spans="1:23" x14ac:dyDescent="0.25">
      <c r="A58" t="s">
        <v>54</v>
      </c>
      <c r="B58" s="4">
        <v>34059</v>
      </c>
      <c r="C58" s="24">
        <v>6729.5</v>
      </c>
      <c r="D58" s="8">
        <v>393.2</v>
      </c>
      <c r="E58" s="8">
        <v>187.1</v>
      </c>
      <c r="F58" s="8">
        <v>771.5</v>
      </c>
      <c r="G58" s="6">
        <v>61.14</v>
      </c>
      <c r="H58" s="6">
        <v>62.262</v>
      </c>
      <c r="I58" s="6">
        <v>53.622</v>
      </c>
      <c r="J58" s="8">
        <v>10069.4</v>
      </c>
      <c r="K58" s="8">
        <v>656.9</v>
      </c>
      <c r="L58" s="8">
        <v>2.8</v>
      </c>
      <c r="M58" s="8">
        <v>111.5</v>
      </c>
      <c r="N58" s="8">
        <v>480.3</v>
      </c>
      <c r="O58" s="8">
        <v>62.2</v>
      </c>
      <c r="P58" s="8">
        <v>583.29999999999995</v>
      </c>
      <c r="Q58" s="8">
        <v>35.1</v>
      </c>
      <c r="R58" s="8" t="e">
        <v>#N/A</v>
      </c>
      <c r="S58" s="8" t="e">
        <v>#N/A</v>
      </c>
      <c r="T58" s="6">
        <v>68.166666666666671</v>
      </c>
      <c r="U58" s="5">
        <v>0</v>
      </c>
      <c r="V58" s="5"/>
      <c r="W58" s="5"/>
    </row>
    <row r="59" spans="1:23" x14ac:dyDescent="0.25">
      <c r="A59" t="s">
        <v>55</v>
      </c>
      <c r="B59" s="4">
        <v>34150</v>
      </c>
      <c r="C59" s="24">
        <v>6808.9</v>
      </c>
      <c r="D59" s="8">
        <v>389.2</v>
      </c>
      <c r="E59" s="8">
        <v>187.6</v>
      </c>
      <c r="F59" s="8">
        <v>782.3</v>
      </c>
      <c r="G59" s="6">
        <v>61.326000000000001</v>
      </c>
      <c r="H59" s="6">
        <v>62.72</v>
      </c>
      <c r="I59" s="6">
        <v>53.936999999999998</v>
      </c>
      <c r="J59" s="8">
        <v>10134.200000000001</v>
      </c>
      <c r="K59" s="8">
        <v>694.6</v>
      </c>
      <c r="L59" s="8">
        <v>2.6</v>
      </c>
      <c r="M59" s="8">
        <v>121.9</v>
      </c>
      <c r="N59" s="8">
        <v>505.3</v>
      </c>
      <c r="O59" s="8">
        <v>64.8</v>
      </c>
      <c r="P59" s="8">
        <v>588.29999999999995</v>
      </c>
      <c r="Q59" s="8">
        <v>37.200000000000003</v>
      </c>
      <c r="R59" s="8" t="e">
        <v>#N/A</v>
      </c>
      <c r="S59" s="8" t="e">
        <v>#N/A</v>
      </c>
      <c r="T59" s="6">
        <v>68.624333333333325</v>
      </c>
      <c r="U59" s="5">
        <v>0</v>
      </c>
      <c r="V59" s="5"/>
      <c r="W59" s="5"/>
    </row>
    <row r="60" spans="1:23" x14ac:dyDescent="0.25">
      <c r="A60" t="s">
        <v>56</v>
      </c>
      <c r="B60" s="4">
        <v>34242</v>
      </c>
      <c r="C60" s="24">
        <v>6882.1</v>
      </c>
      <c r="D60" s="8">
        <v>389.6</v>
      </c>
      <c r="E60" s="8">
        <v>189.1</v>
      </c>
      <c r="F60" s="8">
        <v>788.7</v>
      </c>
      <c r="G60" s="6">
        <v>61.686999999999998</v>
      </c>
      <c r="H60" s="6">
        <v>63.351999999999997</v>
      </c>
      <c r="I60" s="6">
        <v>54.09</v>
      </c>
      <c r="J60" s="8">
        <v>10199.799999999999</v>
      </c>
      <c r="K60" s="8">
        <v>699.2</v>
      </c>
      <c r="L60" s="8">
        <v>2.7</v>
      </c>
      <c r="M60" s="8">
        <v>115.5</v>
      </c>
      <c r="N60" s="8">
        <v>515.6</v>
      </c>
      <c r="O60" s="8">
        <v>65.400000000000006</v>
      </c>
      <c r="P60" s="8">
        <v>592.1</v>
      </c>
      <c r="Q60" s="8">
        <v>37.299999999999997</v>
      </c>
      <c r="R60" s="8" t="e">
        <v>#N/A</v>
      </c>
      <c r="S60" s="8" t="e">
        <v>#N/A</v>
      </c>
      <c r="T60" s="6">
        <v>68.922666666666657</v>
      </c>
      <c r="U60" s="5">
        <v>0</v>
      </c>
      <c r="V60" s="5"/>
      <c r="W60" s="5"/>
    </row>
    <row r="61" spans="1:23" x14ac:dyDescent="0.25">
      <c r="A61" t="s">
        <v>57</v>
      </c>
      <c r="B61" s="4">
        <v>34334</v>
      </c>
      <c r="C61" s="24">
        <v>7013.7</v>
      </c>
      <c r="D61" s="8">
        <v>394.6</v>
      </c>
      <c r="E61" s="8">
        <v>190.3</v>
      </c>
      <c r="F61" s="8">
        <v>796.5</v>
      </c>
      <c r="G61" s="6">
        <v>62.314999999999998</v>
      </c>
      <c r="H61" s="6">
        <v>63.756</v>
      </c>
      <c r="I61" s="6">
        <v>54.360999999999997</v>
      </c>
      <c r="J61" s="8">
        <v>10265.799999999999</v>
      </c>
      <c r="K61" s="8">
        <v>746.4</v>
      </c>
      <c r="L61" s="8">
        <v>2.8</v>
      </c>
      <c r="M61" s="8">
        <v>141</v>
      </c>
      <c r="N61" s="8">
        <v>529.5</v>
      </c>
      <c r="O61" s="8">
        <v>73.099999999999994</v>
      </c>
      <c r="P61" s="8">
        <v>596</v>
      </c>
      <c r="Q61" s="8">
        <v>35.700000000000003</v>
      </c>
      <c r="R61" s="8" t="e">
        <v>#N/A</v>
      </c>
      <c r="S61" s="8" t="e">
        <v>#N/A</v>
      </c>
      <c r="T61" s="6">
        <v>69.319666666666663</v>
      </c>
      <c r="U61" s="5">
        <v>0</v>
      </c>
      <c r="V61" s="5"/>
      <c r="W61" s="5"/>
    </row>
    <row r="62" spans="1:23" x14ac:dyDescent="0.25">
      <c r="A62" t="s">
        <v>58</v>
      </c>
      <c r="B62" s="4">
        <v>34424</v>
      </c>
      <c r="C62" s="24">
        <v>7115.7</v>
      </c>
      <c r="D62" s="8">
        <v>376.4</v>
      </c>
      <c r="E62" s="8">
        <v>190.6</v>
      </c>
      <c r="F62" s="8">
        <v>806.3</v>
      </c>
      <c r="G62" s="6">
        <v>62.468000000000004</v>
      </c>
      <c r="H62" s="6">
        <v>64.314999999999998</v>
      </c>
      <c r="I62" s="6">
        <v>54.805</v>
      </c>
      <c r="J62" s="8">
        <v>10331.9</v>
      </c>
      <c r="K62" s="8">
        <v>727.5</v>
      </c>
      <c r="L62" s="8">
        <v>3</v>
      </c>
      <c r="M62" s="8">
        <v>122.4</v>
      </c>
      <c r="N62" s="8">
        <v>526.70000000000005</v>
      </c>
      <c r="O62" s="8">
        <v>75.5</v>
      </c>
      <c r="P62" s="8">
        <v>608.4</v>
      </c>
      <c r="Q62" s="8">
        <v>33.200000000000003</v>
      </c>
      <c r="R62" s="8" t="e">
        <v>#N/A</v>
      </c>
      <c r="S62" s="8" t="e">
        <v>#N/A</v>
      </c>
      <c r="T62" s="6">
        <v>69.568333333333342</v>
      </c>
      <c r="U62" s="5">
        <v>0</v>
      </c>
      <c r="V62" s="5"/>
      <c r="W62" s="5"/>
    </row>
    <row r="63" spans="1:23" x14ac:dyDescent="0.25">
      <c r="A63" t="s">
        <v>59</v>
      </c>
      <c r="B63" s="4">
        <v>34515</v>
      </c>
      <c r="C63" s="24">
        <v>7246.9</v>
      </c>
      <c r="D63" s="8">
        <v>379.9</v>
      </c>
      <c r="E63" s="8">
        <v>189.4</v>
      </c>
      <c r="F63" s="8">
        <v>820</v>
      </c>
      <c r="G63" s="6">
        <v>63.076000000000001</v>
      </c>
      <c r="H63" s="6">
        <v>64.680000000000007</v>
      </c>
      <c r="I63" s="6">
        <v>55.109000000000002</v>
      </c>
      <c r="J63" s="8">
        <v>10398</v>
      </c>
      <c r="K63" s="8">
        <v>767</v>
      </c>
      <c r="L63" s="8">
        <v>3.2</v>
      </c>
      <c r="M63" s="8">
        <v>129.30000000000001</v>
      </c>
      <c r="N63" s="8">
        <v>555.9</v>
      </c>
      <c r="O63" s="8">
        <v>78.599999999999994</v>
      </c>
      <c r="P63" s="8">
        <v>612.9</v>
      </c>
      <c r="Q63" s="8">
        <v>32</v>
      </c>
      <c r="R63" s="8" t="e">
        <v>#N/A</v>
      </c>
      <c r="S63" s="8" t="e">
        <v>#N/A</v>
      </c>
      <c r="T63" s="6">
        <v>69.956333333333319</v>
      </c>
      <c r="U63" s="5">
        <v>0</v>
      </c>
      <c r="V63" s="5"/>
      <c r="W63" s="5"/>
    </row>
    <row r="64" spans="1:23" x14ac:dyDescent="0.25">
      <c r="A64" t="s">
        <v>60</v>
      </c>
      <c r="B64" s="4">
        <v>34607</v>
      </c>
      <c r="C64" s="24">
        <v>7331.1</v>
      </c>
      <c r="D64" s="8">
        <v>394.3</v>
      </c>
      <c r="E64" s="8">
        <v>192.2</v>
      </c>
      <c r="F64" s="8">
        <v>836.9</v>
      </c>
      <c r="G64" s="6">
        <v>63.439</v>
      </c>
      <c r="H64" s="6">
        <v>65.054000000000002</v>
      </c>
      <c r="I64" s="6">
        <v>55.591000000000001</v>
      </c>
      <c r="J64" s="8">
        <v>10464.799999999999</v>
      </c>
      <c r="K64" s="8">
        <v>770.3</v>
      </c>
      <c r="L64" s="8">
        <v>3.2</v>
      </c>
      <c r="M64" s="8">
        <v>142.4</v>
      </c>
      <c r="N64" s="8">
        <v>544.20000000000005</v>
      </c>
      <c r="O64" s="8">
        <v>80.5</v>
      </c>
      <c r="P64" s="8">
        <v>616.79999999999995</v>
      </c>
      <c r="Q64" s="8">
        <v>31.6</v>
      </c>
      <c r="R64" s="8" t="e">
        <v>#N/A</v>
      </c>
      <c r="S64" s="8" t="e">
        <v>#N/A</v>
      </c>
      <c r="T64" s="6">
        <v>70.458666666666673</v>
      </c>
      <c r="U64" s="5">
        <v>0</v>
      </c>
      <c r="V64" s="5"/>
      <c r="W64" s="5"/>
    </row>
    <row r="65" spans="1:23" x14ac:dyDescent="0.25">
      <c r="A65" t="s">
        <v>61</v>
      </c>
      <c r="B65" s="4">
        <v>34699</v>
      </c>
      <c r="C65" s="24">
        <v>7455.3</v>
      </c>
      <c r="D65" s="8">
        <v>377.8</v>
      </c>
      <c r="E65" s="8">
        <v>198</v>
      </c>
      <c r="F65" s="8">
        <v>847.1</v>
      </c>
      <c r="G65" s="6">
        <v>63.94</v>
      </c>
      <c r="H65" s="6">
        <v>65.641000000000005</v>
      </c>
      <c r="I65" s="6">
        <v>56.064</v>
      </c>
      <c r="J65" s="8">
        <v>10531.7</v>
      </c>
      <c r="K65" s="8">
        <v>789</v>
      </c>
      <c r="L65" s="8">
        <v>3.2</v>
      </c>
      <c r="M65" s="8">
        <v>150.9</v>
      </c>
      <c r="N65" s="8">
        <v>553.4</v>
      </c>
      <c r="O65" s="8">
        <v>81.400000000000006</v>
      </c>
      <c r="P65" s="8">
        <v>625.29999999999995</v>
      </c>
      <c r="Q65" s="8">
        <v>31.9</v>
      </c>
      <c r="R65" s="8" t="e">
        <v>#N/A</v>
      </c>
      <c r="S65" s="8" t="e">
        <v>#N/A</v>
      </c>
      <c r="T65" s="6">
        <v>70.789333333333332</v>
      </c>
      <c r="U65" s="5">
        <v>0</v>
      </c>
      <c r="V65" s="5"/>
      <c r="W65" s="5"/>
    </row>
    <row r="66" spans="1:23" x14ac:dyDescent="0.25">
      <c r="A66" t="s">
        <v>62</v>
      </c>
      <c r="B66" s="4">
        <v>34789</v>
      </c>
      <c r="C66" s="24">
        <v>7522.3</v>
      </c>
      <c r="D66" s="8">
        <v>380.1</v>
      </c>
      <c r="E66" s="8">
        <v>199</v>
      </c>
      <c r="F66" s="8">
        <v>858.5</v>
      </c>
      <c r="G66" s="6">
        <v>64.453000000000003</v>
      </c>
      <c r="H66" s="6">
        <v>66.262</v>
      </c>
      <c r="I66" s="6">
        <v>56.378999999999998</v>
      </c>
      <c r="J66" s="8">
        <v>10598.6</v>
      </c>
      <c r="K66" s="8">
        <v>803.1</v>
      </c>
      <c r="L66" s="8">
        <v>3.6</v>
      </c>
      <c r="M66" s="8">
        <v>155.30000000000001</v>
      </c>
      <c r="N66" s="8">
        <v>567.70000000000005</v>
      </c>
      <c r="O66" s="8">
        <v>76.599999999999994</v>
      </c>
      <c r="P66" s="8">
        <v>643.70000000000005</v>
      </c>
      <c r="Q66" s="8">
        <v>33.6</v>
      </c>
      <c r="R66" s="8" t="e">
        <v>#N/A</v>
      </c>
      <c r="S66" s="8" t="e">
        <v>#N/A</v>
      </c>
      <c r="T66" s="6">
        <v>71.135666666666665</v>
      </c>
      <c r="U66" s="5">
        <v>0</v>
      </c>
      <c r="V66" s="5"/>
      <c r="W66" s="5"/>
    </row>
    <row r="67" spans="1:23" x14ac:dyDescent="0.25">
      <c r="A67" t="s">
        <v>63</v>
      </c>
      <c r="B67" s="4">
        <v>34880</v>
      </c>
      <c r="C67" s="24">
        <v>7581</v>
      </c>
      <c r="D67" s="8">
        <v>381.9</v>
      </c>
      <c r="E67" s="8">
        <v>199.1</v>
      </c>
      <c r="F67" s="8">
        <v>871.9</v>
      </c>
      <c r="G67" s="6">
        <v>64.87</v>
      </c>
      <c r="H67" s="6">
        <v>66.742000000000004</v>
      </c>
      <c r="I67" s="6">
        <v>56.808</v>
      </c>
      <c r="J67" s="8">
        <v>10665.9</v>
      </c>
      <c r="K67" s="8">
        <v>826.9</v>
      </c>
      <c r="L67" s="8">
        <v>3.7</v>
      </c>
      <c r="M67" s="8">
        <v>153.1</v>
      </c>
      <c r="N67" s="8">
        <v>594.4</v>
      </c>
      <c r="O67" s="8">
        <v>75.7</v>
      </c>
      <c r="P67" s="8">
        <v>651.9</v>
      </c>
      <c r="Q67" s="8">
        <v>34.299999999999997</v>
      </c>
      <c r="R67" s="8" t="e">
        <v>#N/A</v>
      </c>
      <c r="S67" s="8" t="e">
        <v>#N/A</v>
      </c>
      <c r="T67" s="6">
        <v>71.549666666666667</v>
      </c>
      <c r="U67" s="5">
        <v>0</v>
      </c>
      <c r="V67" s="5"/>
      <c r="W67" s="5"/>
    </row>
    <row r="68" spans="1:23" x14ac:dyDescent="0.25">
      <c r="A68" t="s">
        <v>64</v>
      </c>
      <c r="B68" s="4">
        <v>34972</v>
      </c>
      <c r="C68" s="24">
        <v>7683.1</v>
      </c>
      <c r="D68" s="8">
        <v>378.2</v>
      </c>
      <c r="E68" s="8">
        <v>201.1</v>
      </c>
      <c r="F68" s="8">
        <v>876.3</v>
      </c>
      <c r="G68" s="6">
        <v>65.174000000000007</v>
      </c>
      <c r="H68" s="6">
        <v>67.153000000000006</v>
      </c>
      <c r="I68" s="6">
        <v>57.040999999999997</v>
      </c>
      <c r="J68" s="8">
        <v>10734</v>
      </c>
      <c r="K68" s="8">
        <v>830.3</v>
      </c>
      <c r="L68" s="8">
        <v>4.2</v>
      </c>
      <c r="M68" s="8">
        <v>159.1</v>
      </c>
      <c r="N68" s="8">
        <v>591.5</v>
      </c>
      <c r="O68" s="8">
        <v>75.400000000000006</v>
      </c>
      <c r="P68" s="8">
        <v>657</v>
      </c>
      <c r="Q68" s="8">
        <v>34.799999999999997</v>
      </c>
      <c r="R68" s="8" t="e">
        <v>#N/A</v>
      </c>
      <c r="S68" s="8" t="e">
        <v>#N/A</v>
      </c>
      <c r="T68" s="6">
        <v>71.841666666666654</v>
      </c>
      <c r="U68" s="5">
        <v>0</v>
      </c>
      <c r="V68" s="5"/>
      <c r="W68" s="5"/>
    </row>
    <row r="69" spans="1:23" x14ac:dyDescent="0.25">
      <c r="A69" t="s">
        <v>65</v>
      </c>
      <c r="B69" s="4">
        <v>35064</v>
      </c>
      <c r="C69" s="24">
        <v>7772.6</v>
      </c>
      <c r="D69" s="8">
        <v>368.4</v>
      </c>
      <c r="E69" s="8">
        <v>198.9</v>
      </c>
      <c r="F69" s="8">
        <v>884.3</v>
      </c>
      <c r="G69" s="6">
        <v>65.644000000000005</v>
      </c>
      <c r="H69" s="6">
        <v>68.909000000000006</v>
      </c>
      <c r="I69" s="6">
        <v>57.259</v>
      </c>
      <c r="J69" s="8">
        <v>10805</v>
      </c>
      <c r="K69" s="8">
        <v>842.5</v>
      </c>
      <c r="L69" s="8">
        <v>4.2</v>
      </c>
      <c r="M69" s="8">
        <v>156.19999999999999</v>
      </c>
      <c r="N69" s="8">
        <v>607.6</v>
      </c>
      <c r="O69" s="8">
        <v>74.5</v>
      </c>
      <c r="P69" s="8">
        <v>662.9</v>
      </c>
      <c r="Q69" s="8">
        <v>35.200000000000003</v>
      </c>
      <c r="R69" s="8" t="e">
        <v>#N/A</v>
      </c>
      <c r="S69" s="8" t="e">
        <v>#N/A</v>
      </c>
      <c r="T69" s="6">
        <v>72.157666666666657</v>
      </c>
      <c r="U69" s="5">
        <v>0</v>
      </c>
      <c r="V69" s="5"/>
      <c r="W69" s="5"/>
    </row>
    <row r="70" spans="1:23" x14ac:dyDescent="0.25">
      <c r="A70" t="s">
        <v>66</v>
      </c>
      <c r="B70" s="4">
        <v>35155</v>
      </c>
      <c r="C70" s="24">
        <v>7868.5</v>
      </c>
      <c r="D70" s="8">
        <v>378.6</v>
      </c>
      <c r="E70" s="8">
        <v>201.3</v>
      </c>
      <c r="F70" s="8">
        <v>891.5</v>
      </c>
      <c r="G70" s="6">
        <v>66.168999999999997</v>
      </c>
      <c r="H70" s="6">
        <v>68.337000000000003</v>
      </c>
      <c r="I70" s="6">
        <v>57.83</v>
      </c>
      <c r="J70" s="8">
        <v>10879.3</v>
      </c>
      <c r="K70" s="8">
        <v>876</v>
      </c>
      <c r="L70" s="8">
        <v>4.5999999999999996</v>
      </c>
      <c r="M70" s="8">
        <v>162.4</v>
      </c>
      <c r="N70" s="8">
        <v>636.4</v>
      </c>
      <c r="O70" s="8">
        <v>72.599999999999994</v>
      </c>
      <c r="P70" s="8">
        <v>682.6</v>
      </c>
      <c r="Q70" s="8">
        <v>35.200000000000003</v>
      </c>
      <c r="R70" s="8" t="e">
        <v>#N/A</v>
      </c>
      <c r="S70" s="8" t="e">
        <v>#N/A</v>
      </c>
      <c r="T70" s="6">
        <v>72.558999999999997</v>
      </c>
      <c r="U70" s="5">
        <v>0</v>
      </c>
      <c r="V70" s="5"/>
      <c r="W70" s="5"/>
    </row>
    <row r="71" spans="1:23" x14ac:dyDescent="0.25">
      <c r="A71" t="s">
        <v>67</v>
      </c>
      <c r="B71" s="4">
        <v>35246</v>
      </c>
      <c r="C71" s="24">
        <v>8032.8</v>
      </c>
      <c r="D71" s="8">
        <v>380.8</v>
      </c>
      <c r="E71" s="8">
        <v>201.3</v>
      </c>
      <c r="F71" s="8">
        <v>905.5</v>
      </c>
      <c r="G71" s="6">
        <v>65.790000000000006</v>
      </c>
      <c r="H71" s="6">
        <v>68.006</v>
      </c>
      <c r="I71" s="6">
        <v>57.908000000000001</v>
      </c>
      <c r="J71" s="8">
        <v>10961.2</v>
      </c>
      <c r="K71" s="8">
        <v>921.6</v>
      </c>
      <c r="L71" s="8">
        <v>4.8</v>
      </c>
      <c r="M71" s="8">
        <v>171.9</v>
      </c>
      <c r="N71" s="8">
        <v>673.6</v>
      </c>
      <c r="O71" s="8">
        <v>71.2</v>
      </c>
      <c r="P71" s="8">
        <v>688.2</v>
      </c>
      <c r="Q71" s="8">
        <v>35.1</v>
      </c>
      <c r="R71" s="8" t="e">
        <v>#N/A</v>
      </c>
      <c r="S71" s="8" t="e">
        <v>#N/A</v>
      </c>
      <c r="T71" s="6">
        <v>73.044666666666672</v>
      </c>
      <c r="U71" s="5">
        <v>0</v>
      </c>
      <c r="V71" s="5"/>
      <c r="W71" s="5"/>
    </row>
    <row r="72" spans="1:23" x14ac:dyDescent="0.25">
      <c r="A72" t="s">
        <v>68</v>
      </c>
      <c r="B72" s="4">
        <v>35338</v>
      </c>
      <c r="C72" s="24">
        <v>8131.4</v>
      </c>
      <c r="D72" s="8">
        <v>376.1</v>
      </c>
      <c r="E72" s="8">
        <v>201.6</v>
      </c>
      <c r="F72" s="8">
        <v>919</v>
      </c>
      <c r="G72" s="6">
        <v>66.117999999999995</v>
      </c>
      <c r="H72" s="6">
        <v>68.498999999999995</v>
      </c>
      <c r="I72" s="6">
        <v>58.273000000000003</v>
      </c>
      <c r="J72" s="8">
        <v>11050.5</v>
      </c>
      <c r="K72" s="8">
        <v>923.9</v>
      </c>
      <c r="L72" s="8">
        <v>5.4</v>
      </c>
      <c r="M72" s="8">
        <v>172.6</v>
      </c>
      <c r="N72" s="8">
        <v>674.2</v>
      </c>
      <c r="O72" s="8">
        <v>71.7</v>
      </c>
      <c r="P72" s="8">
        <v>691.3</v>
      </c>
      <c r="Q72" s="8">
        <v>34.9</v>
      </c>
      <c r="R72" s="8" t="e">
        <v>#N/A</v>
      </c>
      <c r="S72" s="8" t="e">
        <v>#N/A</v>
      </c>
      <c r="T72" s="6">
        <v>73.355999999999995</v>
      </c>
      <c r="U72" s="5">
        <v>0</v>
      </c>
      <c r="V72" s="5"/>
      <c r="W72" s="5"/>
    </row>
    <row r="73" spans="1:23" x14ac:dyDescent="0.25">
      <c r="A73" t="s">
        <v>69</v>
      </c>
      <c r="B73" s="4">
        <v>35430</v>
      </c>
      <c r="C73" s="24">
        <v>8259.7999999999993</v>
      </c>
      <c r="D73" s="8">
        <v>373.6</v>
      </c>
      <c r="E73" s="8">
        <v>203.4</v>
      </c>
      <c r="F73" s="8">
        <v>938.8</v>
      </c>
      <c r="G73" s="6">
        <v>66.385000000000005</v>
      </c>
      <c r="H73" s="6">
        <v>68.650999999999996</v>
      </c>
      <c r="I73" s="6">
        <v>58.692</v>
      </c>
      <c r="J73" s="8">
        <v>11145.7</v>
      </c>
      <c r="K73" s="8">
        <v>946.4</v>
      </c>
      <c r="L73" s="8">
        <v>5.8</v>
      </c>
      <c r="M73" s="8">
        <v>175.3</v>
      </c>
      <c r="N73" s="8">
        <v>689.4</v>
      </c>
      <c r="O73" s="8">
        <v>75.900000000000006</v>
      </c>
      <c r="P73" s="8">
        <v>696.5</v>
      </c>
      <c r="Q73" s="8">
        <v>34.4</v>
      </c>
      <c r="R73" s="8" t="e">
        <v>#N/A</v>
      </c>
      <c r="S73" s="8" t="e">
        <v>#N/A</v>
      </c>
      <c r="T73" s="6">
        <v>73.855666666666664</v>
      </c>
      <c r="U73" s="5">
        <v>0</v>
      </c>
      <c r="V73" s="5"/>
      <c r="W73" s="5"/>
    </row>
    <row r="74" spans="1:23" x14ac:dyDescent="0.25">
      <c r="A74" t="s">
        <v>70</v>
      </c>
      <c r="B74" s="4">
        <v>35520</v>
      </c>
      <c r="C74" s="24">
        <v>8362.7000000000007</v>
      </c>
      <c r="D74" s="8">
        <v>362.8</v>
      </c>
      <c r="E74" s="8">
        <v>207.9</v>
      </c>
      <c r="F74" s="8">
        <v>945.3</v>
      </c>
      <c r="G74" s="6">
        <v>66.545000000000002</v>
      </c>
      <c r="H74" s="6">
        <v>69.010000000000005</v>
      </c>
      <c r="I74" s="6">
        <v>59.081000000000003</v>
      </c>
      <c r="J74" s="8">
        <v>11244.9</v>
      </c>
      <c r="K74" s="8">
        <v>978</v>
      </c>
      <c r="L74" s="8">
        <v>4.8</v>
      </c>
      <c r="M74" s="8">
        <v>176.9</v>
      </c>
      <c r="N74" s="8">
        <v>724.3</v>
      </c>
      <c r="O74" s="8">
        <v>72</v>
      </c>
      <c r="P74" s="8">
        <v>712.2</v>
      </c>
      <c r="Q74" s="8">
        <v>34</v>
      </c>
      <c r="R74" s="8" t="e">
        <v>#N/A</v>
      </c>
      <c r="S74" s="8" t="e">
        <v>#N/A</v>
      </c>
      <c r="T74" s="6">
        <v>74.182000000000002</v>
      </c>
      <c r="U74" s="5">
        <v>0</v>
      </c>
      <c r="V74" s="5"/>
      <c r="W74" s="5"/>
    </row>
    <row r="75" spans="1:23" x14ac:dyDescent="0.25">
      <c r="A75" t="s">
        <v>71</v>
      </c>
      <c r="B75" s="4">
        <v>35611</v>
      </c>
      <c r="C75" s="24">
        <v>8518.7999999999993</v>
      </c>
      <c r="D75" s="8">
        <v>375.8</v>
      </c>
      <c r="E75" s="8">
        <v>211.4</v>
      </c>
      <c r="F75" s="8">
        <v>955.4</v>
      </c>
      <c r="G75" s="6">
        <v>67.018000000000001</v>
      </c>
      <c r="H75" s="6">
        <v>69.402000000000001</v>
      </c>
      <c r="I75" s="6">
        <v>59.273000000000003</v>
      </c>
      <c r="J75" s="8">
        <v>11346.4</v>
      </c>
      <c r="K75" s="8">
        <v>1004.4</v>
      </c>
      <c r="L75" s="8">
        <v>4.9000000000000004</v>
      </c>
      <c r="M75" s="8">
        <v>180.5</v>
      </c>
      <c r="N75" s="8">
        <v>739.3</v>
      </c>
      <c r="O75" s="8">
        <v>79.7</v>
      </c>
      <c r="P75" s="8">
        <v>715.5</v>
      </c>
      <c r="Q75" s="8">
        <v>33.200000000000003</v>
      </c>
      <c r="R75" s="8" t="e">
        <v>#N/A</v>
      </c>
      <c r="S75" s="8" t="e">
        <v>#N/A</v>
      </c>
      <c r="T75" s="6">
        <v>74.367666666666665</v>
      </c>
      <c r="U75" s="5">
        <v>0</v>
      </c>
      <c r="V75" s="5"/>
      <c r="W75" s="5"/>
    </row>
    <row r="76" spans="1:23" x14ac:dyDescent="0.25">
      <c r="A76" t="s">
        <v>72</v>
      </c>
      <c r="B76" s="4">
        <v>35703</v>
      </c>
      <c r="C76" s="24">
        <v>8662.7999999999993</v>
      </c>
      <c r="D76" s="8">
        <v>372.3</v>
      </c>
      <c r="E76" s="8">
        <v>213.7</v>
      </c>
      <c r="F76" s="8">
        <v>969.2</v>
      </c>
      <c r="G76" s="6">
        <v>67.046000000000006</v>
      </c>
      <c r="H76" s="6">
        <v>69.793999999999997</v>
      </c>
      <c r="I76" s="6">
        <v>59.530999999999999</v>
      </c>
      <c r="J76" s="8">
        <v>11450.6</v>
      </c>
      <c r="K76" s="8">
        <v>1032.5</v>
      </c>
      <c r="L76" s="8">
        <v>5.0999999999999996</v>
      </c>
      <c r="M76" s="8">
        <v>190.5</v>
      </c>
      <c r="N76" s="8">
        <v>757</v>
      </c>
      <c r="O76" s="8">
        <v>79.900000000000006</v>
      </c>
      <c r="P76" s="8">
        <v>717</v>
      </c>
      <c r="Q76" s="8">
        <v>33</v>
      </c>
      <c r="R76" s="8" t="e">
        <v>#N/A</v>
      </c>
      <c r="S76" s="8" t="e">
        <v>#N/A</v>
      </c>
      <c r="T76" s="6">
        <v>74.564000000000007</v>
      </c>
      <c r="U76" s="5">
        <v>0</v>
      </c>
      <c r="V76" s="5"/>
      <c r="W76" s="5"/>
    </row>
    <row r="77" spans="1:23" x14ac:dyDescent="0.25">
      <c r="A77" t="s">
        <v>73</v>
      </c>
      <c r="B77" s="4">
        <v>35795</v>
      </c>
      <c r="C77" s="24">
        <v>8765.9</v>
      </c>
      <c r="D77" s="8">
        <v>377</v>
      </c>
      <c r="E77" s="8">
        <v>212.2</v>
      </c>
      <c r="F77" s="8">
        <v>985.6</v>
      </c>
      <c r="G77" s="6">
        <v>67.52</v>
      </c>
      <c r="H77" s="6">
        <v>70.275999999999996</v>
      </c>
      <c r="I77" s="6">
        <v>59.997</v>
      </c>
      <c r="J77" s="8">
        <v>11556.8</v>
      </c>
      <c r="K77" s="8">
        <v>1045.4000000000001</v>
      </c>
      <c r="L77" s="8">
        <v>5.6</v>
      </c>
      <c r="M77" s="8">
        <v>181.5</v>
      </c>
      <c r="N77" s="8">
        <v>778.6</v>
      </c>
      <c r="O77" s="8">
        <v>79.7</v>
      </c>
      <c r="P77" s="8">
        <v>718.1</v>
      </c>
      <c r="Q77" s="8">
        <v>33.299999999999997</v>
      </c>
      <c r="R77" s="8" t="e">
        <v>#N/A</v>
      </c>
      <c r="S77" s="8" t="e">
        <v>#N/A</v>
      </c>
      <c r="T77" s="6">
        <v>74.797666666666672</v>
      </c>
      <c r="U77" s="5">
        <v>0</v>
      </c>
      <c r="V77" s="5"/>
      <c r="W77" s="5"/>
    </row>
    <row r="78" spans="1:23" x14ac:dyDescent="0.25">
      <c r="A78" t="s">
        <v>74</v>
      </c>
      <c r="B78" s="4">
        <v>35885</v>
      </c>
      <c r="C78" s="24">
        <v>8866.5</v>
      </c>
      <c r="D78" s="8">
        <v>356.6</v>
      </c>
      <c r="E78" s="8">
        <v>215.5</v>
      </c>
      <c r="F78" s="8">
        <v>995.9</v>
      </c>
      <c r="G78" s="6">
        <v>67.37</v>
      </c>
      <c r="H78" s="6">
        <v>69.745999999999995</v>
      </c>
      <c r="I78" s="6">
        <v>60.076000000000001</v>
      </c>
      <c r="J78" s="8">
        <v>11665</v>
      </c>
      <c r="K78" s="8">
        <v>1063.5999999999999</v>
      </c>
      <c r="L78" s="8">
        <v>4.8</v>
      </c>
      <c r="M78" s="8">
        <v>178.8</v>
      </c>
      <c r="N78" s="8">
        <v>800.6</v>
      </c>
      <c r="O78" s="8">
        <v>79.5</v>
      </c>
      <c r="P78" s="8">
        <v>727.9</v>
      </c>
      <c r="Q78" s="8">
        <v>33.4</v>
      </c>
      <c r="R78" s="8" t="e">
        <v>#N/A</v>
      </c>
      <c r="S78" s="8" t="e">
        <v>#N/A</v>
      </c>
      <c r="T78" s="6">
        <v>74.803666666666672</v>
      </c>
      <c r="U78" s="5">
        <v>0</v>
      </c>
      <c r="V78" s="5"/>
      <c r="W78" s="5"/>
    </row>
    <row r="79" spans="1:23" x14ac:dyDescent="0.25">
      <c r="A79" t="s">
        <v>75</v>
      </c>
      <c r="B79" s="4">
        <v>35976</v>
      </c>
      <c r="C79" s="24">
        <v>8969.7000000000007</v>
      </c>
      <c r="D79" s="8">
        <v>369.3</v>
      </c>
      <c r="E79" s="8">
        <v>217.7</v>
      </c>
      <c r="F79" s="8">
        <v>1016.6</v>
      </c>
      <c r="G79" s="6">
        <v>67.796999999999997</v>
      </c>
      <c r="H79" s="6">
        <v>70.204999999999998</v>
      </c>
      <c r="I79" s="6">
        <v>60.341000000000001</v>
      </c>
      <c r="J79" s="8">
        <v>11776.7</v>
      </c>
      <c r="K79" s="8">
        <v>1081.5</v>
      </c>
      <c r="L79" s="8">
        <v>5.0999999999999996</v>
      </c>
      <c r="M79" s="8">
        <v>175.4</v>
      </c>
      <c r="N79" s="8">
        <v>820.9</v>
      </c>
      <c r="O79" s="8">
        <v>80.099999999999994</v>
      </c>
      <c r="P79" s="8">
        <v>729</v>
      </c>
      <c r="Q79" s="8">
        <v>34.6</v>
      </c>
      <c r="R79" s="8" t="e">
        <v>#N/A</v>
      </c>
      <c r="S79" s="8" t="e">
        <v>#N/A</v>
      </c>
      <c r="T79" s="6">
        <v>74.938666666666663</v>
      </c>
      <c r="U79" s="5">
        <v>0</v>
      </c>
      <c r="V79" s="5"/>
      <c r="W79" s="5"/>
    </row>
    <row r="80" spans="1:23" x14ac:dyDescent="0.25">
      <c r="A80" t="s">
        <v>76</v>
      </c>
      <c r="B80" s="4">
        <v>36068</v>
      </c>
      <c r="C80" s="24">
        <v>9121.1</v>
      </c>
      <c r="D80" s="8">
        <v>376.6</v>
      </c>
      <c r="E80" s="8">
        <v>212</v>
      </c>
      <c r="F80" s="8">
        <v>1038.5999999999999</v>
      </c>
      <c r="G80" s="6">
        <v>67.974000000000004</v>
      </c>
      <c r="H80" s="6">
        <v>71.147999999999996</v>
      </c>
      <c r="I80" s="6">
        <v>60.792000000000002</v>
      </c>
      <c r="J80" s="8">
        <v>11892.8</v>
      </c>
      <c r="K80" s="8">
        <v>1108.8</v>
      </c>
      <c r="L80" s="8">
        <v>5.6</v>
      </c>
      <c r="M80" s="8">
        <v>180.1</v>
      </c>
      <c r="N80" s="8">
        <v>841.6</v>
      </c>
      <c r="O80" s="8">
        <v>81.5</v>
      </c>
      <c r="P80" s="8">
        <v>731.6</v>
      </c>
      <c r="Q80" s="8">
        <v>36.299999999999997</v>
      </c>
      <c r="R80" s="8" t="e">
        <v>#N/A</v>
      </c>
      <c r="S80" s="8" t="e">
        <v>#N/A</v>
      </c>
      <c r="T80" s="6">
        <v>75.170666666666662</v>
      </c>
      <c r="U80" s="5">
        <v>0</v>
      </c>
      <c r="V80" s="5"/>
      <c r="W80" s="5"/>
    </row>
    <row r="81" spans="1:23" x14ac:dyDescent="0.25">
      <c r="A81" t="s">
        <v>77</v>
      </c>
      <c r="B81" s="4">
        <v>36160</v>
      </c>
      <c r="C81" s="24">
        <v>9294</v>
      </c>
      <c r="D81" s="8">
        <v>372.4</v>
      </c>
      <c r="E81" s="8">
        <v>221.8</v>
      </c>
      <c r="F81" s="8">
        <v>1053.2</v>
      </c>
      <c r="G81" s="6">
        <v>68.328000000000003</v>
      </c>
      <c r="H81" s="6">
        <v>71.111000000000004</v>
      </c>
      <c r="I81" s="6">
        <v>61.298999999999999</v>
      </c>
      <c r="J81" s="8">
        <v>12015.9</v>
      </c>
      <c r="K81" s="8">
        <v>1127.2</v>
      </c>
      <c r="L81" s="8">
        <v>7.3</v>
      </c>
      <c r="M81" s="8">
        <v>176.4</v>
      </c>
      <c r="N81" s="8">
        <v>861.7</v>
      </c>
      <c r="O81" s="8">
        <v>81.7</v>
      </c>
      <c r="P81" s="8">
        <v>732.9</v>
      </c>
      <c r="Q81" s="8">
        <v>39.4</v>
      </c>
      <c r="R81" s="8" t="e">
        <v>#N/A</v>
      </c>
      <c r="S81" s="8" t="e">
        <v>#N/A</v>
      </c>
      <c r="T81" s="6">
        <v>75.36866666666667</v>
      </c>
      <c r="U81" s="5">
        <v>0</v>
      </c>
      <c r="V81" s="5"/>
      <c r="W81" s="5"/>
    </row>
    <row r="82" spans="1:23" x14ac:dyDescent="0.25">
      <c r="A82" t="s">
        <v>78</v>
      </c>
      <c r="B82" s="4">
        <v>36250</v>
      </c>
      <c r="C82" s="24">
        <v>9411.7000000000007</v>
      </c>
      <c r="D82" s="8">
        <v>372.2</v>
      </c>
      <c r="E82" s="8">
        <v>222.9</v>
      </c>
      <c r="F82" s="8">
        <v>1074</v>
      </c>
      <c r="G82" s="6">
        <v>68.629000000000005</v>
      </c>
      <c r="H82" s="6">
        <v>71.14</v>
      </c>
      <c r="I82" s="6">
        <v>61.768000000000001</v>
      </c>
      <c r="J82" s="8">
        <v>12149.4</v>
      </c>
      <c r="K82" s="8">
        <v>1142.7</v>
      </c>
      <c r="L82" s="8">
        <v>5.6</v>
      </c>
      <c r="M82" s="8">
        <v>186</v>
      </c>
      <c r="N82" s="8">
        <v>869.8</v>
      </c>
      <c r="O82" s="8">
        <v>81.3</v>
      </c>
      <c r="P82" s="8">
        <v>744.1</v>
      </c>
      <c r="Q82" s="8">
        <v>42</v>
      </c>
      <c r="R82" s="8" t="e">
        <v>#N/A</v>
      </c>
      <c r="S82" s="8" t="e">
        <v>#N/A</v>
      </c>
      <c r="T82" s="6">
        <v>75.517333333333326</v>
      </c>
      <c r="U82" s="5">
        <v>0</v>
      </c>
      <c r="V82" s="5"/>
      <c r="W82" s="5"/>
    </row>
    <row r="83" spans="1:23" x14ac:dyDescent="0.25">
      <c r="A83" t="s">
        <v>79</v>
      </c>
      <c r="B83" s="4">
        <v>36341</v>
      </c>
      <c r="C83" s="24">
        <v>9526.2000000000007</v>
      </c>
      <c r="D83" s="8">
        <v>374.9</v>
      </c>
      <c r="E83" s="8">
        <v>224.3</v>
      </c>
      <c r="F83" s="8">
        <v>1095.5</v>
      </c>
      <c r="G83" s="6">
        <v>69.271000000000001</v>
      </c>
      <c r="H83" s="6">
        <v>71.620999999999995</v>
      </c>
      <c r="I83" s="6">
        <v>62.603999999999999</v>
      </c>
      <c r="J83" s="8">
        <v>12293.9</v>
      </c>
      <c r="K83" s="8">
        <v>1158</v>
      </c>
      <c r="L83" s="8">
        <v>6.2</v>
      </c>
      <c r="M83" s="8">
        <v>184.4</v>
      </c>
      <c r="N83" s="8">
        <v>885.8</v>
      </c>
      <c r="O83" s="8">
        <v>81.599999999999994</v>
      </c>
      <c r="P83" s="8">
        <v>747.2</v>
      </c>
      <c r="Q83" s="8">
        <v>44.6</v>
      </c>
      <c r="R83" s="8" t="e">
        <v>#N/A</v>
      </c>
      <c r="S83" s="8" t="e">
        <v>#N/A</v>
      </c>
      <c r="T83" s="6">
        <v>75.946666666666658</v>
      </c>
      <c r="U83" s="5">
        <v>0</v>
      </c>
      <c r="V83" s="5"/>
      <c r="W83" s="5"/>
    </row>
    <row r="84" spans="1:23" x14ac:dyDescent="0.25">
      <c r="A84" t="s">
        <v>80</v>
      </c>
      <c r="B84" s="4">
        <v>36433</v>
      </c>
      <c r="C84" s="24">
        <v>9686.6</v>
      </c>
      <c r="D84" s="8">
        <v>386.6</v>
      </c>
      <c r="E84" s="8">
        <v>227.6</v>
      </c>
      <c r="F84" s="8">
        <v>1119.8</v>
      </c>
      <c r="G84" s="6">
        <v>69.759</v>
      </c>
      <c r="H84" s="6">
        <v>72.516000000000005</v>
      </c>
      <c r="I84" s="6">
        <v>63.356000000000002</v>
      </c>
      <c r="J84" s="8">
        <v>12445.5</v>
      </c>
      <c r="K84" s="8">
        <v>1182.0999999999999</v>
      </c>
      <c r="L84" s="8">
        <v>6.5</v>
      </c>
      <c r="M84" s="8">
        <v>187.7</v>
      </c>
      <c r="N84" s="8">
        <v>904.2</v>
      </c>
      <c r="O84" s="8">
        <v>83.8</v>
      </c>
      <c r="P84" s="8">
        <v>749.8</v>
      </c>
      <c r="Q84" s="8">
        <v>46</v>
      </c>
      <c r="R84" s="8" t="e">
        <v>#N/A</v>
      </c>
      <c r="S84" s="8" t="e">
        <v>#N/A</v>
      </c>
      <c r="T84" s="6">
        <v>76.364333333333335</v>
      </c>
      <c r="U84" s="5">
        <v>0</v>
      </c>
      <c r="V84" s="5"/>
      <c r="W84" s="5"/>
    </row>
    <row r="85" spans="1:23" x14ac:dyDescent="0.25">
      <c r="A85" t="s">
        <v>81</v>
      </c>
      <c r="B85" s="4">
        <v>36525</v>
      </c>
      <c r="C85" s="24">
        <v>9900.2000000000007</v>
      </c>
      <c r="D85" s="8">
        <v>399.3</v>
      </c>
      <c r="E85" s="8">
        <v>235</v>
      </c>
      <c r="F85" s="8">
        <v>1147.4000000000001</v>
      </c>
      <c r="G85" s="6">
        <v>70.528000000000006</v>
      </c>
      <c r="H85" s="6">
        <v>73.569000000000003</v>
      </c>
      <c r="I85" s="6">
        <v>64.085999999999999</v>
      </c>
      <c r="J85" s="8">
        <v>12599.3</v>
      </c>
      <c r="K85" s="8">
        <v>1215.3</v>
      </c>
      <c r="L85" s="8">
        <v>6.2</v>
      </c>
      <c r="M85" s="8">
        <v>192.1</v>
      </c>
      <c r="N85" s="8">
        <v>930</v>
      </c>
      <c r="O85" s="8">
        <v>87</v>
      </c>
      <c r="P85" s="8">
        <v>753.3</v>
      </c>
      <c r="Q85" s="8">
        <v>46.5</v>
      </c>
      <c r="R85" s="8" t="e">
        <v>#N/A</v>
      </c>
      <c r="S85" s="8" t="e">
        <v>#N/A</v>
      </c>
      <c r="T85" s="6">
        <v>76.828333333333333</v>
      </c>
      <c r="U85" s="5">
        <v>0</v>
      </c>
      <c r="V85" s="5"/>
      <c r="W85" s="5"/>
    </row>
    <row r="86" spans="1:23" x14ac:dyDescent="0.25">
      <c r="A86" t="s">
        <v>82</v>
      </c>
      <c r="B86" s="4">
        <v>36616</v>
      </c>
      <c r="C86" s="24">
        <v>10002.200000000001</v>
      </c>
      <c r="D86" s="8">
        <v>383</v>
      </c>
      <c r="E86" s="8">
        <v>236.3</v>
      </c>
      <c r="F86" s="8">
        <v>1170.5</v>
      </c>
      <c r="G86" s="6">
        <v>71.337000000000003</v>
      </c>
      <c r="H86" s="6">
        <v>74.088999999999999</v>
      </c>
      <c r="I86" s="6">
        <v>64.906999999999996</v>
      </c>
      <c r="J86" s="8">
        <v>12748.6</v>
      </c>
      <c r="K86" s="8">
        <v>1272.0999999999999</v>
      </c>
      <c r="L86" s="8">
        <v>7.1</v>
      </c>
      <c r="M86" s="8">
        <v>202.2</v>
      </c>
      <c r="N86" s="8">
        <v>976.6</v>
      </c>
      <c r="O86" s="8">
        <v>86.1</v>
      </c>
      <c r="P86" s="8">
        <v>765.5</v>
      </c>
      <c r="Q86" s="8">
        <v>44.6</v>
      </c>
      <c r="R86" s="8" t="e">
        <v>#N/A</v>
      </c>
      <c r="S86" s="8" t="e">
        <v>#N/A</v>
      </c>
      <c r="T86" s="6">
        <v>77.452333333333328</v>
      </c>
      <c r="U86" s="5">
        <v>0</v>
      </c>
      <c r="V86" s="5"/>
      <c r="W86" s="5"/>
    </row>
    <row r="87" spans="1:23" x14ac:dyDescent="0.25">
      <c r="A87" t="s">
        <v>83</v>
      </c>
      <c r="B87" s="4">
        <v>36707</v>
      </c>
      <c r="C87" s="24">
        <v>10247.700000000001</v>
      </c>
      <c r="D87" s="8">
        <v>399.6</v>
      </c>
      <c r="E87" s="8">
        <v>241.6</v>
      </c>
      <c r="F87" s="8">
        <v>1181.3</v>
      </c>
      <c r="G87" s="6">
        <v>71.771000000000001</v>
      </c>
      <c r="H87" s="6">
        <v>74.108999999999995</v>
      </c>
      <c r="I87" s="6">
        <v>65.599000000000004</v>
      </c>
      <c r="J87" s="8">
        <v>12885.2</v>
      </c>
      <c r="K87" s="8">
        <v>1284.2</v>
      </c>
      <c r="L87" s="8">
        <v>7.9</v>
      </c>
      <c r="M87" s="8">
        <v>201.1</v>
      </c>
      <c r="N87" s="8">
        <v>986.9</v>
      </c>
      <c r="O87" s="8">
        <v>88.4</v>
      </c>
      <c r="P87" s="8">
        <v>781.6</v>
      </c>
      <c r="Q87" s="8">
        <v>45</v>
      </c>
      <c r="R87" s="8" t="e">
        <v>#N/A</v>
      </c>
      <c r="S87" s="8" t="e">
        <v>#N/A</v>
      </c>
      <c r="T87" s="6">
        <v>77.821333333333328</v>
      </c>
      <c r="U87" s="5">
        <v>0</v>
      </c>
      <c r="V87" s="5"/>
      <c r="W87" s="5"/>
    </row>
    <row r="88" spans="1:23" x14ac:dyDescent="0.25">
      <c r="A88" t="s">
        <v>84</v>
      </c>
      <c r="B88" s="4">
        <v>36799</v>
      </c>
      <c r="C88" s="24">
        <v>10318.200000000001</v>
      </c>
      <c r="D88" s="8">
        <v>391</v>
      </c>
      <c r="E88" s="8">
        <v>242.5</v>
      </c>
      <c r="F88" s="8">
        <v>1198.5</v>
      </c>
      <c r="G88" s="6">
        <v>72.084999999999994</v>
      </c>
      <c r="H88" s="6">
        <v>74.98</v>
      </c>
      <c r="I88" s="6">
        <v>66.304000000000002</v>
      </c>
      <c r="J88" s="8">
        <v>13008.4</v>
      </c>
      <c r="K88" s="8">
        <v>1291.7</v>
      </c>
      <c r="L88" s="8">
        <v>7.4</v>
      </c>
      <c r="M88" s="8">
        <v>185.6</v>
      </c>
      <c r="N88" s="8">
        <v>1011.1</v>
      </c>
      <c r="O88" s="8">
        <v>87.5</v>
      </c>
      <c r="P88" s="8">
        <v>786.4</v>
      </c>
      <c r="Q88" s="8">
        <v>45.3</v>
      </c>
      <c r="R88" s="8" t="e">
        <v>#N/A</v>
      </c>
      <c r="S88" s="8" t="e">
        <v>#N/A</v>
      </c>
      <c r="T88" s="6">
        <v>78.322666666666677</v>
      </c>
      <c r="U88" s="5">
        <v>0</v>
      </c>
      <c r="V88" s="5"/>
      <c r="W88" s="5"/>
    </row>
    <row r="89" spans="1:23" x14ac:dyDescent="0.25">
      <c r="A89" t="s">
        <v>85</v>
      </c>
      <c r="B89" s="4">
        <v>36891</v>
      </c>
      <c r="C89" s="24">
        <v>10435.700000000001</v>
      </c>
      <c r="D89" s="8">
        <v>396.6</v>
      </c>
      <c r="E89" s="8">
        <v>241.5</v>
      </c>
      <c r="F89" s="8">
        <v>1223.0999999999999</v>
      </c>
      <c r="G89" s="6">
        <v>72.430000000000007</v>
      </c>
      <c r="H89" s="6">
        <v>75.287999999999997</v>
      </c>
      <c r="I89" s="6">
        <v>67.132000000000005</v>
      </c>
      <c r="J89" s="8">
        <v>13121.1</v>
      </c>
      <c r="K89" s="8">
        <v>1306.2</v>
      </c>
      <c r="L89" s="8">
        <v>7.8</v>
      </c>
      <c r="M89" s="8">
        <v>187.6</v>
      </c>
      <c r="N89" s="8">
        <v>1023.9</v>
      </c>
      <c r="O89" s="8">
        <v>87</v>
      </c>
      <c r="P89" s="8">
        <v>795.8</v>
      </c>
      <c r="Q89" s="8">
        <v>46.4</v>
      </c>
      <c r="R89" s="8" t="e">
        <v>#N/A</v>
      </c>
      <c r="S89" s="8" t="e">
        <v>#N/A</v>
      </c>
      <c r="T89" s="6">
        <v>78.765666666666661</v>
      </c>
      <c r="U89" s="5">
        <v>0</v>
      </c>
      <c r="V89" s="5"/>
      <c r="W89" s="5"/>
    </row>
    <row r="90" spans="1:23" x14ac:dyDescent="0.25">
      <c r="A90" t="s">
        <v>86</v>
      </c>
      <c r="B90" s="4">
        <v>36981</v>
      </c>
      <c r="C90" s="24">
        <v>10470.200000000001</v>
      </c>
      <c r="D90" s="8">
        <v>404.5</v>
      </c>
      <c r="E90" s="8">
        <v>248.8</v>
      </c>
      <c r="F90" s="8">
        <v>1253</v>
      </c>
      <c r="G90" s="6">
        <v>72.852999999999994</v>
      </c>
      <c r="H90" s="6">
        <v>74.909000000000006</v>
      </c>
      <c r="I90" s="6">
        <v>67.933999999999997</v>
      </c>
      <c r="J90" s="8">
        <v>13226.2</v>
      </c>
      <c r="K90" s="8">
        <v>1301</v>
      </c>
      <c r="L90" s="8">
        <v>8</v>
      </c>
      <c r="M90" s="8">
        <v>154.9</v>
      </c>
      <c r="N90" s="8">
        <v>1051</v>
      </c>
      <c r="O90" s="8">
        <v>87.1</v>
      </c>
      <c r="P90" s="8">
        <v>826.9</v>
      </c>
      <c r="Q90" s="8">
        <v>47.2</v>
      </c>
      <c r="R90" s="8" t="e">
        <v>#N/A</v>
      </c>
      <c r="S90" s="8" t="e">
        <v>#N/A</v>
      </c>
      <c r="T90" s="6">
        <v>79.349333333333334</v>
      </c>
      <c r="U90" s="5">
        <v>0</v>
      </c>
      <c r="V90" s="5"/>
      <c r="W90" s="5"/>
    </row>
    <row r="91" spans="1:23" x14ac:dyDescent="0.25">
      <c r="A91" t="s">
        <v>87</v>
      </c>
      <c r="B91" s="4">
        <v>37072</v>
      </c>
      <c r="C91" s="24">
        <v>10599</v>
      </c>
      <c r="D91" s="8">
        <v>410</v>
      </c>
      <c r="E91" s="8">
        <v>256.2</v>
      </c>
      <c r="F91" s="8">
        <v>1281.5</v>
      </c>
      <c r="G91" s="6">
        <v>73.024000000000001</v>
      </c>
      <c r="H91" s="6">
        <v>75.649000000000001</v>
      </c>
      <c r="I91" s="6">
        <v>68.198999999999998</v>
      </c>
      <c r="J91" s="8">
        <v>13326.9</v>
      </c>
      <c r="K91" s="8">
        <v>1291.2</v>
      </c>
      <c r="L91" s="8">
        <v>7.2</v>
      </c>
      <c r="M91" s="8">
        <v>148.69999999999999</v>
      </c>
      <c r="N91" s="8">
        <v>1049</v>
      </c>
      <c r="O91" s="8">
        <v>86.3</v>
      </c>
      <c r="P91" s="8">
        <v>840.4</v>
      </c>
      <c r="Q91" s="8">
        <v>47.6</v>
      </c>
      <c r="R91" s="8" t="e">
        <v>#N/A</v>
      </c>
      <c r="S91" s="8" t="e">
        <v>#N/A</v>
      </c>
      <c r="T91" s="6">
        <v>79.720666666666659</v>
      </c>
      <c r="U91" s="5">
        <v>1</v>
      </c>
      <c r="V91" s="5"/>
      <c r="W91" s="5"/>
    </row>
    <row r="92" spans="1:23" x14ac:dyDescent="0.25">
      <c r="A92" t="s">
        <v>88</v>
      </c>
      <c r="B92" s="4">
        <v>37164</v>
      </c>
      <c r="C92" s="24">
        <v>10598</v>
      </c>
      <c r="D92" s="8">
        <v>415.4</v>
      </c>
      <c r="E92" s="8">
        <v>259</v>
      </c>
      <c r="F92" s="8">
        <v>1279</v>
      </c>
      <c r="G92" s="6">
        <v>73.489000000000004</v>
      </c>
      <c r="H92" s="6">
        <v>76.132000000000005</v>
      </c>
      <c r="I92" s="6">
        <v>68.378</v>
      </c>
      <c r="J92" s="8">
        <v>13424.4</v>
      </c>
      <c r="K92" s="8">
        <v>1104.3</v>
      </c>
      <c r="L92" s="8">
        <v>8</v>
      </c>
      <c r="M92" s="8">
        <v>130.9</v>
      </c>
      <c r="N92" s="8">
        <v>881.7</v>
      </c>
      <c r="O92" s="8">
        <v>83.6</v>
      </c>
      <c r="P92" s="8">
        <v>859</v>
      </c>
      <c r="Q92" s="8">
        <v>66.3</v>
      </c>
      <c r="R92" s="8" t="e">
        <v>#N/A</v>
      </c>
      <c r="S92" s="8" t="e">
        <v>#N/A</v>
      </c>
      <c r="T92" s="6">
        <v>79.76100000000001</v>
      </c>
      <c r="U92" s="5">
        <v>1</v>
      </c>
      <c r="V92" s="5"/>
      <c r="W92" s="5"/>
    </row>
    <row r="93" spans="1:23" x14ac:dyDescent="0.25">
      <c r="A93" t="s">
        <v>89</v>
      </c>
      <c r="B93" s="4">
        <v>37256</v>
      </c>
      <c r="C93" s="24">
        <v>10660.5</v>
      </c>
      <c r="D93" s="8">
        <v>422.8</v>
      </c>
      <c r="E93" s="8">
        <v>264.10000000000002</v>
      </c>
      <c r="F93" s="8">
        <v>1305.9000000000001</v>
      </c>
      <c r="G93" s="6">
        <v>73.698999999999998</v>
      </c>
      <c r="H93" s="6">
        <v>77.061999999999998</v>
      </c>
      <c r="I93" s="6">
        <v>68.510999999999996</v>
      </c>
      <c r="J93" s="8">
        <v>13519.9</v>
      </c>
      <c r="K93" s="8">
        <v>1210.8</v>
      </c>
      <c r="L93" s="8">
        <v>8.5</v>
      </c>
      <c r="M93" s="8">
        <v>115.8</v>
      </c>
      <c r="N93" s="8">
        <v>1002.4</v>
      </c>
      <c r="O93" s="8">
        <v>84.1</v>
      </c>
      <c r="P93" s="8">
        <v>875.9</v>
      </c>
      <c r="Q93" s="8">
        <v>43.1</v>
      </c>
      <c r="R93" s="8" t="e">
        <v>#N/A</v>
      </c>
      <c r="S93" s="8" t="e">
        <v>#N/A</v>
      </c>
      <c r="T93" s="6">
        <v>79.793666666666667</v>
      </c>
      <c r="U93" s="5">
        <v>1</v>
      </c>
      <c r="V93" s="5"/>
      <c r="W93" s="5"/>
    </row>
    <row r="94" spans="1:23" x14ac:dyDescent="0.25">
      <c r="A94" t="s">
        <v>90</v>
      </c>
      <c r="B94" s="4">
        <v>37346</v>
      </c>
      <c r="C94" s="24">
        <v>10783.5</v>
      </c>
      <c r="D94" s="8">
        <v>440.9</v>
      </c>
      <c r="E94" s="8">
        <v>273.10000000000002</v>
      </c>
      <c r="F94" s="8">
        <v>1326</v>
      </c>
      <c r="G94" s="6">
        <v>74.305000000000007</v>
      </c>
      <c r="H94" s="6">
        <v>77.338999999999999</v>
      </c>
      <c r="I94" s="6">
        <v>68.929000000000002</v>
      </c>
      <c r="J94" s="8">
        <v>13614.6</v>
      </c>
      <c r="K94" s="8">
        <v>1055.5999999999999</v>
      </c>
      <c r="L94" s="8">
        <v>7.6</v>
      </c>
      <c r="M94" s="8">
        <v>115.5</v>
      </c>
      <c r="N94" s="8">
        <v>847.8</v>
      </c>
      <c r="O94" s="8">
        <v>84.7</v>
      </c>
      <c r="P94" s="8">
        <v>904.8</v>
      </c>
      <c r="Q94" s="8">
        <v>40.700000000000003</v>
      </c>
      <c r="R94" s="8" t="e">
        <v>#N/A</v>
      </c>
      <c r="S94" s="8" t="e">
        <v>#N/A</v>
      </c>
      <c r="T94" s="6">
        <v>79.954333333333338</v>
      </c>
      <c r="U94" s="5">
        <v>0</v>
      </c>
      <c r="V94" s="5"/>
      <c r="W94" s="5"/>
    </row>
    <row r="95" spans="1:23" x14ac:dyDescent="0.25">
      <c r="A95" t="s">
        <v>91</v>
      </c>
      <c r="B95" s="4">
        <v>37437</v>
      </c>
      <c r="C95" s="24">
        <v>10887.5</v>
      </c>
      <c r="D95" s="8">
        <v>452.5</v>
      </c>
      <c r="E95" s="8">
        <v>282.3</v>
      </c>
      <c r="F95" s="8">
        <v>1339.7</v>
      </c>
      <c r="G95" s="6">
        <v>74.998000000000005</v>
      </c>
      <c r="H95" s="6">
        <v>78.075999999999993</v>
      </c>
      <c r="I95" s="6">
        <v>69.549000000000007</v>
      </c>
      <c r="J95" s="8">
        <v>13710.5</v>
      </c>
      <c r="K95" s="8">
        <v>1051.8</v>
      </c>
      <c r="L95" s="8">
        <v>8</v>
      </c>
      <c r="M95" s="8">
        <v>119.9</v>
      </c>
      <c r="N95" s="8">
        <v>836.7</v>
      </c>
      <c r="O95" s="8">
        <v>87.3</v>
      </c>
      <c r="P95" s="8">
        <v>930.8</v>
      </c>
      <c r="Q95" s="8">
        <v>39.200000000000003</v>
      </c>
      <c r="R95" s="8" t="e">
        <v>#N/A</v>
      </c>
      <c r="S95" s="8" t="e">
        <v>#N/A</v>
      </c>
      <c r="T95" s="6">
        <v>80.547333333333327</v>
      </c>
      <c r="U95" s="5">
        <v>0</v>
      </c>
      <c r="V95" s="5"/>
      <c r="W95" s="5"/>
    </row>
    <row r="96" spans="1:23" x14ac:dyDescent="0.25">
      <c r="A96" t="s">
        <v>92</v>
      </c>
      <c r="B96" s="4">
        <v>37529</v>
      </c>
      <c r="C96" s="24">
        <v>10984</v>
      </c>
      <c r="D96" s="8">
        <v>460.2</v>
      </c>
      <c r="E96" s="8">
        <v>288.2</v>
      </c>
      <c r="F96" s="8">
        <v>1352.9</v>
      </c>
      <c r="G96" s="6">
        <v>75.718000000000004</v>
      </c>
      <c r="H96" s="6">
        <v>78.616</v>
      </c>
      <c r="I96" s="6">
        <v>70.05</v>
      </c>
      <c r="J96" s="8">
        <v>13806.6</v>
      </c>
      <c r="K96" s="8">
        <v>1047.9000000000001</v>
      </c>
      <c r="L96" s="8">
        <v>8.1</v>
      </c>
      <c r="M96" s="8">
        <v>126.5</v>
      </c>
      <c r="N96" s="8">
        <v>825.3</v>
      </c>
      <c r="O96" s="8">
        <v>88</v>
      </c>
      <c r="P96" s="8">
        <v>935</v>
      </c>
      <c r="Q96" s="8">
        <v>39.700000000000003</v>
      </c>
      <c r="R96" s="8" t="e">
        <v>#N/A</v>
      </c>
      <c r="S96" s="8" t="e">
        <v>#N/A</v>
      </c>
      <c r="T96" s="6">
        <v>80.964666666666673</v>
      </c>
      <c r="U96" s="5">
        <v>0</v>
      </c>
      <c r="V96" s="5"/>
      <c r="W96" s="5"/>
    </row>
    <row r="97" spans="1:23" x14ac:dyDescent="0.25">
      <c r="A97" t="s">
        <v>93</v>
      </c>
      <c r="B97" s="4">
        <v>37621</v>
      </c>
      <c r="C97" s="24">
        <v>11061.4</v>
      </c>
      <c r="D97" s="8">
        <v>482.2</v>
      </c>
      <c r="E97" s="8">
        <v>293.10000000000002</v>
      </c>
      <c r="F97" s="8">
        <v>1367</v>
      </c>
      <c r="G97" s="6">
        <v>77.757000000000005</v>
      </c>
      <c r="H97" s="6">
        <v>79.010999999999996</v>
      </c>
      <c r="I97" s="6">
        <v>70.635000000000005</v>
      </c>
      <c r="J97" s="8">
        <v>13900.7</v>
      </c>
      <c r="K97" s="8">
        <v>1057.5</v>
      </c>
      <c r="L97" s="8">
        <v>8.6999999999999993</v>
      </c>
      <c r="M97" s="8">
        <v>142</v>
      </c>
      <c r="N97" s="8">
        <v>819.6</v>
      </c>
      <c r="O97" s="8">
        <v>87.3</v>
      </c>
      <c r="P97" s="8">
        <v>941.1</v>
      </c>
      <c r="Q97" s="8">
        <v>42.3</v>
      </c>
      <c r="R97" s="8" t="e">
        <v>#N/A</v>
      </c>
      <c r="S97" s="8" t="e">
        <v>#N/A</v>
      </c>
      <c r="T97" s="6">
        <v>81.341999999999999</v>
      </c>
      <c r="U97" s="5">
        <v>0</v>
      </c>
      <c r="V97" s="5"/>
      <c r="W97" s="5"/>
    </row>
    <row r="98" spans="1:23" x14ac:dyDescent="0.25">
      <c r="A98" t="s">
        <v>94</v>
      </c>
      <c r="B98" s="4">
        <v>37711</v>
      </c>
      <c r="C98" s="24">
        <v>11174.1</v>
      </c>
      <c r="D98" s="8">
        <v>495</v>
      </c>
      <c r="E98" s="8">
        <v>297.7</v>
      </c>
      <c r="F98" s="8">
        <v>1379.3</v>
      </c>
      <c r="G98" s="6">
        <v>78.53</v>
      </c>
      <c r="H98" s="6">
        <v>80.046999999999997</v>
      </c>
      <c r="I98" s="6">
        <v>71.641000000000005</v>
      </c>
      <c r="J98" s="8">
        <v>13990.9</v>
      </c>
      <c r="K98" s="8">
        <v>1062.9000000000001</v>
      </c>
      <c r="L98" s="8">
        <v>7.8</v>
      </c>
      <c r="M98" s="8">
        <v>161.5</v>
      </c>
      <c r="N98" s="8">
        <v>803.5</v>
      </c>
      <c r="O98" s="8">
        <v>90.1</v>
      </c>
      <c r="P98" s="8">
        <v>957.7</v>
      </c>
      <c r="Q98" s="8">
        <v>47</v>
      </c>
      <c r="R98" s="8" t="e">
        <v>#N/A</v>
      </c>
      <c r="S98" s="8" t="e">
        <v>#N/A</v>
      </c>
      <c r="T98" s="6">
        <v>81.963999999999999</v>
      </c>
      <c r="U98" s="5">
        <v>0</v>
      </c>
      <c r="V98" s="5"/>
      <c r="W98" s="5"/>
    </row>
    <row r="99" spans="1:23" x14ac:dyDescent="0.25">
      <c r="A99" t="s">
        <v>95</v>
      </c>
      <c r="B99" s="4">
        <v>37802</v>
      </c>
      <c r="C99" s="24">
        <v>11312.8</v>
      </c>
      <c r="D99" s="8">
        <v>521.9</v>
      </c>
      <c r="E99" s="8">
        <v>304</v>
      </c>
      <c r="F99" s="8">
        <v>1372.8</v>
      </c>
      <c r="G99" s="6">
        <v>79.096999999999994</v>
      </c>
      <c r="H99" s="6">
        <v>80.605000000000004</v>
      </c>
      <c r="I99" s="6">
        <v>71.692999999999998</v>
      </c>
      <c r="J99" s="8">
        <v>14076.2</v>
      </c>
      <c r="K99" s="8">
        <v>1074.5999999999999</v>
      </c>
      <c r="L99" s="8">
        <v>10.8</v>
      </c>
      <c r="M99" s="8">
        <v>160.9</v>
      </c>
      <c r="N99" s="8">
        <v>812.9</v>
      </c>
      <c r="O99" s="8">
        <v>90</v>
      </c>
      <c r="P99" s="8">
        <v>974.5</v>
      </c>
      <c r="Q99" s="8">
        <v>56.8</v>
      </c>
      <c r="R99" s="8" t="e">
        <v>#N/A</v>
      </c>
      <c r="S99" s="8" t="e">
        <v>#N/A</v>
      </c>
      <c r="T99" s="6">
        <v>82.046666666666667</v>
      </c>
      <c r="U99" s="5">
        <v>0</v>
      </c>
      <c r="V99" s="5"/>
      <c r="W99" s="5"/>
    </row>
    <row r="100" spans="1:23" x14ac:dyDescent="0.25">
      <c r="A100" t="s">
        <v>96</v>
      </c>
      <c r="B100" s="4">
        <v>37894</v>
      </c>
      <c r="C100" s="24">
        <v>11566.7</v>
      </c>
      <c r="D100" s="8">
        <v>524</v>
      </c>
      <c r="E100" s="8">
        <v>309.2</v>
      </c>
      <c r="F100" s="8">
        <v>1387.2</v>
      </c>
      <c r="G100" s="6">
        <v>79.802000000000007</v>
      </c>
      <c r="H100" s="6">
        <v>81.356999999999999</v>
      </c>
      <c r="I100" s="6">
        <v>72.176000000000002</v>
      </c>
      <c r="J100" s="8">
        <v>14157.5</v>
      </c>
      <c r="K100" s="8">
        <v>994.7</v>
      </c>
      <c r="L100" s="8">
        <v>8.3000000000000007</v>
      </c>
      <c r="M100" s="8">
        <v>180.3</v>
      </c>
      <c r="N100" s="8">
        <v>716.5</v>
      </c>
      <c r="O100" s="8">
        <v>89.6</v>
      </c>
      <c r="P100" s="8">
        <v>984</v>
      </c>
      <c r="Q100" s="8">
        <v>46.9</v>
      </c>
      <c r="R100" s="8" t="e">
        <v>#N/A</v>
      </c>
      <c r="S100" s="8" t="e">
        <v>#N/A</v>
      </c>
      <c r="T100" s="6">
        <v>82.586666666666673</v>
      </c>
      <c r="U100" s="5">
        <v>0</v>
      </c>
      <c r="V100" s="5"/>
      <c r="W100" s="5"/>
    </row>
    <row r="101" spans="1:23" x14ac:dyDescent="0.25">
      <c r="A101" t="s">
        <v>97</v>
      </c>
      <c r="B101" s="4">
        <v>37986</v>
      </c>
      <c r="C101" s="24">
        <v>11772.2</v>
      </c>
      <c r="D101" s="8">
        <v>544</v>
      </c>
      <c r="E101" s="8">
        <v>311.2</v>
      </c>
      <c r="F101" s="8">
        <v>1396</v>
      </c>
      <c r="G101" s="6">
        <v>80.524000000000001</v>
      </c>
      <c r="H101" s="6">
        <v>81.753</v>
      </c>
      <c r="I101" s="6">
        <v>72.741</v>
      </c>
      <c r="J101" s="8">
        <v>14238.5</v>
      </c>
      <c r="K101" s="8">
        <v>1083.2</v>
      </c>
      <c r="L101" s="8">
        <v>10.1</v>
      </c>
      <c r="M101" s="8">
        <v>200.4</v>
      </c>
      <c r="N101" s="8">
        <v>781.6</v>
      </c>
      <c r="O101" s="8">
        <v>91.1</v>
      </c>
      <c r="P101" s="8">
        <v>995.2</v>
      </c>
      <c r="Q101" s="8">
        <v>45.1</v>
      </c>
      <c r="R101" s="8" t="e">
        <v>#N/A</v>
      </c>
      <c r="S101" s="8" t="e">
        <v>#N/A</v>
      </c>
      <c r="T101" s="6">
        <v>82.993000000000009</v>
      </c>
      <c r="U101" s="5">
        <v>0</v>
      </c>
      <c r="V101" s="5"/>
      <c r="W101" s="5"/>
    </row>
    <row r="102" spans="1:23" x14ac:dyDescent="0.25">
      <c r="A102" t="s">
        <v>98</v>
      </c>
      <c r="B102" s="4">
        <v>38077</v>
      </c>
      <c r="C102" s="24">
        <v>11923.4</v>
      </c>
      <c r="D102" s="8">
        <v>556.1</v>
      </c>
      <c r="E102" s="8">
        <v>315.7</v>
      </c>
      <c r="F102" s="8">
        <v>1414.8</v>
      </c>
      <c r="G102" s="6">
        <v>81.158000000000001</v>
      </c>
      <c r="H102" s="6">
        <v>82.549000000000007</v>
      </c>
      <c r="I102" s="6">
        <v>73.662999999999997</v>
      </c>
      <c r="J102" s="8">
        <v>14322.5</v>
      </c>
      <c r="K102" s="8">
        <v>1086.2</v>
      </c>
      <c r="L102" s="8">
        <v>9.6</v>
      </c>
      <c r="M102" s="8">
        <v>209.2</v>
      </c>
      <c r="N102" s="8">
        <v>773.2</v>
      </c>
      <c r="O102" s="8">
        <v>94.1</v>
      </c>
      <c r="P102" s="8">
        <v>1014.3</v>
      </c>
      <c r="Q102" s="8">
        <v>43.9</v>
      </c>
      <c r="R102" s="8" t="e">
        <v>#N/A</v>
      </c>
      <c r="S102" s="8" t="e">
        <v>#N/A</v>
      </c>
      <c r="T102" s="6">
        <v>83.63266666666668</v>
      </c>
      <c r="U102" s="5">
        <v>0</v>
      </c>
      <c r="V102" s="5"/>
      <c r="W102" s="5"/>
    </row>
    <row r="103" spans="1:23" x14ac:dyDescent="0.25">
      <c r="A103" t="s">
        <v>99</v>
      </c>
      <c r="B103" s="4">
        <v>38168</v>
      </c>
      <c r="C103" s="24">
        <v>12112.8</v>
      </c>
      <c r="D103" s="8">
        <v>562.79999999999995</v>
      </c>
      <c r="E103" s="8">
        <v>321.7</v>
      </c>
      <c r="F103" s="8">
        <v>1436.1</v>
      </c>
      <c r="G103" s="6">
        <v>81.777000000000001</v>
      </c>
      <c r="H103" s="6">
        <v>83.421999999999997</v>
      </c>
      <c r="I103" s="6">
        <v>74.715000000000003</v>
      </c>
      <c r="J103" s="8">
        <v>14410.9</v>
      </c>
      <c r="K103" s="8">
        <v>1122.2</v>
      </c>
      <c r="L103" s="8">
        <v>9</v>
      </c>
      <c r="M103" s="8">
        <v>226</v>
      </c>
      <c r="N103" s="8">
        <v>792.4</v>
      </c>
      <c r="O103" s="8">
        <v>94.8</v>
      </c>
      <c r="P103" s="8">
        <v>1024.0999999999999</v>
      </c>
      <c r="Q103" s="8">
        <v>43.3</v>
      </c>
      <c r="R103" s="8" t="e">
        <v>#N/A</v>
      </c>
      <c r="S103" s="8" t="e">
        <v>#N/A</v>
      </c>
      <c r="T103" s="6">
        <v>84.195666666666668</v>
      </c>
      <c r="U103" s="5">
        <v>0</v>
      </c>
      <c r="V103" s="5"/>
      <c r="W103" s="5"/>
    </row>
    <row r="104" spans="1:23" x14ac:dyDescent="0.25">
      <c r="A104" t="s">
        <v>100</v>
      </c>
      <c r="B104" s="4">
        <v>38260</v>
      </c>
      <c r="C104" s="24">
        <v>12305.3</v>
      </c>
      <c r="D104" s="8">
        <v>580.70000000000005</v>
      </c>
      <c r="E104" s="8">
        <v>321.8</v>
      </c>
      <c r="F104" s="8">
        <v>1453.9</v>
      </c>
      <c r="G104" s="6">
        <v>82.591999999999999</v>
      </c>
      <c r="H104" s="6">
        <v>84.070999999999998</v>
      </c>
      <c r="I104" s="6">
        <v>75.924999999999997</v>
      </c>
      <c r="J104" s="8">
        <v>14503.8</v>
      </c>
      <c r="K104" s="8">
        <v>1165.5</v>
      </c>
      <c r="L104" s="8">
        <v>8.5</v>
      </c>
      <c r="M104" s="8">
        <v>244.5</v>
      </c>
      <c r="N104" s="8">
        <v>816.7</v>
      </c>
      <c r="O104" s="8">
        <v>95.9</v>
      </c>
      <c r="P104" s="8">
        <v>1034.9000000000001</v>
      </c>
      <c r="Q104" s="8">
        <v>45</v>
      </c>
      <c r="R104" s="8" t="e">
        <v>#N/A</v>
      </c>
      <c r="S104" s="8" t="e">
        <v>#N/A</v>
      </c>
      <c r="T104" s="6">
        <v>84.609666666666669</v>
      </c>
      <c r="U104" s="5">
        <v>0</v>
      </c>
      <c r="V104" s="5"/>
      <c r="W104" s="5"/>
    </row>
    <row r="105" spans="1:23" x14ac:dyDescent="0.25">
      <c r="A105" t="s">
        <v>101</v>
      </c>
      <c r="B105" s="4">
        <v>38352</v>
      </c>
      <c r="C105" s="24">
        <v>12527.2</v>
      </c>
      <c r="D105" s="8">
        <v>579.79999999999995</v>
      </c>
      <c r="E105" s="8">
        <v>329.8</v>
      </c>
      <c r="F105" s="8">
        <v>1479.2</v>
      </c>
      <c r="G105" s="6">
        <v>83.503</v>
      </c>
      <c r="H105" s="6">
        <v>84.697999999999993</v>
      </c>
      <c r="I105" s="6">
        <v>77.233000000000004</v>
      </c>
      <c r="J105" s="8">
        <v>14598.8</v>
      </c>
      <c r="K105" s="8">
        <v>1188.5</v>
      </c>
      <c r="L105" s="8">
        <v>13.3</v>
      </c>
      <c r="M105" s="8">
        <v>249.2</v>
      </c>
      <c r="N105" s="8">
        <v>829.8</v>
      </c>
      <c r="O105" s="8">
        <v>96.2</v>
      </c>
      <c r="P105" s="8">
        <v>1048.7</v>
      </c>
      <c r="Q105" s="8">
        <v>51.9</v>
      </c>
      <c r="R105" s="8" t="e">
        <v>#N/A</v>
      </c>
      <c r="S105" s="8" t="e">
        <v>#N/A</v>
      </c>
      <c r="T105" s="6">
        <v>85.333000000000013</v>
      </c>
      <c r="U105" s="5">
        <v>0</v>
      </c>
      <c r="V105" s="5"/>
      <c r="W105" s="5"/>
    </row>
    <row r="106" spans="1:23" x14ac:dyDescent="0.25">
      <c r="A106" t="s">
        <v>102</v>
      </c>
      <c r="B106" s="4">
        <v>38442</v>
      </c>
      <c r="C106" s="24">
        <v>12767.3</v>
      </c>
      <c r="D106" s="8">
        <v>598.4</v>
      </c>
      <c r="E106" s="8">
        <v>333.4</v>
      </c>
      <c r="F106" s="8">
        <v>1494.3</v>
      </c>
      <c r="G106" s="6">
        <v>84.688999999999993</v>
      </c>
      <c r="H106" s="6">
        <v>85.656999999999996</v>
      </c>
      <c r="I106" s="6">
        <v>77.924999999999997</v>
      </c>
      <c r="J106" s="8">
        <v>14691.6</v>
      </c>
      <c r="K106" s="8">
        <v>1326.3</v>
      </c>
      <c r="L106" s="8">
        <v>10.9</v>
      </c>
      <c r="M106" s="8">
        <v>315.3</v>
      </c>
      <c r="N106" s="8">
        <v>902.9</v>
      </c>
      <c r="O106" s="8">
        <v>97.2</v>
      </c>
      <c r="P106" s="8">
        <v>1076.3</v>
      </c>
      <c r="Q106" s="8">
        <v>56.4</v>
      </c>
      <c r="R106" s="8" t="e">
        <v>#N/A</v>
      </c>
      <c r="S106" s="8" t="e">
        <v>#N/A</v>
      </c>
      <c r="T106" s="6">
        <v>85.829333333333338</v>
      </c>
      <c r="U106" s="5">
        <v>0</v>
      </c>
      <c r="V106" s="5"/>
      <c r="W106" s="5"/>
    </row>
    <row r="107" spans="1:23" x14ac:dyDescent="0.25">
      <c r="A107" t="s">
        <v>103</v>
      </c>
      <c r="B107" s="4">
        <v>38533</v>
      </c>
      <c r="C107" s="24">
        <v>12922.7</v>
      </c>
      <c r="D107" s="8">
        <v>606</v>
      </c>
      <c r="E107" s="8">
        <v>333.3</v>
      </c>
      <c r="F107" s="8">
        <v>1513</v>
      </c>
      <c r="G107" s="6">
        <v>85.507999999999996</v>
      </c>
      <c r="H107" s="6">
        <v>86.331999999999994</v>
      </c>
      <c r="I107" s="6">
        <v>78.921999999999997</v>
      </c>
      <c r="J107" s="8">
        <v>14780.6</v>
      </c>
      <c r="K107" s="8">
        <v>1343.3</v>
      </c>
      <c r="L107" s="8">
        <v>10</v>
      </c>
      <c r="M107" s="8">
        <v>306.10000000000002</v>
      </c>
      <c r="N107" s="8">
        <v>925.8</v>
      </c>
      <c r="O107" s="8">
        <v>101.4</v>
      </c>
      <c r="P107" s="8">
        <v>1087.4000000000001</v>
      </c>
      <c r="Q107" s="8">
        <v>60.3</v>
      </c>
      <c r="R107" s="8" t="e">
        <v>#N/A</v>
      </c>
      <c r="S107" s="8" t="e">
        <v>#N/A</v>
      </c>
      <c r="T107" s="6">
        <v>86.37133333333334</v>
      </c>
      <c r="U107" s="5">
        <v>0</v>
      </c>
      <c r="V107" s="5"/>
      <c r="W107" s="5"/>
    </row>
    <row r="108" spans="1:23" x14ac:dyDescent="0.25">
      <c r="A108" t="s">
        <v>104</v>
      </c>
      <c r="B108" s="4">
        <v>38625</v>
      </c>
      <c r="C108" s="24">
        <v>13142.6</v>
      </c>
      <c r="D108" s="8">
        <v>616.4</v>
      </c>
      <c r="E108" s="8">
        <v>340</v>
      </c>
      <c r="F108" s="8">
        <v>1538</v>
      </c>
      <c r="G108" s="6">
        <v>86.554000000000002</v>
      </c>
      <c r="H108" s="6">
        <v>86.956000000000003</v>
      </c>
      <c r="I108" s="6">
        <v>80.182000000000002</v>
      </c>
      <c r="J108" s="8">
        <v>14867.5</v>
      </c>
      <c r="K108" s="8">
        <v>1374.9</v>
      </c>
      <c r="L108" s="8">
        <v>13.1</v>
      </c>
      <c r="M108" s="8">
        <v>311.89999999999998</v>
      </c>
      <c r="N108" s="8">
        <v>949.5</v>
      </c>
      <c r="O108" s="8">
        <v>100.3</v>
      </c>
      <c r="P108" s="8">
        <v>1103.7</v>
      </c>
      <c r="Q108" s="8">
        <v>61.6</v>
      </c>
      <c r="R108" s="8" t="e">
        <v>#N/A</v>
      </c>
      <c r="S108" s="8" t="e">
        <v>#N/A</v>
      </c>
      <c r="T108" s="6">
        <v>87.303666666666672</v>
      </c>
      <c r="U108" s="5">
        <v>0</v>
      </c>
      <c r="V108" s="5"/>
      <c r="W108" s="5"/>
    </row>
    <row r="109" spans="1:23" x14ac:dyDescent="0.25">
      <c r="A109" t="s">
        <v>105</v>
      </c>
      <c r="B109" s="4">
        <v>38717</v>
      </c>
      <c r="C109" s="24">
        <v>13324.2</v>
      </c>
      <c r="D109" s="8">
        <v>617</v>
      </c>
      <c r="E109" s="8">
        <v>346.7</v>
      </c>
      <c r="F109" s="8">
        <v>1564.8</v>
      </c>
      <c r="G109" s="6">
        <v>87.292000000000002</v>
      </c>
      <c r="H109" s="6">
        <v>87.379000000000005</v>
      </c>
      <c r="I109" s="6">
        <v>81.491</v>
      </c>
      <c r="J109" s="8">
        <v>14953.1</v>
      </c>
      <c r="K109" s="8">
        <v>1426.8</v>
      </c>
      <c r="L109" s="8">
        <v>12.9</v>
      </c>
      <c r="M109" s="8">
        <v>344.7</v>
      </c>
      <c r="N109" s="8">
        <v>970.6</v>
      </c>
      <c r="O109" s="8">
        <v>98.7</v>
      </c>
      <c r="P109" s="8">
        <v>1116.4000000000001</v>
      </c>
      <c r="Q109" s="8">
        <v>63.9</v>
      </c>
      <c r="R109" s="8" t="e">
        <v>#N/A</v>
      </c>
      <c r="S109" s="8" t="e">
        <v>#N/A</v>
      </c>
      <c r="T109" s="6">
        <v>87.999000000000009</v>
      </c>
      <c r="U109" s="5">
        <v>0</v>
      </c>
      <c r="V109" s="5"/>
      <c r="W109" s="5"/>
    </row>
    <row r="110" spans="1:23" x14ac:dyDescent="0.25">
      <c r="A110" t="s">
        <v>106</v>
      </c>
      <c r="B110" s="4">
        <v>38807</v>
      </c>
      <c r="C110" s="24">
        <v>13599.2</v>
      </c>
      <c r="D110" s="8">
        <v>635.70000000000005</v>
      </c>
      <c r="E110" s="8">
        <v>361.3</v>
      </c>
      <c r="F110" s="8">
        <v>1583</v>
      </c>
      <c r="G110" s="6">
        <v>87.99</v>
      </c>
      <c r="H110" s="6">
        <v>88.188999999999993</v>
      </c>
      <c r="I110" s="6">
        <v>82.07</v>
      </c>
      <c r="J110" s="8">
        <v>15038.8</v>
      </c>
      <c r="K110" s="8">
        <v>1492.5</v>
      </c>
      <c r="L110" s="8">
        <v>10.6</v>
      </c>
      <c r="M110" s="8">
        <v>357.2</v>
      </c>
      <c r="N110" s="8">
        <v>1025.5</v>
      </c>
      <c r="O110" s="8">
        <v>99.1</v>
      </c>
      <c r="P110" s="8">
        <v>1184.9000000000001</v>
      </c>
      <c r="Q110" s="8">
        <v>55.4</v>
      </c>
      <c r="R110" s="8" t="e">
        <v>#N/A</v>
      </c>
      <c r="S110" s="8" t="e">
        <v>#N/A</v>
      </c>
      <c r="T110" s="6">
        <v>88.456333333333347</v>
      </c>
      <c r="U110" s="5">
        <v>0</v>
      </c>
      <c r="V110" s="5"/>
      <c r="W110" s="5"/>
    </row>
    <row r="111" spans="1:23" x14ac:dyDescent="0.25">
      <c r="A111" t="s">
        <v>107</v>
      </c>
      <c r="B111" s="4">
        <v>38898</v>
      </c>
      <c r="C111" s="24">
        <v>13753.4</v>
      </c>
      <c r="D111" s="8">
        <v>640</v>
      </c>
      <c r="E111" s="8">
        <v>357.2</v>
      </c>
      <c r="F111" s="8">
        <v>1613.4</v>
      </c>
      <c r="G111" s="6">
        <v>88.703000000000003</v>
      </c>
      <c r="H111" s="6">
        <v>88.626000000000005</v>
      </c>
      <c r="I111" s="6">
        <v>83.328999999999994</v>
      </c>
      <c r="J111" s="8">
        <v>15125.7</v>
      </c>
      <c r="K111" s="8">
        <v>1518.9</v>
      </c>
      <c r="L111" s="8">
        <v>11</v>
      </c>
      <c r="M111" s="8">
        <v>367.3</v>
      </c>
      <c r="N111" s="8">
        <v>1041.2</v>
      </c>
      <c r="O111" s="8">
        <v>99.5</v>
      </c>
      <c r="P111" s="8">
        <v>1196.3</v>
      </c>
      <c r="Q111" s="8">
        <v>51.2</v>
      </c>
      <c r="R111" s="8" t="e">
        <v>#N/A</v>
      </c>
      <c r="S111" s="8" t="e">
        <v>#N/A</v>
      </c>
      <c r="T111" s="6">
        <v>89.23233333333333</v>
      </c>
      <c r="U111" s="5">
        <v>0</v>
      </c>
      <c r="V111" s="5"/>
      <c r="W111" s="5"/>
    </row>
    <row r="112" spans="1:23" x14ac:dyDescent="0.25">
      <c r="A112" t="s">
        <v>108</v>
      </c>
      <c r="B112" s="4">
        <v>38990</v>
      </c>
      <c r="C112" s="24">
        <v>13870.2</v>
      </c>
      <c r="D112" s="8">
        <v>632.4</v>
      </c>
      <c r="E112" s="8">
        <v>363.1</v>
      </c>
      <c r="F112" s="8">
        <v>1634.8</v>
      </c>
      <c r="G112" s="6">
        <v>89.454999999999998</v>
      </c>
      <c r="H112" s="6">
        <v>89.108999999999995</v>
      </c>
      <c r="I112" s="6">
        <v>84.164000000000001</v>
      </c>
      <c r="J112" s="8">
        <v>15210.7</v>
      </c>
      <c r="K112" s="8">
        <v>1557.7</v>
      </c>
      <c r="L112" s="8">
        <v>11.8</v>
      </c>
      <c r="M112" s="8">
        <v>384.8</v>
      </c>
      <c r="N112" s="8">
        <v>1060.9000000000001</v>
      </c>
      <c r="O112" s="8">
        <v>100.2</v>
      </c>
      <c r="P112" s="8">
        <v>1206.5</v>
      </c>
      <c r="Q112" s="8">
        <v>49.5</v>
      </c>
      <c r="R112" s="8" t="e">
        <v>#N/A</v>
      </c>
      <c r="S112" s="8" t="e">
        <v>#N/A</v>
      </c>
      <c r="T112" s="6">
        <v>89.87466666666667</v>
      </c>
      <c r="U112" s="5">
        <v>0</v>
      </c>
      <c r="V112" s="5"/>
      <c r="W112" s="5"/>
    </row>
    <row r="113" spans="1:23" x14ac:dyDescent="0.25">
      <c r="A113" t="s">
        <v>109</v>
      </c>
      <c r="B113" s="4">
        <v>39082</v>
      </c>
      <c r="C113" s="24">
        <v>14039.6</v>
      </c>
      <c r="D113" s="8">
        <v>655.20000000000005</v>
      </c>
      <c r="E113" s="8">
        <v>359.9</v>
      </c>
      <c r="F113" s="8">
        <v>1659.4</v>
      </c>
      <c r="G113" s="6">
        <v>89.941999999999993</v>
      </c>
      <c r="H113" s="6">
        <v>89.519000000000005</v>
      </c>
      <c r="I113" s="6">
        <v>85.054000000000002</v>
      </c>
      <c r="J113" s="8">
        <v>15291.5</v>
      </c>
      <c r="K113" s="8">
        <v>1569.9</v>
      </c>
      <c r="L113" s="8">
        <v>21.4</v>
      </c>
      <c r="M113" s="8">
        <v>354.6</v>
      </c>
      <c r="N113" s="8">
        <v>1095.8</v>
      </c>
      <c r="O113" s="8">
        <v>98.1</v>
      </c>
      <c r="P113" s="8">
        <v>1218.4000000000001</v>
      </c>
      <c r="Q113" s="8">
        <v>48.3</v>
      </c>
      <c r="R113" s="8" t="e">
        <v>#N/A</v>
      </c>
      <c r="S113" s="8" t="e">
        <v>#N/A</v>
      </c>
      <c r="T113" s="6">
        <v>89.725999999999999</v>
      </c>
      <c r="U113" s="5">
        <v>0</v>
      </c>
      <c r="V113" s="5"/>
      <c r="W113" s="5"/>
    </row>
    <row r="114" spans="1:23" x14ac:dyDescent="0.25">
      <c r="A114" t="s">
        <v>110</v>
      </c>
      <c r="B114" s="4">
        <v>39172</v>
      </c>
      <c r="C114" s="24">
        <v>14215.7</v>
      </c>
      <c r="D114" s="8">
        <v>654.6</v>
      </c>
      <c r="E114" s="8">
        <v>362.9</v>
      </c>
      <c r="F114" s="8">
        <v>1700.9</v>
      </c>
      <c r="G114" s="6">
        <v>90.608000000000004</v>
      </c>
      <c r="H114" s="6">
        <v>90.450999999999993</v>
      </c>
      <c r="I114" s="6">
        <v>86.677999999999997</v>
      </c>
      <c r="J114" s="8">
        <v>15370.1</v>
      </c>
      <c r="K114" s="8">
        <v>1606.5</v>
      </c>
      <c r="L114" s="8">
        <v>12.1</v>
      </c>
      <c r="M114" s="8">
        <v>354.5</v>
      </c>
      <c r="N114" s="8">
        <v>1146</v>
      </c>
      <c r="O114" s="8">
        <v>93.9</v>
      </c>
      <c r="P114" s="8">
        <v>1253.0999999999999</v>
      </c>
      <c r="Q114" s="8">
        <v>47.6</v>
      </c>
      <c r="R114" s="8" t="e">
        <v>#N/A</v>
      </c>
      <c r="S114" s="8" t="e">
        <v>#N/A</v>
      </c>
      <c r="T114" s="6">
        <v>90.546333333333337</v>
      </c>
      <c r="U114" s="5">
        <v>0</v>
      </c>
      <c r="V114" s="5"/>
      <c r="W114" s="5"/>
    </row>
    <row r="115" spans="1:23" x14ac:dyDescent="0.25">
      <c r="A115" t="s">
        <v>111</v>
      </c>
      <c r="B115" s="4">
        <v>39263</v>
      </c>
      <c r="C115" s="24">
        <v>14402.1</v>
      </c>
      <c r="D115" s="8">
        <v>674.1</v>
      </c>
      <c r="E115" s="8">
        <v>368.4</v>
      </c>
      <c r="F115" s="8">
        <v>1727.5</v>
      </c>
      <c r="G115" s="6">
        <v>91.248000000000005</v>
      </c>
      <c r="H115" s="6">
        <v>91.319000000000003</v>
      </c>
      <c r="I115" s="6">
        <v>87.613</v>
      </c>
      <c r="J115" s="8">
        <v>15445.3</v>
      </c>
      <c r="K115" s="8">
        <v>1619.1</v>
      </c>
      <c r="L115" s="8">
        <v>13.7</v>
      </c>
      <c r="M115" s="8">
        <v>347.7</v>
      </c>
      <c r="N115" s="8">
        <v>1163.9000000000001</v>
      </c>
      <c r="O115" s="8">
        <v>93.7</v>
      </c>
      <c r="P115" s="8">
        <v>1270</v>
      </c>
      <c r="Q115" s="8">
        <v>47.5</v>
      </c>
      <c r="R115" s="8" t="e">
        <v>#N/A</v>
      </c>
      <c r="S115" s="8" t="e">
        <v>#N/A</v>
      </c>
      <c r="T115" s="6">
        <v>91.314999999999998</v>
      </c>
      <c r="U115" s="5">
        <v>0</v>
      </c>
      <c r="V115" s="5"/>
      <c r="W115" s="5"/>
    </row>
    <row r="116" spans="1:23" x14ac:dyDescent="0.25">
      <c r="A116" t="s">
        <v>112</v>
      </c>
      <c r="B116" s="4">
        <v>39355</v>
      </c>
      <c r="C116" s="24">
        <v>14564.1</v>
      </c>
      <c r="D116" s="8">
        <v>684.4</v>
      </c>
      <c r="E116" s="8">
        <v>374.4</v>
      </c>
      <c r="F116" s="8">
        <v>1749.9</v>
      </c>
      <c r="G116" s="6">
        <v>92.066000000000003</v>
      </c>
      <c r="H116" s="6">
        <v>91.606999999999999</v>
      </c>
      <c r="I116" s="6">
        <v>88.566999999999993</v>
      </c>
      <c r="J116" s="8">
        <v>15518.3</v>
      </c>
      <c r="K116" s="8">
        <v>1602.2</v>
      </c>
      <c r="L116" s="8">
        <v>13</v>
      </c>
      <c r="M116" s="8">
        <v>314.60000000000002</v>
      </c>
      <c r="N116" s="8">
        <v>1179.3</v>
      </c>
      <c r="O116" s="8">
        <v>95.4</v>
      </c>
      <c r="P116" s="8">
        <v>1283.7</v>
      </c>
      <c r="Q116" s="8">
        <v>47.2</v>
      </c>
      <c r="R116" s="8" t="e">
        <v>#N/A</v>
      </c>
      <c r="S116" s="8" t="e">
        <v>#N/A</v>
      </c>
      <c r="T116" s="6">
        <v>91.831333333333347</v>
      </c>
      <c r="U116" s="5">
        <v>0</v>
      </c>
      <c r="V116" s="5"/>
      <c r="W116" s="5"/>
    </row>
    <row r="117" spans="1:23" x14ac:dyDescent="0.25">
      <c r="A117" t="s">
        <v>113</v>
      </c>
      <c r="B117" s="4">
        <v>39447</v>
      </c>
      <c r="C117" s="24">
        <v>14715.1</v>
      </c>
      <c r="D117" s="8">
        <v>703.9</v>
      </c>
      <c r="E117" s="8">
        <v>381.3</v>
      </c>
      <c r="F117" s="8">
        <v>1779.8</v>
      </c>
      <c r="G117" s="6">
        <v>93.022000000000006</v>
      </c>
      <c r="H117" s="6">
        <v>91.966999999999999</v>
      </c>
      <c r="I117" s="6">
        <v>89.852000000000004</v>
      </c>
      <c r="J117" s="8">
        <v>15589.9</v>
      </c>
      <c r="K117" s="8">
        <v>1602.8</v>
      </c>
      <c r="L117" s="8">
        <v>16.7</v>
      </c>
      <c r="M117" s="8">
        <v>296.2</v>
      </c>
      <c r="N117" s="8">
        <v>1194.4000000000001</v>
      </c>
      <c r="O117" s="8">
        <v>95.5</v>
      </c>
      <c r="P117" s="8">
        <v>1299.7</v>
      </c>
      <c r="Q117" s="8">
        <v>47.5</v>
      </c>
      <c r="R117" s="8" t="e">
        <v>#N/A</v>
      </c>
      <c r="S117" s="8" t="e">
        <v>#N/A</v>
      </c>
      <c r="T117" s="6">
        <v>92.765000000000001</v>
      </c>
      <c r="U117" s="5">
        <v>0</v>
      </c>
      <c r="V117" s="5"/>
      <c r="W117" s="5"/>
    </row>
    <row r="118" spans="1:23" x14ac:dyDescent="0.25">
      <c r="A118" t="s">
        <v>114</v>
      </c>
      <c r="B118" s="4">
        <v>39538</v>
      </c>
      <c r="C118" s="24">
        <v>14706.5</v>
      </c>
      <c r="D118" s="8">
        <v>721.2</v>
      </c>
      <c r="E118" s="8">
        <v>390</v>
      </c>
      <c r="F118" s="8">
        <v>1798.5</v>
      </c>
      <c r="G118" s="6">
        <v>93.766999999999996</v>
      </c>
      <c r="H118" s="6">
        <v>92.852999999999994</v>
      </c>
      <c r="I118" s="6">
        <v>91.292000000000002</v>
      </c>
      <c r="J118" s="8">
        <v>15661.4</v>
      </c>
      <c r="K118" s="8">
        <v>1551.4</v>
      </c>
      <c r="L118" s="8">
        <v>14.7</v>
      </c>
      <c r="M118" s="8">
        <v>241.7</v>
      </c>
      <c r="N118" s="8">
        <v>1201.7</v>
      </c>
      <c r="O118" s="8">
        <v>93.2</v>
      </c>
      <c r="P118" s="8">
        <v>1335.5</v>
      </c>
      <c r="Q118" s="8">
        <v>48</v>
      </c>
      <c r="R118" s="8" t="e">
        <v>#N/A</v>
      </c>
      <c r="S118" s="8" t="e">
        <v>#N/A</v>
      </c>
      <c r="T118" s="6">
        <v>93.51966666666668</v>
      </c>
      <c r="U118" s="5">
        <v>1</v>
      </c>
      <c r="V118" s="5"/>
      <c r="W118" s="5"/>
    </row>
    <row r="119" spans="1:23" x14ac:dyDescent="0.25">
      <c r="A119" t="s">
        <v>115</v>
      </c>
      <c r="B119" s="4">
        <v>39629</v>
      </c>
      <c r="C119" s="24">
        <v>14865.7</v>
      </c>
      <c r="D119" s="8">
        <v>742.2</v>
      </c>
      <c r="E119" s="8">
        <v>404.4</v>
      </c>
      <c r="F119" s="8">
        <v>1825</v>
      </c>
      <c r="G119" s="6">
        <v>94.789000000000001</v>
      </c>
      <c r="H119" s="6">
        <v>93.709000000000003</v>
      </c>
      <c r="I119" s="6">
        <v>92.563999999999993</v>
      </c>
      <c r="J119" s="8">
        <v>15732.3</v>
      </c>
      <c r="K119" s="8">
        <v>1528.2</v>
      </c>
      <c r="L119" s="8">
        <v>14.5</v>
      </c>
      <c r="M119" s="8">
        <v>227.1</v>
      </c>
      <c r="N119" s="8">
        <v>1191.3</v>
      </c>
      <c r="O119" s="8">
        <v>95.3</v>
      </c>
      <c r="P119" s="8">
        <v>1676.5</v>
      </c>
      <c r="Q119" s="8">
        <v>48.7</v>
      </c>
      <c r="R119" s="8" t="e">
        <v>#N/A</v>
      </c>
      <c r="S119" s="8" t="e">
        <v>#N/A</v>
      </c>
      <c r="T119" s="6">
        <v>94.430666666666681</v>
      </c>
      <c r="U119" s="5">
        <v>1</v>
      </c>
      <c r="V119" s="5"/>
      <c r="W119" s="5"/>
    </row>
    <row r="120" spans="1:23" x14ac:dyDescent="0.25">
      <c r="A120" t="s">
        <v>116</v>
      </c>
      <c r="B120" s="4">
        <v>39721</v>
      </c>
      <c r="C120" s="24">
        <v>14899</v>
      </c>
      <c r="D120" s="8">
        <v>766.3</v>
      </c>
      <c r="E120" s="8">
        <v>404</v>
      </c>
      <c r="F120" s="8">
        <v>1858.8</v>
      </c>
      <c r="G120" s="6">
        <v>95.679000000000002</v>
      </c>
      <c r="H120" s="6">
        <v>94.084999999999994</v>
      </c>
      <c r="I120" s="6">
        <v>93.805999999999997</v>
      </c>
      <c r="J120" s="8">
        <v>15802</v>
      </c>
      <c r="K120" s="8">
        <v>1494.3</v>
      </c>
      <c r="L120" s="8">
        <v>15.4</v>
      </c>
      <c r="M120" s="8">
        <v>211.5</v>
      </c>
      <c r="N120" s="8">
        <v>1173.7</v>
      </c>
      <c r="O120" s="8">
        <v>93.7</v>
      </c>
      <c r="P120" s="8">
        <v>1459.4</v>
      </c>
      <c r="Q120" s="8">
        <v>49.8</v>
      </c>
      <c r="R120" s="8" t="e">
        <v>#N/A</v>
      </c>
      <c r="S120" s="8" t="e">
        <v>#N/A</v>
      </c>
      <c r="T120" s="6">
        <v>95.437999999999988</v>
      </c>
      <c r="U120" s="5">
        <v>1</v>
      </c>
      <c r="V120" s="5"/>
      <c r="W120" s="5"/>
    </row>
    <row r="121" spans="1:23" x14ac:dyDescent="0.25">
      <c r="A121" t="s">
        <v>117</v>
      </c>
      <c r="B121" s="4">
        <v>39813</v>
      </c>
      <c r="C121" s="24">
        <v>14608.2</v>
      </c>
      <c r="D121" s="8">
        <v>771.6</v>
      </c>
      <c r="E121" s="8">
        <v>408.2</v>
      </c>
      <c r="F121" s="8">
        <v>1842</v>
      </c>
      <c r="G121" s="6">
        <v>94.924000000000007</v>
      </c>
      <c r="H121" s="6">
        <v>94.180999999999997</v>
      </c>
      <c r="I121" s="6">
        <v>92.691000000000003</v>
      </c>
      <c r="J121" s="8">
        <v>15869</v>
      </c>
      <c r="K121" s="8">
        <v>1384.2</v>
      </c>
      <c r="L121" s="8">
        <v>23.2</v>
      </c>
      <c r="M121" s="8">
        <v>127.5</v>
      </c>
      <c r="N121" s="8">
        <v>1139.8</v>
      </c>
      <c r="O121" s="8">
        <v>93.7</v>
      </c>
      <c r="P121" s="8">
        <v>1443.3</v>
      </c>
      <c r="Q121" s="8">
        <v>51.8</v>
      </c>
      <c r="R121" s="8" t="e">
        <v>#N/A</v>
      </c>
      <c r="S121" s="8" t="e">
        <v>#N/A</v>
      </c>
      <c r="T121" s="6">
        <v>93.914333333333332</v>
      </c>
      <c r="U121" s="5">
        <v>1</v>
      </c>
      <c r="V121" s="5"/>
      <c r="W121" s="5"/>
    </row>
    <row r="122" spans="1:23" x14ac:dyDescent="0.25">
      <c r="A122" t="s">
        <v>118</v>
      </c>
      <c r="B122" s="4">
        <v>39903</v>
      </c>
      <c r="C122" s="24">
        <v>14430.9</v>
      </c>
      <c r="D122" s="8">
        <v>765.4</v>
      </c>
      <c r="E122" s="8">
        <v>419.8</v>
      </c>
      <c r="F122" s="8">
        <v>1836.8</v>
      </c>
      <c r="G122" s="6">
        <v>93.875</v>
      </c>
      <c r="H122" s="6">
        <v>93.822999999999993</v>
      </c>
      <c r="I122" s="6">
        <v>91.49</v>
      </c>
      <c r="J122" s="8">
        <v>15931.7</v>
      </c>
      <c r="K122" s="8">
        <v>1144.2</v>
      </c>
      <c r="L122" s="8">
        <v>13.5</v>
      </c>
      <c r="M122" s="8">
        <v>122.7</v>
      </c>
      <c r="N122" s="8">
        <v>921.2</v>
      </c>
      <c r="O122" s="8">
        <v>86.7</v>
      </c>
      <c r="P122" s="8">
        <v>1537</v>
      </c>
      <c r="Q122" s="8">
        <v>53.4</v>
      </c>
      <c r="R122" s="8" t="e">
        <v>#N/A</v>
      </c>
      <c r="S122" s="8" t="e">
        <v>#N/A</v>
      </c>
      <c r="T122" s="6">
        <v>93.279666666666671</v>
      </c>
      <c r="U122" s="5">
        <v>1</v>
      </c>
      <c r="V122" s="5"/>
      <c r="W122" s="5"/>
    </row>
    <row r="123" spans="1:23" x14ac:dyDescent="0.25">
      <c r="A123" t="s">
        <v>119</v>
      </c>
      <c r="B123" s="4">
        <v>39994</v>
      </c>
      <c r="C123" s="24">
        <v>14381.2</v>
      </c>
      <c r="D123" s="8">
        <v>782.9</v>
      </c>
      <c r="E123" s="8">
        <v>430.6</v>
      </c>
      <c r="F123" s="8">
        <v>1857</v>
      </c>
      <c r="G123" s="6">
        <v>93.605999999999995</v>
      </c>
      <c r="H123" s="6">
        <v>94.337000000000003</v>
      </c>
      <c r="I123" s="6">
        <v>91.691000000000003</v>
      </c>
      <c r="J123" s="8">
        <v>15990.7</v>
      </c>
      <c r="K123" s="8">
        <v>1102.5</v>
      </c>
      <c r="L123" s="8">
        <v>13.7</v>
      </c>
      <c r="M123" s="8">
        <v>138.9</v>
      </c>
      <c r="N123" s="8">
        <v>855.5</v>
      </c>
      <c r="O123" s="8">
        <v>94.3</v>
      </c>
      <c r="P123" s="8">
        <v>1664.8</v>
      </c>
      <c r="Q123" s="8">
        <v>54.3</v>
      </c>
      <c r="R123" s="8" t="e">
        <v>#N/A</v>
      </c>
      <c r="S123" s="8" t="e">
        <v>#N/A</v>
      </c>
      <c r="T123" s="6">
        <v>93.650666666666666</v>
      </c>
      <c r="U123" s="5">
        <v>1</v>
      </c>
      <c r="V123" s="5"/>
      <c r="W123" s="5"/>
    </row>
    <row r="124" spans="1:23" x14ac:dyDescent="0.25">
      <c r="A124" t="s">
        <v>120</v>
      </c>
      <c r="B124" s="4">
        <v>40086</v>
      </c>
      <c r="C124" s="24">
        <v>14448.9</v>
      </c>
      <c r="D124" s="8">
        <v>792.8</v>
      </c>
      <c r="E124" s="8">
        <v>435.5</v>
      </c>
      <c r="F124" s="8">
        <v>1863.8</v>
      </c>
      <c r="G124" s="6">
        <v>94.07</v>
      </c>
      <c r="H124" s="6">
        <v>94.287000000000006</v>
      </c>
      <c r="I124" s="6">
        <v>92.162000000000006</v>
      </c>
      <c r="J124" s="8">
        <v>16045.8</v>
      </c>
      <c r="K124" s="8">
        <v>1104.0999999999999</v>
      </c>
      <c r="L124" s="8">
        <v>11.3</v>
      </c>
      <c r="M124" s="8">
        <v>159.4</v>
      </c>
      <c r="N124" s="8">
        <v>842</v>
      </c>
      <c r="O124" s="8">
        <v>91.4</v>
      </c>
      <c r="P124" s="8">
        <v>1650.4</v>
      </c>
      <c r="Q124" s="8">
        <v>65.900000000000006</v>
      </c>
      <c r="R124" s="8" t="e">
        <v>#N/A</v>
      </c>
      <c r="S124" s="8" t="e">
        <v>#N/A</v>
      </c>
      <c r="T124" s="6">
        <v>94.296000000000006</v>
      </c>
      <c r="U124" s="5">
        <v>0</v>
      </c>
      <c r="V124" s="5"/>
      <c r="W124" s="5"/>
    </row>
    <row r="125" spans="1:23" x14ac:dyDescent="0.25">
      <c r="A125" t="s">
        <v>121</v>
      </c>
      <c r="B125" s="4">
        <v>40178</v>
      </c>
      <c r="C125" s="24">
        <v>14651.2</v>
      </c>
      <c r="D125" s="8">
        <v>809.1</v>
      </c>
      <c r="E125" s="8">
        <v>447.1</v>
      </c>
      <c r="F125" s="8">
        <v>1864.6</v>
      </c>
      <c r="G125" s="6">
        <v>94.932000000000002</v>
      </c>
      <c r="H125" s="6">
        <v>94.76</v>
      </c>
      <c r="I125" s="6">
        <v>92.84</v>
      </c>
      <c r="J125" s="8">
        <v>16097.7</v>
      </c>
      <c r="K125" s="8">
        <v>1143.9000000000001</v>
      </c>
      <c r="L125" s="8">
        <v>12.4</v>
      </c>
      <c r="M125" s="8">
        <v>190.8</v>
      </c>
      <c r="N125" s="8">
        <v>847.5</v>
      </c>
      <c r="O125" s="8">
        <v>93.2</v>
      </c>
      <c r="P125" s="8">
        <v>1670</v>
      </c>
      <c r="Q125" s="8">
        <v>54.3</v>
      </c>
      <c r="R125" s="8" t="e">
        <v>#N/A</v>
      </c>
      <c r="S125" s="8" t="e">
        <v>#N/A</v>
      </c>
      <c r="T125" s="6">
        <v>95.023666666666657</v>
      </c>
      <c r="U125" s="5">
        <v>0</v>
      </c>
      <c r="V125" s="5"/>
      <c r="W125" s="5"/>
    </row>
    <row r="126" spans="1:23" x14ac:dyDescent="0.25">
      <c r="A126" t="s">
        <v>122</v>
      </c>
      <c r="B126" s="4">
        <v>40268</v>
      </c>
      <c r="C126" s="24">
        <v>14764.6</v>
      </c>
      <c r="D126" s="8">
        <v>817.5</v>
      </c>
      <c r="E126" s="8">
        <v>460.9</v>
      </c>
      <c r="F126" s="8">
        <v>1855.5</v>
      </c>
      <c r="G126" s="6">
        <v>95.385000000000005</v>
      </c>
      <c r="H126" s="6">
        <v>95.652000000000001</v>
      </c>
      <c r="I126" s="6">
        <v>93.763000000000005</v>
      </c>
      <c r="J126" s="8">
        <v>16147.4</v>
      </c>
      <c r="K126" s="8">
        <v>1213.4000000000001</v>
      </c>
      <c r="L126" s="8">
        <v>12.2</v>
      </c>
      <c r="M126" s="8">
        <v>204.7</v>
      </c>
      <c r="N126" s="8">
        <v>903.4</v>
      </c>
      <c r="O126" s="8">
        <v>93.1</v>
      </c>
      <c r="P126" s="8">
        <v>1769.6</v>
      </c>
      <c r="Q126" s="8">
        <v>53.2</v>
      </c>
      <c r="R126" s="8" t="e">
        <v>#N/A</v>
      </c>
      <c r="S126" s="8" t="e">
        <v>#N/A</v>
      </c>
      <c r="T126" s="6">
        <v>95.391000000000005</v>
      </c>
      <c r="U126" s="5">
        <v>0</v>
      </c>
      <c r="V126" s="5"/>
      <c r="W126" s="5"/>
    </row>
    <row r="127" spans="1:23" x14ac:dyDescent="0.25">
      <c r="A127" t="s">
        <v>123</v>
      </c>
      <c r="B127" s="4">
        <v>40359</v>
      </c>
      <c r="C127" s="24">
        <v>14980.2</v>
      </c>
      <c r="D127" s="8">
        <v>828</v>
      </c>
      <c r="E127" s="8">
        <v>477</v>
      </c>
      <c r="F127" s="8">
        <v>1860.7</v>
      </c>
      <c r="G127" s="6">
        <v>95.933999999999997</v>
      </c>
      <c r="H127" s="6">
        <v>96.721000000000004</v>
      </c>
      <c r="I127" s="6">
        <v>94.388999999999996</v>
      </c>
      <c r="J127" s="8">
        <v>16195.8</v>
      </c>
      <c r="K127" s="8">
        <v>1257.4000000000001</v>
      </c>
      <c r="L127" s="8">
        <v>13.6</v>
      </c>
      <c r="M127" s="8">
        <v>212.2</v>
      </c>
      <c r="N127" s="8">
        <v>935.2</v>
      </c>
      <c r="O127" s="8">
        <v>96.4</v>
      </c>
      <c r="P127" s="8">
        <v>1772.1</v>
      </c>
      <c r="Q127" s="8">
        <v>53.4</v>
      </c>
      <c r="R127" s="8" t="e">
        <v>#N/A</v>
      </c>
      <c r="S127" s="8" t="e">
        <v>#N/A</v>
      </c>
      <c r="T127" s="6">
        <v>95.538666666666657</v>
      </c>
      <c r="U127" s="5">
        <v>0</v>
      </c>
      <c r="V127" s="5"/>
      <c r="W127" s="5"/>
    </row>
    <row r="128" spans="1:23" x14ac:dyDescent="0.25">
      <c r="A128" t="s">
        <v>124</v>
      </c>
      <c r="B128" s="4">
        <v>40451</v>
      </c>
      <c r="C128" s="24">
        <v>15141.6</v>
      </c>
      <c r="D128" s="8">
        <v>828.9</v>
      </c>
      <c r="E128" s="8">
        <v>475.4</v>
      </c>
      <c r="F128" s="8">
        <v>1854</v>
      </c>
      <c r="G128" s="6">
        <v>96.221999999999994</v>
      </c>
      <c r="H128" s="6">
        <v>97.278000000000006</v>
      </c>
      <c r="I128" s="6">
        <v>94.884</v>
      </c>
      <c r="J128" s="8">
        <v>16246.5</v>
      </c>
      <c r="K128" s="8">
        <v>1297.0999999999999</v>
      </c>
      <c r="L128" s="8">
        <v>12.6</v>
      </c>
      <c r="M128" s="8">
        <v>227.1</v>
      </c>
      <c r="N128" s="8">
        <v>958.5</v>
      </c>
      <c r="O128" s="8">
        <v>98.9</v>
      </c>
      <c r="P128" s="8">
        <v>1775.5</v>
      </c>
      <c r="Q128" s="8">
        <v>54.4</v>
      </c>
      <c r="R128" s="8" t="e">
        <v>#N/A</v>
      </c>
      <c r="S128" s="8" t="e">
        <v>#N/A</v>
      </c>
      <c r="T128" s="6">
        <v>95.722999999999999</v>
      </c>
      <c r="U128" s="5">
        <v>0</v>
      </c>
      <c r="V128" s="5"/>
      <c r="W128" s="5"/>
    </row>
    <row r="129" spans="1:23" x14ac:dyDescent="0.25">
      <c r="A129" t="s">
        <v>125</v>
      </c>
      <c r="B129" s="4">
        <v>40543</v>
      </c>
      <c r="C129" s="24">
        <v>15309.5</v>
      </c>
      <c r="D129" s="8">
        <v>837.4</v>
      </c>
      <c r="E129" s="8">
        <v>475.4</v>
      </c>
      <c r="F129" s="8">
        <v>1851.4</v>
      </c>
      <c r="G129" s="6">
        <v>96.965000000000003</v>
      </c>
      <c r="H129" s="6">
        <v>98.147000000000006</v>
      </c>
      <c r="I129" s="6">
        <v>95.683999999999997</v>
      </c>
      <c r="J129" s="8">
        <v>16302.5</v>
      </c>
      <c r="K129" s="8">
        <v>1326.5</v>
      </c>
      <c r="L129" s="8">
        <v>17</v>
      </c>
      <c r="M129" s="8">
        <v>233.6</v>
      </c>
      <c r="N129" s="8">
        <v>977.2</v>
      </c>
      <c r="O129" s="8">
        <v>98.7</v>
      </c>
      <c r="P129" s="8">
        <v>1778.7</v>
      </c>
      <c r="Q129" s="8">
        <v>56</v>
      </c>
      <c r="R129" s="8" t="e">
        <v>#N/A</v>
      </c>
      <c r="S129" s="8" t="e">
        <v>#N/A</v>
      </c>
      <c r="T129" s="6">
        <v>96.335666666666668</v>
      </c>
      <c r="U129" s="5">
        <v>0</v>
      </c>
      <c r="V129" s="5"/>
      <c r="W129" s="5"/>
    </row>
    <row r="130" spans="1:23" x14ac:dyDescent="0.25">
      <c r="A130" t="s">
        <v>126</v>
      </c>
      <c r="B130" s="4">
        <v>40633</v>
      </c>
      <c r="C130" s="24">
        <v>15351.4</v>
      </c>
      <c r="D130" s="8">
        <v>831.6</v>
      </c>
      <c r="E130" s="8">
        <v>474.4</v>
      </c>
      <c r="F130" s="8">
        <v>1849.8</v>
      </c>
      <c r="G130" s="6">
        <v>98.085999999999999</v>
      </c>
      <c r="H130" s="6">
        <v>98.587999999999994</v>
      </c>
      <c r="I130" s="6">
        <v>96.656000000000006</v>
      </c>
      <c r="J130" s="8">
        <v>16367.1</v>
      </c>
      <c r="K130" s="8">
        <v>1458.5</v>
      </c>
      <c r="L130" s="8">
        <v>13.6</v>
      </c>
      <c r="M130" s="8">
        <v>228.9</v>
      </c>
      <c r="N130" s="8">
        <v>1111.4000000000001</v>
      </c>
      <c r="O130" s="8">
        <v>104.7</v>
      </c>
      <c r="P130" s="8">
        <v>1785.5</v>
      </c>
      <c r="Q130" s="8">
        <v>58</v>
      </c>
      <c r="R130" s="8" t="e">
        <v>#N/A</v>
      </c>
      <c r="S130" s="8" t="e">
        <v>#N/A</v>
      </c>
      <c r="T130" s="6">
        <v>97.145333333333326</v>
      </c>
      <c r="U130" s="5">
        <v>0</v>
      </c>
      <c r="V130" s="5"/>
      <c r="W130" s="5"/>
    </row>
    <row r="131" spans="1:23" x14ac:dyDescent="0.25">
      <c r="A131" t="s">
        <v>127</v>
      </c>
      <c r="B131" s="4">
        <v>40724</v>
      </c>
      <c r="C131" s="24">
        <v>15557.5</v>
      </c>
      <c r="D131" s="8">
        <v>843</v>
      </c>
      <c r="E131" s="8">
        <v>469.7</v>
      </c>
      <c r="F131" s="8">
        <v>1855.5</v>
      </c>
      <c r="G131" s="6">
        <v>99.02</v>
      </c>
      <c r="H131" s="6">
        <v>99.4</v>
      </c>
      <c r="I131" s="6">
        <v>97.82</v>
      </c>
      <c r="J131" s="8">
        <v>16442.8</v>
      </c>
      <c r="K131" s="8">
        <v>1476.2</v>
      </c>
      <c r="L131" s="8">
        <v>13.5</v>
      </c>
      <c r="M131" s="8">
        <v>227.2</v>
      </c>
      <c r="N131" s="8">
        <v>1126.5</v>
      </c>
      <c r="O131" s="8">
        <v>109.1</v>
      </c>
      <c r="P131" s="8">
        <v>1794.4</v>
      </c>
      <c r="Q131" s="8">
        <v>59.5</v>
      </c>
      <c r="R131" s="8" t="e">
        <v>#N/A</v>
      </c>
      <c r="S131" s="8" t="e">
        <v>#N/A</v>
      </c>
      <c r="T131" s="6">
        <v>98.100000000000009</v>
      </c>
      <c r="U131" s="5">
        <v>0</v>
      </c>
      <c r="V131" s="5"/>
      <c r="W131" s="5"/>
    </row>
    <row r="132" spans="1:23" x14ac:dyDescent="0.25">
      <c r="A132" t="s">
        <v>128</v>
      </c>
      <c r="B132" s="4">
        <v>40816</v>
      </c>
      <c r="C132" s="24">
        <v>15647.7</v>
      </c>
      <c r="D132" s="8">
        <v>835</v>
      </c>
      <c r="E132" s="8">
        <v>453.7</v>
      </c>
      <c r="F132" s="8">
        <v>1848.3</v>
      </c>
      <c r="G132" s="6">
        <v>99.432000000000002</v>
      </c>
      <c r="H132" s="6">
        <v>99.620999999999995</v>
      </c>
      <c r="I132" s="6">
        <v>98.323999999999998</v>
      </c>
      <c r="J132" s="8">
        <v>16526</v>
      </c>
      <c r="K132" s="8">
        <v>1471.7</v>
      </c>
      <c r="L132" s="8">
        <v>16.399999999999999</v>
      </c>
      <c r="M132" s="8">
        <v>201.7</v>
      </c>
      <c r="N132" s="8">
        <v>1144.2</v>
      </c>
      <c r="O132" s="8">
        <v>109.4</v>
      </c>
      <c r="P132" s="8">
        <v>1799.6</v>
      </c>
      <c r="Q132" s="8">
        <v>59.7</v>
      </c>
      <c r="R132" s="8" t="e">
        <v>#N/A</v>
      </c>
      <c r="S132" s="8" t="e">
        <v>#N/A</v>
      </c>
      <c r="T132" s="6">
        <v>98.553333333333342</v>
      </c>
      <c r="U132" s="5">
        <v>0</v>
      </c>
      <c r="V132" s="5"/>
      <c r="W132" s="5"/>
    </row>
    <row r="133" spans="1:23" x14ac:dyDescent="0.25">
      <c r="A133" t="s">
        <v>129</v>
      </c>
      <c r="B133" s="4">
        <v>40908</v>
      </c>
      <c r="C133" s="24">
        <v>15842.3</v>
      </c>
      <c r="D133" s="8">
        <v>826.3</v>
      </c>
      <c r="E133" s="8">
        <v>465.4</v>
      </c>
      <c r="F133" s="8">
        <v>1839.1</v>
      </c>
      <c r="G133" s="6">
        <v>99.257999999999996</v>
      </c>
      <c r="H133" s="6">
        <v>99.557000000000002</v>
      </c>
      <c r="I133" s="6">
        <v>98.207999999999998</v>
      </c>
      <c r="J133" s="8">
        <v>16611.8</v>
      </c>
      <c r="K133" s="8">
        <v>1507.2</v>
      </c>
      <c r="L133" s="8">
        <v>16.8</v>
      </c>
      <c r="M133" s="8">
        <v>238</v>
      </c>
      <c r="N133" s="8">
        <v>1141</v>
      </c>
      <c r="O133" s="8">
        <v>111.4</v>
      </c>
      <c r="P133" s="8">
        <v>1806.5</v>
      </c>
      <c r="Q133" s="8">
        <v>60.6</v>
      </c>
      <c r="R133" s="8" t="e">
        <v>#N/A</v>
      </c>
      <c r="S133" s="8" t="e">
        <v>#N/A</v>
      </c>
      <c r="T133" s="6">
        <v>98.879000000000005</v>
      </c>
      <c r="U133" s="5">
        <v>0</v>
      </c>
      <c r="V133" s="5"/>
      <c r="W133" s="5"/>
    </row>
    <row r="134" spans="1:23" x14ac:dyDescent="0.25">
      <c r="A134" t="s">
        <v>130</v>
      </c>
      <c r="B134" s="4">
        <v>40999</v>
      </c>
      <c r="C134" s="24">
        <v>16068.8</v>
      </c>
      <c r="D134" s="8">
        <v>824.1</v>
      </c>
      <c r="E134" s="8">
        <v>472</v>
      </c>
      <c r="F134" s="8">
        <v>1847.9</v>
      </c>
      <c r="G134" s="6">
        <v>99.632999999999996</v>
      </c>
      <c r="H134" s="6">
        <v>99.838999999999999</v>
      </c>
      <c r="I134" s="6">
        <v>99.403999999999996</v>
      </c>
      <c r="J134" s="8">
        <v>16695.7</v>
      </c>
      <c r="K134" s="8">
        <v>1529.1</v>
      </c>
      <c r="L134" s="8">
        <v>15.4</v>
      </c>
      <c r="M134" s="8">
        <v>261.5</v>
      </c>
      <c r="N134" s="8">
        <v>1138.3</v>
      </c>
      <c r="O134" s="8">
        <v>113.9</v>
      </c>
      <c r="P134" s="8">
        <v>1790.6</v>
      </c>
      <c r="Q134" s="8">
        <v>57.9</v>
      </c>
      <c r="R134" s="8" t="e">
        <v>#N/A</v>
      </c>
      <c r="S134" s="8" t="e">
        <v>#N/A</v>
      </c>
      <c r="T134" s="6">
        <v>99.534333333333336</v>
      </c>
      <c r="U134" s="5">
        <v>0</v>
      </c>
      <c r="V134" s="5"/>
      <c r="W134" s="5"/>
    </row>
    <row r="135" spans="1:23" x14ac:dyDescent="0.25">
      <c r="A135" t="s">
        <v>131</v>
      </c>
      <c r="B135" s="4">
        <v>41090</v>
      </c>
      <c r="C135" s="24">
        <v>16207.1</v>
      </c>
      <c r="D135" s="8">
        <v>816</v>
      </c>
      <c r="E135" s="8">
        <v>472.6</v>
      </c>
      <c r="F135" s="8">
        <v>1841.8</v>
      </c>
      <c r="G135" s="6">
        <v>99.879000000000005</v>
      </c>
      <c r="H135" s="6">
        <v>100.011</v>
      </c>
      <c r="I135" s="6">
        <v>99.405000000000001</v>
      </c>
      <c r="J135" s="8">
        <v>16774.5</v>
      </c>
      <c r="K135" s="8">
        <v>1556.7</v>
      </c>
      <c r="L135" s="8">
        <v>16.100000000000001</v>
      </c>
      <c r="M135" s="8">
        <v>275.5</v>
      </c>
      <c r="N135" s="8">
        <v>1150.5999999999999</v>
      </c>
      <c r="O135" s="8">
        <v>114.4</v>
      </c>
      <c r="P135" s="8">
        <v>1795.3</v>
      </c>
      <c r="Q135" s="8">
        <v>57.6</v>
      </c>
      <c r="R135" s="8" t="e">
        <v>#N/A</v>
      </c>
      <c r="S135" s="8" t="e">
        <v>#N/A</v>
      </c>
      <c r="T135" s="6">
        <v>99.774666666666675</v>
      </c>
      <c r="U135" s="5">
        <v>0</v>
      </c>
      <c r="V135" s="5"/>
      <c r="W135" s="5"/>
    </row>
    <row r="136" spans="1:23" x14ac:dyDescent="0.25">
      <c r="A136" t="s">
        <v>132</v>
      </c>
      <c r="B136" s="4">
        <v>41182</v>
      </c>
      <c r="C136" s="24">
        <v>16319.5</v>
      </c>
      <c r="D136" s="8">
        <v>820.2</v>
      </c>
      <c r="E136" s="8">
        <v>473.6</v>
      </c>
      <c r="F136" s="8">
        <v>1845.3</v>
      </c>
      <c r="G136" s="6">
        <v>100.139</v>
      </c>
      <c r="H136" s="6">
        <v>100.093</v>
      </c>
      <c r="I136" s="6">
        <v>99.992000000000004</v>
      </c>
      <c r="J136" s="8">
        <v>16848.900000000001</v>
      </c>
      <c r="K136" s="8">
        <v>1575.8</v>
      </c>
      <c r="L136" s="8">
        <v>16.399999999999999</v>
      </c>
      <c r="M136" s="8">
        <v>280.8</v>
      </c>
      <c r="N136" s="8">
        <v>1163.8</v>
      </c>
      <c r="O136" s="8">
        <v>114.7</v>
      </c>
      <c r="P136" s="8">
        <v>1801.7</v>
      </c>
      <c r="Q136" s="8">
        <v>55.8</v>
      </c>
      <c r="R136" s="8" t="e">
        <v>#N/A</v>
      </c>
      <c r="S136" s="8" t="e">
        <v>#N/A</v>
      </c>
      <c r="T136" s="6">
        <v>100.06466666666667</v>
      </c>
      <c r="U136" s="5">
        <v>0</v>
      </c>
      <c r="V136" s="5"/>
      <c r="W136" s="5"/>
    </row>
    <row r="137" spans="1:23" x14ac:dyDescent="0.25">
      <c r="A137" t="s">
        <v>133</v>
      </c>
      <c r="B137" s="4">
        <v>41274</v>
      </c>
      <c r="C137" s="24">
        <v>16420.400000000001</v>
      </c>
      <c r="D137" s="8">
        <v>796.4</v>
      </c>
      <c r="E137" s="8">
        <v>473.1</v>
      </c>
      <c r="F137" s="8">
        <v>1862.7</v>
      </c>
      <c r="G137" s="6">
        <v>100.363</v>
      </c>
      <c r="H137" s="6">
        <v>100.057</v>
      </c>
      <c r="I137" s="6">
        <v>101.209</v>
      </c>
      <c r="J137" s="8">
        <v>16920.599999999999</v>
      </c>
      <c r="K137" s="8">
        <v>1630.3</v>
      </c>
      <c r="L137" s="8">
        <v>18.899999999999999</v>
      </c>
      <c r="M137" s="8">
        <v>280.89999999999998</v>
      </c>
      <c r="N137" s="8">
        <v>1212.9000000000001</v>
      </c>
      <c r="O137" s="8">
        <v>117.6</v>
      </c>
      <c r="P137" s="8">
        <v>1811.6</v>
      </c>
      <c r="Q137" s="8">
        <v>58.9</v>
      </c>
      <c r="R137" s="8" t="e">
        <v>#N/A</v>
      </c>
      <c r="S137" s="8" t="e">
        <v>#N/A</v>
      </c>
      <c r="T137" s="6">
        <v>100.62633333333333</v>
      </c>
      <c r="U137" s="5">
        <v>0</v>
      </c>
      <c r="V137" s="5"/>
      <c r="W137" s="5"/>
    </row>
    <row r="138" spans="1:23" x14ac:dyDescent="0.25">
      <c r="A138" t="s">
        <v>134</v>
      </c>
      <c r="B138" s="4">
        <v>41364</v>
      </c>
      <c r="C138" s="24">
        <v>16629.099999999999</v>
      </c>
      <c r="D138" s="8">
        <v>775.3</v>
      </c>
      <c r="E138" s="8">
        <v>465.1</v>
      </c>
      <c r="F138" s="8">
        <v>1884.9</v>
      </c>
      <c r="G138" s="6">
        <v>100.15600000000001</v>
      </c>
      <c r="H138" s="6">
        <v>100.408</v>
      </c>
      <c r="I138" s="6">
        <v>102.372</v>
      </c>
      <c r="J138" s="8">
        <v>16992.099999999999</v>
      </c>
      <c r="K138" s="8">
        <v>1710</v>
      </c>
      <c r="L138" s="8">
        <v>17.100000000000001</v>
      </c>
      <c r="M138" s="8">
        <v>297</v>
      </c>
      <c r="N138" s="8">
        <v>1273.5</v>
      </c>
      <c r="O138" s="8">
        <v>122.3</v>
      </c>
      <c r="P138" s="8">
        <v>1835.8</v>
      </c>
      <c r="Q138" s="8">
        <v>58.9</v>
      </c>
      <c r="R138" s="8" t="e">
        <v>#N/A</v>
      </c>
      <c r="S138" s="8" t="e">
        <v>#N/A</v>
      </c>
      <c r="T138" s="6">
        <v>100.98866666666667</v>
      </c>
      <c r="U138" s="5">
        <v>0</v>
      </c>
      <c r="V138" s="5"/>
      <c r="W138" s="5"/>
    </row>
    <row r="139" spans="1:23" x14ac:dyDescent="0.25">
      <c r="A139" t="s">
        <v>135</v>
      </c>
      <c r="B139" s="4">
        <v>41455</v>
      </c>
      <c r="C139" s="24">
        <v>16699.599999999999</v>
      </c>
      <c r="D139" s="8">
        <v>770.9</v>
      </c>
      <c r="E139" s="8">
        <v>462</v>
      </c>
      <c r="F139" s="8">
        <v>1899.8</v>
      </c>
      <c r="G139" s="6">
        <v>100.223</v>
      </c>
      <c r="H139" s="6">
        <v>100.83499999999999</v>
      </c>
      <c r="I139" s="6">
        <v>102.91200000000001</v>
      </c>
      <c r="J139" s="8">
        <v>17064.8</v>
      </c>
      <c r="K139" s="8">
        <v>1731.1</v>
      </c>
      <c r="L139" s="8">
        <v>17.100000000000001</v>
      </c>
      <c r="M139" s="8">
        <v>293.2</v>
      </c>
      <c r="N139" s="8">
        <v>1296.4000000000001</v>
      </c>
      <c r="O139" s="8">
        <v>124.4</v>
      </c>
      <c r="P139" s="8">
        <v>1834.3</v>
      </c>
      <c r="Q139" s="8">
        <v>59.6</v>
      </c>
      <c r="R139" s="8" t="e">
        <v>#N/A</v>
      </c>
      <c r="S139" s="8" t="e">
        <v>#N/A</v>
      </c>
      <c r="T139" s="6">
        <v>101.06066666666668</v>
      </c>
      <c r="U139" s="5">
        <v>0</v>
      </c>
      <c r="V139" s="5"/>
      <c r="W139" s="5"/>
    </row>
    <row r="140" spans="1:23" x14ac:dyDescent="0.25">
      <c r="A140" t="s">
        <v>136</v>
      </c>
      <c r="B140" s="4">
        <v>41547</v>
      </c>
      <c r="C140" s="24">
        <v>16911.099999999999</v>
      </c>
      <c r="D140" s="8">
        <v>757</v>
      </c>
      <c r="E140" s="8">
        <v>462</v>
      </c>
      <c r="F140" s="8">
        <v>1915.8</v>
      </c>
      <c r="G140" s="6">
        <v>100.47</v>
      </c>
      <c r="H140" s="6">
        <v>101.292</v>
      </c>
      <c r="I140" s="6">
        <v>103.726</v>
      </c>
      <c r="J140" s="8">
        <v>17138.900000000001</v>
      </c>
      <c r="K140" s="8">
        <v>1754.3</v>
      </c>
      <c r="L140" s="8">
        <v>18.5</v>
      </c>
      <c r="M140" s="8">
        <v>301.2</v>
      </c>
      <c r="N140" s="8">
        <v>1308.3</v>
      </c>
      <c r="O140" s="8">
        <v>126.4</v>
      </c>
      <c r="P140" s="8">
        <v>1842.3</v>
      </c>
      <c r="Q140" s="8">
        <v>59.5</v>
      </c>
      <c r="R140" s="8" t="e">
        <v>#N/A</v>
      </c>
      <c r="S140" s="8" t="e">
        <v>#N/A</v>
      </c>
      <c r="T140" s="6">
        <v>101.47133333333333</v>
      </c>
      <c r="U140" s="5">
        <v>0</v>
      </c>
      <c r="V140" s="5"/>
      <c r="W140" s="5"/>
    </row>
    <row r="141" spans="1:23" x14ac:dyDescent="0.25">
      <c r="A141" t="s">
        <v>137</v>
      </c>
      <c r="B141" s="4">
        <v>41639</v>
      </c>
      <c r="C141" s="24">
        <v>17133.099999999999</v>
      </c>
      <c r="D141" s="8">
        <v>753.6</v>
      </c>
      <c r="E141" s="8">
        <v>462.6</v>
      </c>
      <c r="F141" s="8">
        <v>1923</v>
      </c>
      <c r="G141" s="6">
        <v>101.624</v>
      </c>
      <c r="H141" s="6">
        <v>103.447</v>
      </c>
      <c r="I141" s="6">
        <v>104.31699999999999</v>
      </c>
      <c r="J141" s="8">
        <v>17215.3</v>
      </c>
      <c r="K141" s="8">
        <v>1784.1</v>
      </c>
      <c r="L141" s="8">
        <v>19.7</v>
      </c>
      <c r="M141" s="8">
        <v>302.3</v>
      </c>
      <c r="N141" s="8">
        <v>1333.2</v>
      </c>
      <c r="O141" s="8">
        <v>128.80000000000001</v>
      </c>
      <c r="P141" s="8">
        <v>1849.1</v>
      </c>
      <c r="Q141" s="8">
        <v>58.9</v>
      </c>
      <c r="R141" s="8" t="e">
        <v>#N/A</v>
      </c>
      <c r="S141" s="8" t="e">
        <v>#N/A</v>
      </c>
      <c r="T141" s="6">
        <v>101.89566666666667</v>
      </c>
      <c r="U141" s="5">
        <v>0</v>
      </c>
      <c r="V141" s="5"/>
      <c r="W141" s="5"/>
    </row>
    <row r="142" spans="1:23" x14ac:dyDescent="0.25">
      <c r="A142" t="s">
        <v>138</v>
      </c>
      <c r="B142" s="4">
        <v>41729</v>
      </c>
      <c r="C142" s="24">
        <v>17144.3</v>
      </c>
      <c r="D142" s="8">
        <v>744.3</v>
      </c>
      <c r="E142" s="8">
        <v>467.5</v>
      </c>
      <c r="F142" s="8">
        <v>1926.4</v>
      </c>
      <c r="G142" s="6">
        <v>101.629</v>
      </c>
      <c r="H142" s="6">
        <v>102.72199999999999</v>
      </c>
      <c r="I142" s="6">
        <v>105.143</v>
      </c>
      <c r="J142" s="8">
        <v>17294</v>
      </c>
      <c r="K142" s="8">
        <v>1864</v>
      </c>
      <c r="L142" s="8">
        <v>21.8</v>
      </c>
      <c r="M142" s="8">
        <v>336.4</v>
      </c>
      <c r="N142" s="8">
        <v>1369.1</v>
      </c>
      <c r="O142" s="8">
        <v>136.6</v>
      </c>
      <c r="P142" s="8">
        <v>1867.4</v>
      </c>
      <c r="Q142" s="8">
        <v>58.2</v>
      </c>
      <c r="R142" s="8" t="e">
        <v>#N/A</v>
      </c>
      <c r="S142" s="8" t="e">
        <v>#N/A</v>
      </c>
      <c r="T142" s="6">
        <v>102.38633333333333</v>
      </c>
      <c r="U142" s="5">
        <v>0</v>
      </c>
      <c r="V142" s="5"/>
      <c r="W142" s="5"/>
    </row>
    <row r="143" spans="1:23" x14ac:dyDescent="0.25">
      <c r="A143" t="s">
        <v>139</v>
      </c>
      <c r="B143" s="4">
        <v>41820</v>
      </c>
      <c r="C143" s="24">
        <v>17462.7</v>
      </c>
      <c r="D143" s="8">
        <v>741.8</v>
      </c>
      <c r="E143" s="8">
        <v>468.2</v>
      </c>
      <c r="F143" s="8">
        <v>1944.1</v>
      </c>
      <c r="G143" s="6">
        <v>101.932</v>
      </c>
      <c r="H143" s="6">
        <v>103.4</v>
      </c>
      <c r="I143" s="6">
        <v>105.5</v>
      </c>
      <c r="J143" s="8">
        <v>17375.099999999999</v>
      </c>
      <c r="K143" s="8">
        <v>1904.2</v>
      </c>
      <c r="L143" s="8">
        <v>19.899999999999999</v>
      </c>
      <c r="M143" s="8">
        <v>360</v>
      </c>
      <c r="N143" s="8">
        <v>1389</v>
      </c>
      <c r="O143" s="8">
        <v>135.30000000000001</v>
      </c>
      <c r="P143" s="8">
        <v>1896.2</v>
      </c>
      <c r="Q143" s="8">
        <v>58</v>
      </c>
      <c r="R143" s="8" t="e">
        <v>#N/A</v>
      </c>
      <c r="S143" s="8" t="e">
        <v>#N/A</v>
      </c>
      <c r="T143" s="6">
        <v>102.89866666666667</v>
      </c>
      <c r="U143" s="5">
        <v>0</v>
      </c>
      <c r="V143" s="5"/>
      <c r="W143" s="5"/>
    </row>
    <row r="144" spans="1:23" x14ac:dyDescent="0.25">
      <c r="A144" t="s">
        <v>140</v>
      </c>
      <c r="B144" s="4">
        <v>41912</v>
      </c>
      <c r="C144" s="24">
        <v>17743.2</v>
      </c>
      <c r="D144" s="8">
        <v>754.1</v>
      </c>
      <c r="E144" s="8">
        <v>475.2</v>
      </c>
      <c r="F144" s="8">
        <v>1962.5</v>
      </c>
      <c r="G144" s="6">
        <v>102.313</v>
      </c>
      <c r="H144" s="6">
        <v>104.03</v>
      </c>
      <c r="I144" s="6">
        <v>106.087</v>
      </c>
      <c r="J144" s="8">
        <v>17459.3</v>
      </c>
      <c r="K144" s="8">
        <v>1900.4</v>
      </c>
      <c r="L144" s="8">
        <v>20.100000000000001</v>
      </c>
      <c r="M144" s="8">
        <v>330.1</v>
      </c>
      <c r="N144" s="8">
        <v>1413.3</v>
      </c>
      <c r="O144" s="8">
        <v>136.9</v>
      </c>
      <c r="P144" s="8">
        <v>1910.1</v>
      </c>
      <c r="Q144" s="8">
        <v>57.7</v>
      </c>
      <c r="R144" s="8" t="e">
        <v>#N/A</v>
      </c>
      <c r="S144" s="8" t="e">
        <v>#N/A</v>
      </c>
      <c r="T144" s="6">
        <v>103.19000000000001</v>
      </c>
      <c r="U144" s="5">
        <v>0</v>
      </c>
      <c r="V144" s="5"/>
      <c r="W144" s="5"/>
    </row>
    <row r="145" spans="1:23" x14ac:dyDescent="0.25">
      <c r="A145" t="s">
        <v>141</v>
      </c>
      <c r="B145" s="4">
        <v>42004</v>
      </c>
      <c r="C145" s="24">
        <v>17852.5</v>
      </c>
      <c r="D145" s="8">
        <v>733.5</v>
      </c>
      <c r="E145" s="8">
        <v>479.4</v>
      </c>
      <c r="F145" s="8">
        <v>1978.3</v>
      </c>
      <c r="G145" s="6">
        <v>102.354</v>
      </c>
      <c r="H145" s="6">
        <v>104.321</v>
      </c>
      <c r="I145" s="6">
        <v>106.051</v>
      </c>
      <c r="J145" s="8">
        <v>17545.400000000001</v>
      </c>
      <c r="K145" s="8">
        <v>1931.7</v>
      </c>
      <c r="L145" s="8">
        <v>19.7</v>
      </c>
      <c r="M145" s="8">
        <v>332.1</v>
      </c>
      <c r="N145" s="8">
        <v>1443.5</v>
      </c>
      <c r="O145" s="8">
        <v>136.4</v>
      </c>
      <c r="P145" s="8">
        <v>1928.6</v>
      </c>
      <c r="Q145" s="8">
        <v>56.5</v>
      </c>
      <c r="R145" s="8" t="e">
        <v>#N/A</v>
      </c>
      <c r="S145" s="8" t="e">
        <v>#N/A</v>
      </c>
      <c r="T145" s="6">
        <v>103.07166666666667</v>
      </c>
      <c r="U145" s="5">
        <v>0</v>
      </c>
      <c r="V145" s="5"/>
      <c r="W145" s="5"/>
    </row>
    <row r="146" spans="1:23" x14ac:dyDescent="0.25">
      <c r="A146" t="s">
        <v>142</v>
      </c>
      <c r="B146" s="4">
        <v>42094</v>
      </c>
      <c r="C146" s="24">
        <v>17991.3</v>
      </c>
      <c r="D146" s="8">
        <v>730.3</v>
      </c>
      <c r="E146" s="8">
        <v>485.7</v>
      </c>
      <c r="F146" s="8">
        <v>1973.3</v>
      </c>
      <c r="G146" s="6">
        <v>102.175</v>
      </c>
      <c r="H146" s="6">
        <v>104.175</v>
      </c>
      <c r="I146" s="6">
        <v>105.17400000000001</v>
      </c>
      <c r="J146" s="8">
        <v>17632.900000000001</v>
      </c>
      <c r="K146" s="8">
        <v>2017</v>
      </c>
      <c r="L146" s="8">
        <v>22</v>
      </c>
      <c r="M146" s="8">
        <v>345.9</v>
      </c>
      <c r="N146" s="8">
        <v>1509.1</v>
      </c>
      <c r="O146" s="8">
        <v>139.9</v>
      </c>
      <c r="P146" s="8">
        <v>1965.6</v>
      </c>
      <c r="Q146" s="8">
        <v>55.5</v>
      </c>
      <c r="R146" s="8" t="e">
        <v>#N/A</v>
      </c>
      <c r="S146" s="8" t="e">
        <v>#N/A</v>
      </c>
      <c r="T146" s="6">
        <v>102.64333333333333</v>
      </c>
      <c r="U146" s="5">
        <v>0</v>
      </c>
      <c r="V146" s="5"/>
      <c r="W146" s="5"/>
    </row>
    <row r="147" spans="1:23" x14ac:dyDescent="0.25">
      <c r="A147" t="s">
        <v>143</v>
      </c>
      <c r="B147" s="4">
        <v>42185</v>
      </c>
      <c r="C147" s="24">
        <v>18193.7</v>
      </c>
      <c r="D147" s="8">
        <v>732.1</v>
      </c>
      <c r="E147" s="8">
        <v>488.5</v>
      </c>
      <c r="F147" s="8">
        <v>2011.4</v>
      </c>
      <c r="G147" s="6">
        <v>102.345</v>
      </c>
      <c r="H147" s="6">
        <v>104.428</v>
      </c>
      <c r="I147" s="6">
        <v>105.861</v>
      </c>
      <c r="J147" s="8">
        <v>17721.3</v>
      </c>
      <c r="K147" s="8">
        <v>2044.1</v>
      </c>
      <c r="L147" s="8">
        <v>21.8</v>
      </c>
      <c r="M147" s="8">
        <v>351</v>
      </c>
      <c r="N147" s="8">
        <v>1527.7</v>
      </c>
      <c r="O147" s="8">
        <v>143.5</v>
      </c>
      <c r="P147" s="8">
        <v>1986.9</v>
      </c>
      <c r="Q147" s="8">
        <v>55.9</v>
      </c>
      <c r="R147" s="8" t="e">
        <v>#N/A</v>
      </c>
      <c r="S147" s="8" t="e">
        <v>#N/A</v>
      </c>
      <c r="T147" s="6">
        <v>103.14066666666668</v>
      </c>
      <c r="U147" s="5">
        <v>0</v>
      </c>
      <c r="V147" s="5"/>
      <c r="W147" s="5"/>
    </row>
    <row r="148" spans="1:23" x14ac:dyDescent="0.25">
      <c r="A148" t="s">
        <v>144</v>
      </c>
      <c r="B148" s="4">
        <v>42277</v>
      </c>
      <c r="C148" s="24">
        <v>18307</v>
      </c>
      <c r="D148" s="8">
        <v>725.9</v>
      </c>
      <c r="E148" s="8">
        <v>495.3</v>
      </c>
      <c r="F148" s="8">
        <v>2029.4</v>
      </c>
      <c r="G148" s="6">
        <v>102.465</v>
      </c>
      <c r="H148" s="6">
        <v>104.645</v>
      </c>
      <c r="I148" s="6">
        <v>105.967</v>
      </c>
      <c r="J148" s="8">
        <v>17808.3</v>
      </c>
      <c r="K148" s="8">
        <v>2024.1</v>
      </c>
      <c r="L148" s="8">
        <v>23.3</v>
      </c>
      <c r="M148" s="8">
        <v>323.8</v>
      </c>
      <c r="N148" s="8">
        <v>1540.9</v>
      </c>
      <c r="O148" s="8">
        <v>136.1</v>
      </c>
      <c r="P148" s="8">
        <v>1998.1</v>
      </c>
      <c r="Q148" s="8">
        <v>57.2</v>
      </c>
      <c r="R148" s="8" t="e">
        <v>#N/A</v>
      </c>
      <c r="S148" s="8" t="e">
        <v>#N/A</v>
      </c>
      <c r="T148" s="6">
        <v>103.39066666666666</v>
      </c>
      <c r="U148" s="5">
        <v>0</v>
      </c>
      <c r="V148" s="5"/>
      <c r="W148" s="5"/>
    </row>
    <row r="149" spans="1:23" x14ac:dyDescent="0.25">
      <c r="A149" t="s">
        <v>145</v>
      </c>
      <c r="B149" s="4">
        <v>42369</v>
      </c>
      <c r="C149" s="24">
        <v>18332.099999999999</v>
      </c>
      <c r="D149" s="8">
        <v>730.8</v>
      </c>
      <c r="E149" s="8">
        <v>498.6</v>
      </c>
      <c r="F149" s="8">
        <v>2025.2</v>
      </c>
      <c r="G149" s="6">
        <v>102.35299999999999</v>
      </c>
      <c r="H149" s="6">
        <v>104.611</v>
      </c>
      <c r="I149" s="6">
        <v>105.613</v>
      </c>
      <c r="J149" s="8">
        <v>17891.900000000001</v>
      </c>
      <c r="K149" s="8">
        <v>2011.6</v>
      </c>
      <c r="L149" s="8">
        <v>21.6</v>
      </c>
      <c r="M149" s="8">
        <v>295.60000000000002</v>
      </c>
      <c r="N149" s="8">
        <v>1552.6</v>
      </c>
      <c r="O149" s="8">
        <v>141.69999999999999</v>
      </c>
      <c r="P149" s="8">
        <v>2010.4</v>
      </c>
      <c r="Q149" s="8">
        <v>58.1</v>
      </c>
      <c r="R149" s="8" t="e">
        <v>#N/A</v>
      </c>
      <c r="S149" s="8" t="e">
        <v>#N/A</v>
      </c>
      <c r="T149" s="6">
        <v>103.288</v>
      </c>
      <c r="U149" s="5">
        <v>0</v>
      </c>
      <c r="V149" s="5"/>
      <c r="W149" s="5"/>
    </row>
    <row r="150" spans="1:23" x14ac:dyDescent="0.25">
      <c r="A150" t="s">
        <v>146</v>
      </c>
      <c r="B150" s="4">
        <v>42460</v>
      </c>
      <c r="C150" s="24">
        <v>18425.3</v>
      </c>
      <c r="D150" s="8">
        <v>727.3</v>
      </c>
      <c r="E150" s="8">
        <v>502</v>
      </c>
      <c r="F150" s="8">
        <v>2040.9</v>
      </c>
      <c r="G150" s="6">
        <v>101.964</v>
      </c>
      <c r="H150" s="6">
        <v>104.54600000000001</v>
      </c>
      <c r="I150" s="6">
        <v>104.828</v>
      </c>
      <c r="J150" s="8">
        <v>17970.5</v>
      </c>
      <c r="K150" s="8">
        <v>2000.3</v>
      </c>
      <c r="L150" s="8">
        <v>24.6</v>
      </c>
      <c r="M150" s="8">
        <v>310.60000000000002</v>
      </c>
      <c r="N150" s="8">
        <v>1526.8</v>
      </c>
      <c r="O150" s="8">
        <v>138.19999999999999</v>
      </c>
      <c r="P150" s="8">
        <v>2026.8</v>
      </c>
      <c r="Q150" s="8">
        <v>60.2</v>
      </c>
      <c r="R150" s="8" t="e">
        <v>#N/A</v>
      </c>
      <c r="S150" s="8" t="e">
        <v>#N/A</v>
      </c>
      <c r="T150" s="6">
        <v>103.343</v>
      </c>
      <c r="U150" s="5">
        <v>0</v>
      </c>
      <c r="V150" s="5"/>
      <c r="W150" s="5"/>
    </row>
    <row r="151" spans="1:23" x14ac:dyDescent="0.25">
      <c r="A151" t="s">
        <v>147</v>
      </c>
      <c r="B151" s="4">
        <v>42551</v>
      </c>
      <c r="C151" s="24">
        <v>18611.599999999999</v>
      </c>
      <c r="D151" s="8">
        <v>720.2</v>
      </c>
      <c r="E151" s="8">
        <v>505.6</v>
      </c>
      <c r="F151" s="8">
        <v>2061.6</v>
      </c>
      <c r="G151" s="6">
        <v>102.521</v>
      </c>
      <c r="H151" s="6">
        <v>105.096</v>
      </c>
      <c r="I151" s="6">
        <v>105.63500000000001</v>
      </c>
      <c r="J151" s="8">
        <v>18043.2</v>
      </c>
      <c r="K151" s="8">
        <v>2011.3</v>
      </c>
      <c r="L151" s="8">
        <v>23.6</v>
      </c>
      <c r="M151" s="8">
        <v>315.2</v>
      </c>
      <c r="N151" s="8">
        <v>1536.7</v>
      </c>
      <c r="O151" s="8">
        <v>135.69999999999999</v>
      </c>
      <c r="P151" s="8">
        <v>2038.8</v>
      </c>
      <c r="Q151" s="8">
        <v>61.8</v>
      </c>
      <c r="R151" s="8" t="e">
        <v>#N/A</v>
      </c>
      <c r="S151" s="8" t="e">
        <v>#N/A</v>
      </c>
      <c r="T151" s="6">
        <v>103.99166666666667</v>
      </c>
      <c r="U151" s="5">
        <v>0</v>
      </c>
      <c r="V151" s="5"/>
      <c r="W151" s="5"/>
    </row>
    <row r="152" spans="1:23" x14ac:dyDescent="0.25">
      <c r="A152" t="s">
        <v>148</v>
      </c>
      <c r="B152" s="4">
        <v>42643</v>
      </c>
      <c r="C152" s="24">
        <v>18775.5</v>
      </c>
      <c r="D152" s="8">
        <v>731.2</v>
      </c>
      <c r="E152" s="8">
        <v>506.9</v>
      </c>
      <c r="F152" s="8">
        <v>2077.6999999999998</v>
      </c>
      <c r="G152" s="6">
        <v>102.873</v>
      </c>
      <c r="H152" s="6">
        <v>105.57299999999999</v>
      </c>
      <c r="I152" s="6">
        <v>105.983</v>
      </c>
      <c r="J152" s="8">
        <v>18112.599999999999</v>
      </c>
      <c r="K152" s="8">
        <v>2035.2</v>
      </c>
      <c r="L152" s="8">
        <v>23.5</v>
      </c>
      <c r="M152" s="8">
        <v>322</v>
      </c>
      <c r="N152" s="8">
        <v>1553.8</v>
      </c>
      <c r="O152" s="8">
        <v>136</v>
      </c>
      <c r="P152" s="8">
        <v>2050.4</v>
      </c>
      <c r="Q152" s="8">
        <v>62.5</v>
      </c>
      <c r="R152" s="8" t="e">
        <v>#N/A</v>
      </c>
      <c r="S152" s="8" t="e">
        <v>#N/A</v>
      </c>
      <c r="T152" s="6">
        <v>104.38233333333334</v>
      </c>
      <c r="U152" s="5">
        <v>0</v>
      </c>
      <c r="V152" s="5"/>
      <c r="W152" s="5"/>
    </row>
    <row r="153" spans="1:23" x14ac:dyDescent="0.25">
      <c r="A153" t="s">
        <v>149</v>
      </c>
      <c r="B153" s="4">
        <v>42735</v>
      </c>
      <c r="C153" s="24">
        <v>18968</v>
      </c>
      <c r="D153" s="8">
        <v>733</v>
      </c>
      <c r="E153" s="8">
        <v>511.8</v>
      </c>
      <c r="F153" s="8">
        <v>2094</v>
      </c>
      <c r="G153" s="6">
        <v>103.245</v>
      </c>
      <c r="H153" s="6">
        <v>106.261</v>
      </c>
      <c r="I153" s="6">
        <v>106.502</v>
      </c>
      <c r="J153" s="8">
        <v>18182.7</v>
      </c>
      <c r="K153" s="8">
        <v>2034.7</v>
      </c>
      <c r="L153" s="8">
        <v>24.5</v>
      </c>
      <c r="M153" s="8">
        <v>299.60000000000002</v>
      </c>
      <c r="N153" s="8">
        <v>1574.5</v>
      </c>
      <c r="O153" s="8">
        <v>136.1</v>
      </c>
      <c r="P153" s="8">
        <v>2064.6</v>
      </c>
      <c r="Q153" s="8">
        <v>60.4</v>
      </c>
      <c r="R153" s="8" t="e">
        <v>#N/A</v>
      </c>
      <c r="S153" s="8" t="e">
        <v>#N/A</v>
      </c>
      <c r="T153" s="6">
        <v>104.87633333333333</v>
      </c>
      <c r="U153" s="5">
        <v>0</v>
      </c>
      <c r="V153" s="5"/>
      <c r="W153" s="5"/>
    </row>
    <row r="154" spans="1:23" x14ac:dyDescent="0.25">
      <c r="A154" t="s">
        <v>150</v>
      </c>
      <c r="B154" s="4">
        <v>42825</v>
      </c>
      <c r="C154" s="24">
        <v>19148.2</v>
      </c>
      <c r="D154" s="8">
        <v>733.5</v>
      </c>
      <c r="E154" s="8">
        <v>512.9</v>
      </c>
      <c r="F154" s="8">
        <v>2109</v>
      </c>
      <c r="G154" s="6">
        <v>103.735</v>
      </c>
      <c r="H154" s="6">
        <v>106.786</v>
      </c>
      <c r="I154" s="6">
        <v>107.48099999999999</v>
      </c>
      <c r="J154" s="8">
        <v>18258</v>
      </c>
      <c r="K154" s="8">
        <v>1943.3</v>
      </c>
      <c r="L154" s="8">
        <v>24</v>
      </c>
      <c r="M154" s="8">
        <v>211.7</v>
      </c>
      <c r="N154" s="8">
        <v>1580</v>
      </c>
      <c r="O154" s="8">
        <v>127.5</v>
      </c>
      <c r="P154" s="8">
        <v>2095.4</v>
      </c>
      <c r="Q154" s="8">
        <v>58.8</v>
      </c>
      <c r="R154" s="8" t="e">
        <v>#N/A</v>
      </c>
      <c r="S154" s="8" t="e">
        <v>#N/A</v>
      </c>
      <c r="T154" s="6">
        <v>105.49666666666667</v>
      </c>
      <c r="U154" s="5">
        <v>0</v>
      </c>
      <c r="V154" s="5"/>
      <c r="W154" s="5"/>
    </row>
    <row r="155" spans="1:23" x14ac:dyDescent="0.25">
      <c r="A155" t="s">
        <v>151</v>
      </c>
      <c r="B155" s="4">
        <v>42916</v>
      </c>
      <c r="C155" s="24">
        <v>19304.5</v>
      </c>
      <c r="D155" s="8">
        <v>745.7</v>
      </c>
      <c r="E155" s="8">
        <v>511.5</v>
      </c>
      <c r="F155" s="8">
        <v>2114.1999999999998</v>
      </c>
      <c r="G155" s="6">
        <v>103.943</v>
      </c>
      <c r="H155" s="6">
        <v>107.325</v>
      </c>
      <c r="I155" s="6">
        <v>107.782</v>
      </c>
      <c r="J155" s="8">
        <v>18341.099999999999</v>
      </c>
      <c r="K155" s="8">
        <v>1982</v>
      </c>
      <c r="L155" s="8">
        <v>24.8</v>
      </c>
      <c r="M155" s="8">
        <v>225.4</v>
      </c>
      <c r="N155" s="8">
        <v>1600.1</v>
      </c>
      <c r="O155" s="8">
        <v>131.69999999999999</v>
      </c>
      <c r="P155" s="8">
        <v>2109.1</v>
      </c>
      <c r="Q155" s="8">
        <v>57.5</v>
      </c>
      <c r="R155" s="8" t="e">
        <v>#N/A</v>
      </c>
      <c r="S155" s="8" t="e">
        <v>#N/A</v>
      </c>
      <c r="T155" s="6">
        <v>105.75766666666668</v>
      </c>
      <c r="U155" s="5">
        <v>0</v>
      </c>
      <c r="V155" s="5"/>
      <c r="W155" s="5"/>
    </row>
    <row r="156" spans="1:23" x14ac:dyDescent="0.25">
      <c r="A156" t="s">
        <v>152</v>
      </c>
      <c r="B156" s="4">
        <v>43008</v>
      </c>
      <c r="C156" s="24">
        <v>19561.900000000001</v>
      </c>
      <c r="D156" s="8">
        <v>744.6</v>
      </c>
      <c r="E156" s="8">
        <v>516</v>
      </c>
      <c r="F156" s="8">
        <v>2134.5</v>
      </c>
      <c r="G156" s="6">
        <v>104.31699999999999</v>
      </c>
      <c r="H156" s="6">
        <v>107.923</v>
      </c>
      <c r="I156" s="6">
        <v>108.755</v>
      </c>
      <c r="J156" s="8">
        <v>18431.7</v>
      </c>
      <c r="K156" s="8">
        <v>2021.4</v>
      </c>
      <c r="L156" s="8">
        <v>25.1</v>
      </c>
      <c r="M156" s="8">
        <v>241.3</v>
      </c>
      <c r="N156" s="8">
        <v>1623.2</v>
      </c>
      <c r="O156" s="8">
        <v>131.9</v>
      </c>
      <c r="P156" s="8">
        <v>2127.4</v>
      </c>
      <c r="Q156" s="8">
        <v>61.4</v>
      </c>
      <c r="R156" s="8" t="e">
        <v>#N/A</v>
      </c>
      <c r="S156" s="8" t="e">
        <v>#N/A</v>
      </c>
      <c r="T156" s="6">
        <v>106.142</v>
      </c>
      <c r="U156" s="5">
        <v>0</v>
      </c>
      <c r="V156" s="5"/>
      <c r="W156" s="5"/>
    </row>
    <row r="157" spans="1:23" x14ac:dyDescent="0.25">
      <c r="A157" t="s">
        <v>153</v>
      </c>
      <c r="B157" s="4">
        <v>43100</v>
      </c>
      <c r="C157" s="24">
        <v>19894.8</v>
      </c>
      <c r="D157" s="8">
        <v>760.7</v>
      </c>
      <c r="E157" s="8">
        <v>524.9</v>
      </c>
      <c r="F157" s="8">
        <v>2172.1</v>
      </c>
      <c r="G157" s="6">
        <v>105.032</v>
      </c>
      <c r="H157" s="6">
        <v>108.746</v>
      </c>
      <c r="I157" s="6">
        <v>110.11</v>
      </c>
      <c r="J157" s="8">
        <v>18525.5</v>
      </c>
      <c r="K157" s="8">
        <v>2052.8000000000002</v>
      </c>
      <c r="L157" s="8">
        <v>25.9</v>
      </c>
      <c r="M157" s="8">
        <v>243</v>
      </c>
      <c r="N157" s="8">
        <v>1649.1</v>
      </c>
      <c r="O157" s="8">
        <v>134.9</v>
      </c>
      <c r="P157" s="8">
        <v>2146.5</v>
      </c>
      <c r="Q157" s="8">
        <v>59.6</v>
      </c>
      <c r="R157" s="8" t="e">
        <v>#N/A</v>
      </c>
      <c r="S157" s="8" t="e">
        <v>#N/A</v>
      </c>
      <c r="T157" s="6">
        <v>106.81766666666668</v>
      </c>
      <c r="U157" s="5">
        <v>0</v>
      </c>
      <c r="V157" s="5"/>
      <c r="W157" s="5"/>
    </row>
    <row r="158" spans="1:23" x14ac:dyDescent="0.25">
      <c r="A158" t="s">
        <v>154</v>
      </c>
      <c r="B158" s="4">
        <v>43190</v>
      </c>
      <c r="C158" s="24">
        <v>20155.5</v>
      </c>
      <c r="D158" s="8">
        <v>767.9</v>
      </c>
      <c r="E158" s="8">
        <v>538.1</v>
      </c>
      <c r="F158" s="8">
        <v>2197.4</v>
      </c>
      <c r="G158" s="6">
        <v>106.116</v>
      </c>
      <c r="H158" s="6">
        <v>109.81</v>
      </c>
      <c r="I158" s="6">
        <v>111.452</v>
      </c>
      <c r="J158" s="8">
        <v>18619.2</v>
      </c>
      <c r="K158" s="8">
        <v>1979</v>
      </c>
      <c r="L158" s="8">
        <v>24.9</v>
      </c>
      <c r="M158" s="8">
        <v>206.5</v>
      </c>
      <c r="N158" s="8">
        <v>1597.1</v>
      </c>
      <c r="O158" s="8">
        <v>150.5</v>
      </c>
      <c r="P158" s="8">
        <v>2193.1999999999998</v>
      </c>
      <c r="Q158" s="8">
        <v>58.1</v>
      </c>
      <c r="R158" s="8" t="e">
        <v>#N/A</v>
      </c>
      <c r="S158" s="8" t="e">
        <v>#N/A</v>
      </c>
      <c r="T158" s="6">
        <v>107.58800000000001</v>
      </c>
      <c r="U158" s="5">
        <v>0</v>
      </c>
      <c r="V158" s="5"/>
      <c r="W158" s="5"/>
    </row>
    <row r="159" spans="1:23" x14ac:dyDescent="0.25">
      <c r="A159" t="s">
        <v>155</v>
      </c>
      <c r="B159" s="4">
        <v>43281</v>
      </c>
      <c r="C159" s="24">
        <v>20470.2</v>
      </c>
      <c r="D159" s="8">
        <v>783.3</v>
      </c>
      <c r="E159" s="8">
        <v>543</v>
      </c>
      <c r="F159" s="8">
        <v>2235.4</v>
      </c>
      <c r="G159" s="6">
        <v>106.916</v>
      </c>
      <c r="H159" s="6">
        <v>110.575</v>
      </c>
      <c r="I159" s="6">
        <v>112.667</v>
      </c>
      <c r="J159" s="8">
        <v>18709.599999999999</v>
      </c>
      <c r="K159" s="8">
        <v>2016</v>
      </c>
      <c r="L159" s="8">
        <v>25.7</v>
      </c>
      <c r="M159" s="8">
        <v>227.2</v>
      </c>
      <c r="N159" s="8">
        <v>1607</v>
      </c>
      <c r="O159" s="8">
        <v>156.1</v>
      </c>
      <c r="P159" s="8">
        <v>2206.1</v>
      </c>
      <c r="Q159" s="8">
        <v>57.7</v>
      </c>
      <c r="R159" s="8" t="e">
        <v>#N/A</v>
      </c>
      <c r="S159" s="8" t="e">
        <v>#N/A</v>
      </c>
      <c r="T159" s="6">
        <v>108.166</v>
      </c>
      <c r="U159" s="5">
        <v>0</v>
      </c>
      <c r="V159" s="5"/>
      <c r="W159" s="5"/>
    </row>
    <row r="160" spans="1:23" x14ac:dyDescent="0.25">
      <c r="A160" t="s">
        <v>156</v>
      </c>
      <c r="B160" s="4">
        <v>43373</v>
      </c>
      <c r="C160" s="24">
        <v>20687.3</v>
      </c>
      <c r="D160" s="8">
        <v>800.9</v>
      </c>
      <c r="E160" s="8">
        <v>550.29999999999995</v>
      </c>
      <c r="F160" s="8">
        <v>2262.4</v>
      </c>
      <c r="G160" s="6">
        <v>107.538</v>
      </c>
      <c r="H160" s="6">
        <v>111.214</v>
      </c>
      <c r="I160" s="6">
        <v>113.69799999999999</v>
      </c>
      <c r="J160" s="8">
        <v>18798</v>
      </c>
      <c r="K160" s="8">
        <v>2043.2</v>
      </c>
      <c r="L160" s="8">
        <v>25.5</v>
      </c>
      <c r="M160" s="8">
        <v>229</v>
      </c>
      <c r="N160" s="8">
        <v>1625.5</v>
      </c>
      <c r="O160" s="8">
        <v>163.30000000000001</v>
      </c>
      <c r="P160" s="8">
        <v>2224.3000000000002</v>
      </c>
      <c r="Q160" s="8">
        <v>57.3</v>
      </c>
      <c r="R160" s="8" t="e">
        <v>#N/A</v>
      </c>
      <c r="S160" s="8" t="e">
        <v>#N/A</v>
      </c>
      <c r="T160" s="6">
        <v>108.55233333333332</v>
      </c>
      <c r="U160" s="5">
        <v>0</v>
      </c>
      <c r="V160" s="5"/>
      <c r="W160" s="5"/>
    </row>
    <row r="161" spans="1:23" x14ac:dyDescent="0.25">
      <c r="A161" t="s">
        <v>157</v>
      </c>
      <c r="B161" s="4">
        <v>43465</v>
      </c>
      <c r="C161" s="24">
        <v>20819.3</v>
      </c>
      <c r="D161" s="8">
        <v>817.1</v>
      </c>
      <c r="E161" s="8">
        <v>551.20000000000005</v>
      </c>
      <c r="F161" s="8">
        <v>2268</v>
      </c>
      <c r="G161" s="6">
        <v>107.97199999999999</v>
      </c>
      <c r="H161" s="6">
        <v>112.58</v>
      </c>
      <c r="I161" s="6">
        <v>114.282</v>
      </c>
      <c r="J161" s="8">
        <v>18884.599999999999</v>
      </c>
      <c r="K161" s="8">
        <v>2079.6999999999998</v>
      </c>
      <c r="L161" s="8">
        <v>26.9</v>
      </c>
      <c r="M161" s="8">
        <v>237.2</v>
      </c>
      <c r="N161" s="8">
        <v>1630.1</v>
      </c>
      <c r="O161" s="8">
        <v>185.4</v>
      </c>
      <c r="P161" s="8">
        <v>2247.3000000000002</v>
      </c>
      <c r="Q161" s="8">
        <v>77.900000000000006</v>
      </c>
      <c r="R161" s="8" t="e">
        <v>#N/A</v>
      </c>
      <c r="S161" s="8" t="e">
        <v>#N/A</v>
      </c>
      <c r="T161" s="6">
        <v>108.96133333333334</v>
      </c>
      <c r="U161" s="5">
        <v>0</v>
      </c>
      <c r="V161" s="5"/>
      <c r="W161" s="5"/>
    </row>
    <row r="162" spans="1:23" x14ac:dyDescent="0.25">
      <c r="A162" t="s">
        <v>158</v>
      </c>
      <c r="B162" s="4">
        <v>43555</v>
      </c>
      <c r="C162" s="24">
        <v>21013.1</v>
      </c>
      <c r="D162" s="8">
        <v>835.6</v>
      </c>
      <c r="E162" s="8">
        <v>557.4</v>
      </c>
      <c r="F162" s="8">
        <v>2295.3000000000002</v>
      </c>
      <c r="G162" s="6">
        <v>108.336</v>
      </c>
      <c r="H162" s="6">
        <v>115.029</v>
      </c>
      <c r="I162" s="6">
        <v>113.967</v>
      </c>
      <c r="J162" s="8">
        <v>18971.8</v>
      </c>
      <c r="K162" s="8">
        <v>2090.9</v>
      </c>
      <c r="L162" s="8">
        <v>25.8</v>
      </c>
      <c r="M162" s="8">
        <v>202.8</v>
      </c>
      <c r="N162" s="8">
        <v>1687.7</v>
      </c>
      <c r="O162" s="8">
        <v>174.6</v>
      </c>
      <c r="P162" s="8">
        <v>2326.9</v>
      </c>
      <c r="Q162" s="8">
        <v>68.5</v>
      </c>
      <c r="R162" s="8" t="e">
        <v>#N/A</v>
      </c>
      <c r="S162" s="8" t="e">
        <v>#N/A</v>
      </c>
      <c r="T162" s="6">
        <v>109.18866666666666</v>
      </c>
      <c r="U162" s="5">
        <v>0</v>
      </c>
      <c r="V162" s="5"/>
      <c r="W162" s="5"/>
    </row>
    <row r="163" spans="1:23" x14ac:dyDescent="0.25">
      <c r="A163" t="s">
        <v>159</v>
      </c>
      <c r="B163" s="4">
        <v>43646</v>
      </c>
      <c r="C163" s="24">
        <v>21272.400000000001</v>
      </c>
      <c r="D163" s="8">
        <v>838.4</v>
      </c>
      <c r="E163" s="8">
        <v>566.79999999999995</v>
      </c>
      <c r="F163" s="8">
        <v>2339.1999999999998</v>
      </c>
      <c r="G163" s="6">
        <v>108.70099999999999</v>
      </c>
      <c r="H163" s="6">
        <v>112.57599999999999</v>
      </c>
      <c r="I163" s="6">
        <v>114.81</v>
      </c>
      <c r="J163" s="8">
        <v>19061.8</v>
      </c>
      <c r="K163" s="8">
        <v>2106.4</v>
      </c>
      <c r="L163" s="8">
        <v>26.6</v>
      </c>
      <c r="M163" s="8">
        <v>215.9</v>
      </c>
      <c r="N163" s="8">
        <v>1692.6</v>
      </c>
      <c r="O163" s="8">
        <v>171.3</v>
      </c>
      <c r="P163" s="8">
        <v>2343.1</v>
      </c>
      <c r="Q163" s="8">
        <v>58.3</v>
      </c>
      <c r="R163" s="8" t="e">
        <v>#N/A</v>
      </c>
      <c r="S163" s="8" t="e">
        <v>#N/A</v>
      </c>
      <c r="T163" s="6">
        <v>109.85700000000001</v>
      </c>
      <c r="U163" s="5">
        <v>0</v>
      </c>
      <c r="V163" s="5"/>
      <c r="W163" s="5"/>
    </row>
    <row r="164" spans="1:23" x14ac:dyDescent="0.25">
      <c r="A164" t="s">
        <v>160</v>
      </c>
      <c r="B164" s="4">
        <v>43738</v>
      </c>
      <c r="C164" s="24">
        <v>21531.8</v>
      </c>
      <c r="D164" s="8">
        <v>854.9</v>
      </c>
      <c r="E164" s="8">
        <v>570.79999999999995</v>
      </c>
      <c r="F164" s="8">
        <v>2359.4</v>
      </c>
      <c r="G164" s="6">
        <v>109.038</v>
      </c>
      <c r="H164" s="6">
        <v>112.758</v>
      </c>
      <c r="I164" s="6">
        <v>115.113</v>
      </c>
      <c r="J164" s="8">
        <v>19154.5</v>
      </c>
      <c r="K164" s="8">
        <v>2100.6</v>
      </c>
      <c r="L164" s="8">
        <v>26.8</v>
      </c>
      <c r="M164" s="8">
        <v>196.9</v>
      </c>
      <c r="N164" s="8">
        <v>1700.6</v>
      </c>
      <c r="O164" s="8">
        <v>176.3</v>
      </c>
      <c r="P164" s="8">
        <v>2358</v>
      </c>
      <c r="Q164" s="8">
        <v>80.599999999999994</v>
      </c>
      <c r="R164" s="8" t="e">
        <v>#N/A</v>
      </c>
      <c r="S164" s="8" t="e">
        <v>#N/A</v>
      </c>
      <c r="T164" s="6">
        <v>110.14433333333334</v>
      </c>
      <c r="U164" s="5">
        <v>0</v>
      </c>
      <c r="V164" s="5"/>
      <c r="W164" s="5"/>
    </row>
    <row r="165" spans="1:23" x14ac:dyDescent="0.25">
      <c r="A165" t="s">
        <v>161</v>
      </c>
      <c r="B165" s="4">
        <v>43830</v>
      </c>
      <c r="C165" s="24">
        <v>21706.5</v>
      </c>
      <c r="D165" s="8">
        <v>862.4</v>
      </c>
      <c r="E165" s="8">
        <v>575.29999999999995</v>
      </c>
      <c r="F165" s="8">
        <v>2384.1999999999998</v>
      </c>
      <c r="G165" s="6">
        <v>109.521</v>
      </c>
      <c r="H165" s="6">
        <v>113.143</v>
      </c>
      <c r="I165" s="6">
        <v>115.544</v>
      </c>
      <c r="J165" s="8">
        <v>19247.2</v>
      </c>
      <c r="K165" s="8">
        <v>2156.4</v>
      </c>
      <c r="L165" s="8">
        <v>26.8</v>
      </c>
      <c r="M165" s="8">
        <v>226.2</v>
      </c>
      <c r="N165" s="8">
        <v>1726.4</v>
      </c>
      <c r="O165" s="8">
        <v>176.9</v>
      </c>
      <c r="P165" s="8">
        <v>2370.8000000000002</v>
      </c>
      <c r="Q165" s="8">
        <v>82.1</v>
      </c>
      <c r="R165" s="8" t="e">
        <v>#N/A</v>
      </c>
      <c r="S165" s="8" t="e">
        <v>#N/A</v>
      </c>
      <c r="T165" s="6">
        <v>110.54266666666666</v>
      </c>
      <c r="U165" s="5">
        <v>0</v>
      </c>
      <c r="V165" s="5"/>
      <c r="W165" s="5"/>
    </row>
    <row r="166" spans="1:23" x14ac:dyDescent="0.25">
      <c r="A166" t="s">
        <v>162</v>
      </c>
      <c r="B166" s="4">
        <v>43921</v>
      </c>
      <c r="C166" s="24">
        <v>21538</v>
      </c>
      <c r="D166" s="8">
        <v>869</v>
      </c>
      <c r="E166" s="8">
        <v>586.6</v>
      </c>
      <c r="F166" s="8">
        <v>2427.4</v>
      </c>
      <c r="G166" s="6">
        <v>109.779</v>
      </c>
      <c r="H166" s="6">
        <v>113.68899999999999</v>
      </c>
      <c r="I166" s="6">
        <v>116.777</v>
      </c>
      <c r="J166" s="8">
        <v>19336.5</v>
      </c>
      <c r="K166" s="8">
        <v>2149.6</v>
      </c>
      <c r="L166" s="8">
        <v>28.3</v>
      </c>
      <c r="M166" s="8">
        <v>183.1</v>
      </c>
      <c r="N166" s="8">
        <v>1751.6</v>
      </c>
      <c r="O166" s="8">
        <v>186.6</v>
      </c>
      <c r="P166" s="8">
        <v>2432.6999999999998</v>
      </c>
      <c r="Q166" s="8">
        <v>80</v>
      </c>
      <c r="R166" s="8" t="e">
        <v>#N/A</v>
      </c>
      <c r="S166" s="8" t="e">
        <v>#N/A</v>
      </c>
      <c r="T166" s="6">
        <v>110.94600000000001</v>
      </c>
      <c r="U166" s="5">
        <v>1</v>
      </c>
      <c r="V166" s="5"/>
      <c r="W166" s="5"/>
    </row>
    <row r="167" spans="1:23" x14ac:dyDescent="0.25">
      <c r="A167" t="s">
        <v>163</v>
      </c>
      <c r="B167" s="4">
        <v>44012</v>
      </c>
      <c r="C167" s="24">
        <v>19636.7</v>
      </c>
      <c r="D167" s="8">
        <v>870.6</v>
      </c>
      <c r="E167" s="8">
        <v>689.4</v>
      </c>
      <c r="F167" s="8">
        <v>2391.8000000000002</v>
      </c>
      <c r="G167" s="6">
        <v>109.48699999999999</v>
      </c>
      <c r="H167" s="6">
        <v>114.328</v>
      </c>
      <c r="I167" s="6">
        <v>116.714</v>
      </c>
      <c r="J167" s="8">
        <v>19419.3</v>
      </c>
      <c r="K167" s="8">
        <v>1946.8</v>
      </c>
      <c r="L167" s="8">
        <v>26.1</v>
      </c>
      <c r="M167" s="8">
        <v>177.8</v>
      </c>
      <c r="N167" s="8">
        <v>1610.2</v>
      </c>
      <c r="O167" s="8">
        <v>132.6</v>
      </c>
      <c r="P167" s="8">
        <v>4744.1000000000004</v>
      </c>
      <c r="Q167" s="8">
        <v>975.7</v>
      </c>
      <c r="R167" s="8">
        <v>1078.0999999999999</v>
      </c>
      <c r="S167" s="8">
        <v>779.6</v>
      </c>
      <c r="T167" s="6">
        <v>110.44533333333332</v>
      </c>
      <c r="U167" s="5">
        <v>1</v>
      </c>
      <c r="V167" s="5"/>
      <c r="W167" s="5"/>
    </row>
    <row r="168" spans="1:23" x14ac:dyDescent="0.25">
      <c r="A168" t="s">
        <v>164</v>
      </c>
      <c r="B168" s="4">
        <v>44104</v>
      </c>
      <c r="C168" s="24">
        <v>21362.400000000001</v>
      </c>
      <c r="D168" s="8">
        <v>879.9</v>
      </c>
      <c r="E168" s="8">
        <v>645.4</v>
      </c>
      <c r="F168" s="8">
        <v>2397.6</v>
      </c>
      <c r="G168" s="6">
        <v>110.306</v>
      </c>
      <c r="H168" s="6">
        <v>114.916</v>
      </c>
      <c r="I168" s="6">
        <v>117.746</v>
      </c>
      <c r="J168" s="8">
        <v>19490.400000000001</v>
      </c>
      <c r="K168" s="8">
        <v>2116.3000000000002</v>
      </c>
      <c r="L168" s="8">
        <v>26.7</v>
      </c>
      <c r="M168" s="8">
        <v>218.4</v>
      </c>
      <c r="N168" s="8">
        <v>1722.1</v>
      </c>
      <c r="O168" s="8">
        <v>149.1</v>
      </c>
      <c r="P168" s="8">
        <v>3528.9</v>
      </c>
      <c r="Q168" s="8">
        <v>1108.8</v>
      </c>
      <c r="R168" s="8">
        <v>15.6</v>
      </c>
      <c r="S168" s="8">
        <v>582.4</v>
      </c>
      <c r="T168" s="6">
        <v>111.36533333333334</v>
      </c>
      <c r="U168" s="5">
        <v>0</v>
      </c>
      <c r="V168" s="5"/>
      <c r="W168" s="5"/>
    </row>
    <row r="169" spans="1:23" x14ac:dyDescent="0.25">
      <c r="A169" t="s">
        <v>165</v>
      </c>
      <c r="B169" s="4">
        <v>44196</v>
      </c>
      <c r="C169" s="24">
        <v>21704.7</v>
      </c>
      <c r="D169" s="8">
        <v>910.3</v>
      </c>
      <c r="E169" s="8">
        <v>631</v>
      </c>
      <c r="F169" s="8">
        <v>2416.5</v>
      </c>
      <c r="G169" s="6">
        <v>110.991</v>
      </c>
      <c r="H169" s="6">
        <v>115.602</v>
      </c>
      <c r="I169" s="6">
        <v>119.06100000000001</v>
      </c>
      <c r="J169" s="8">
        <v>19573.099999999999</v>
      </c>
      <c r="K169" s="8">
        <v>2249</v>
      </c>
      <c r="L169" s="8">
        <v>29.7</v>
      </c>
      <c r="M169" s="8">
        <v>226.5</v>
      </c>
      <c r="N169" s="8">
        <v>1837.8</v>
      </c>
      <c r="O169" s="8">
        <v>155</v>
      </c>
      <c r="P169" s="8">
        <v>2909.9</v>
      </c>
      <c r="Q169" s="8">
        <v>462.2</v>
      </c>
      <c r="R169" s="8">
        <v>5</v>
      </c>
      <c r="S169" s="8">
        <v>216.6</v>
      </c>
      <c r="T169" s="6">
        <v>111.82133333333333</v>
      </c>
      <c r="U169" s="5">
        <v>0</v>
      </c>
      <c r="V169" s="5"/>
      <c r="W169" s="5"/>
    </row>
    <row r="170" spans="1:23" x14ac:dyDescent="0.25">
      <c r="A170" t="s">
        <v>166</v>
      </c>
      <c r="B170" s="4">
        <v>44286</v>
      </c>
      <c r="C170" s="24">
        <v>22313.9</v>
      </c>
      <c r="D170" s="8">
        <v>900.7</v>
      </c>
      <c r="E170" s="8">
        <v>719.6</v>
      </c>
      <c r="F170" s="8">
        <v>2468.4</v>
      </c>
      <c r="G170" s="6">
        <v>112.416</v>
      </c>
      <c r="H170" s="6">
        <v>116.35599999999999</v>
      </c>
      <c r="I170" s="6">
        <v>121.584</v>
      </c>
      <c r="J170" s="8">
        <v>19661.599999999999</v>
      </c>
      <c r="K170" s="8">
        <v>2401.6999999999998</v>
      </c>
      <c r="L170" s="8">
        <v>30</v>
      </c>
      <c r="M170" s="8">
        <v>249.6</v>
      </c>
      <c r="N170" s="8">
        <v>1965.4</v>
      </c>
      <c r="O170" s="8">
        <v>156.6</v>
      </c>
      <c r="P170" s="8">
        <v>5133.6000000000004</v>
      </c>
      <c r="Q170" s="8">
        <v>387.4</v>
      </c>
      <c r="R170" s="8">
        <v>1933.7</v>
      </c>
      <c r="S170" s="8">
        <v>497.6</v>
      </c>
      <c r="T170" s="6">
        <v>113.05866666666667</v>
      </c>
      <c r="U170" s="5">
        <v>0</v>
      </c>
      <c r="V170" s="5"/>
      <c r="W170" s="5">
        <f t="shared" ref="W170:W176" si="0">SUM(D170:F170,K170:S170)</f>
        <v>16844.3</v>
      </c>
    </row>
    <row r="171" spans="1:23" x14ac:dyDescent="0.25">
      <c r="A171" t="s">
        <v>167</v>
      </c>
      <c r="B171" s="4">
        <v>44377</v>
      </c>
      <c r="C171" s="24">
        <v>23046.9</v>
      </c>
      <c r="D171" s="8">
        <v>904.3</v>
      </c>
      <c r="E171" s="8">
        <v>703.7</v>
      </c>
      <c r="F171" s="8">
        <v>2516.4</v>
      </c>
      <c r="G171" s="6">
        <v>113.625</v>
      </c>
      <c r="H171" s="6">
        <v>117.467</v>
      </c>
      <c r="I171" s="6">
        <v>124.08</v>
      </c>
      <c r="J171" s="8">
        <v>19757</v>
      </c>
      <c r="K171" s="8">
        <v>2560.6</v>
      </c>
      <c r="L171" s="8">
        <v>30</v>
      </c>
      <c r="M171" s="8">
        <v>281.39999999999998</v>
      </c>
      <c r="N171" s="8">
        <v>2071.9</v>
      </c>
      <c r="O171" s="8">
        <v>177.3</v>
      </c>
      <c r="P171" s="8">
        <v>3426.3</v>
      </c>
      <c r="Q171" s="8">
        <v>693.9</v>
      </c>
      <c r="R171" s="8">
        <v>290.10000000000002</v>
      </c>
      <c r="S171" s="8">
        <v>401.5</v>
      </c>
      <c r="T171" s="6">
        <v>114.83833333333332</v>
      </c>
      <c r="U171" s="5">
        <v>0</v>
      </c>
      <c r="V171" s="5"/>
      <c r="W171" s="5">
        <f t="shared" si="0"/>
        <v>14057.399999999998</v>
      </c>
    </row>
    <row r="172" spans="1:23" x14ac:dyDescent="0.25">
      <c r="A172" t="s">
        <v>168</v>
      </c>
      <c r="B172" s="4">
        <v>44469</v>
      </c>
      <c r="C172" s="24">
        <v>23550.400000000001</v>
      </c>
      <c r="D172" s="8">
        <v>906.8</v>
      </c>
      <c r="E172" s="8">
        <v>688.8</v>
      </c>
      <c r="F172" s="8">
        <v>2587.6</v>
      </c>
      <c r="G172" s="6">
        <v>114.855</v>
      </c>
      <c r="H172" s="6">
        <v>118.75</v>
      </c>
      <c r="I172" s="6">
        <v>126.184</v>
      </c>
      <c r="J172" s="8">
        <v>19856.900000000001</v>
      </c>
      <c r="K172" s="8">
        <v>2644.9</v>
      </c>
      <c r="L172" s="8">
        <v>30.8</v>
      </c>
      <c r="M172" s="8">
        <v>278.39999999999998</v>
      </c>
      <c r="N172" s="8">
        <v>2158.8000000000002</v>
      </c>
      <c r="O172" s="8">
        <v>176.8</v>
      </c>
      <c r="P172" s="8">
        <v>3174.9</v>
      </c>
      <c r="Q172" s="8">
        <v>545.6</v>
      </c>
      <c r="R172" s="8">
        <v>38.9</v>
      </c>
      <c r="S172" s="8">
        <v>207.5</v>
      </c>
      <c r="T172" s="6">
        <v>116.41266666666667</v>
      </c>
      <c r="U172" s="5">
        <v>0</v>
      </c>
      <c r="V172" s="5"/>
      <c r="W172" s="5">
        <f t="shared" si="0"/>
        <v>13439.8</v>
      </c>
    </row>
    <row r="173" spans="1:23" x14ac:dyDescent="0.25">
      <c r="A173" t="s">
        <v>169</v>
      </c>
      <c r="B173" s="4">
        <v>44561</v>
      </c>
      <c r="C173" s="24">
        <v>24349.1</v>
      </c>
      <c r="D173" s="8">
        <v>904.4</v>
      </c>
      <c r="E173" s="8">
        <v>708.4</v>
      </c>
      <c r="F173" s="8">
        <v>2633.9</v>
      </c>
      <c r="G173" s="6">
        <v>116.121</v>
      </c>
      <c r="H173" s="6">
        <v>119.974</v>
      </c>
      <c r="I173" s="6">
        <v>128.94399999999999</v>
      </c>
      <c r="J173" s="8">
        <v>19958</v>
      </c>
      <c r="K173" s="8">
        <v>2759.3</v>
      </c>
      <c r="L173" s="8">
        <v>31.7</v>
      </c>
      <c r="M173" s="8">
        <v>304.8</v>
      </c>
      <c r="N173" s="8">
        <v>2235.1999999999998</v>
      </c>
      <c r="O173" s="8">
        <v>187.6</v>
      </c>
      <c r="P173" s="8">
        <v>2964.3</v>
      </c>
      <c r="Q173" s="8">
        <v>288.3</v>
      </c>
      <c r="R173" s="8">
        <v>14.2</v>
      </c>
      <c r="S173" s="8">
        <v>5.5</v>
      </c>
      <c r="T173" s="6">
        <v>118.17333333333333</v>
      </c>
      <c r="U173" s="5">
        <v>0</v>
      </c>
      <c r="V173" s="5"/>
      <c r="W173" s="5">
        <f t="shared" si="0"/>
        <v>13037.600000000002</v>
      </c>
    </row>
    <row r="174" spans="1:23" x14ac:dyDescent="0.25">
      <c r="A174" t="s">
        <v>170</v>
      </c>
      <c r="B174" s="4">
        <v>44651</v>
      </c>
      <c r="C174" s="24">
        <v>24740.5</v>
      </c>
      <c r="D174" s="8">
        <v>898.7</v>
      </c>
      <c r="E174" s="8">
        <v>714.4</v>
      </c>
      <c r="F174" s="8">
        <v>2698.2</v>
      </c>
      <c r="G174" s="6">
        <v>117.986</v>
      </c>
      <c r="H174" s="6">
        <v>121.316</v>
      </c>
      <c r="I174" s="6">
        <v>132.22</v>
      </c>
      <c r="J174" s="8">
        <v>20057.900000000001</v>
      </c>
      <c r="K174" s="8">
        <v>3113.9</v>
      </c>
      <c r="L174" s="8">
        <v>33.6</v>
      </c>
      <c r="M174" s="8">
        <v>313.8</v>
      </c>
      <c r="N174" s="8">
        <v>2564.1</v>
      </c>
      <c r="O174" s="8">
        <v>202.4</v>
      </c>
      <c r="P174" s="8">
        <v>2891.2</v>
      </c>
      <c r="Q174" s="8">
        <v>144.5</v>
      </c>
      <c r="R174" s="8">
        <v>0</v>
      </c>
      <c r="S174" s="8">
        <v>1.8</v>
      </c>
      <c r="T174" s="6">
        <v>120.32266666666665</v>
      </c>
      <c r="U174" s="5">
        <v>0</v>
      </c>
      <c r="V174" s="5"/>
      <c r="W174" s="5">
        <f t="shared" si="0"/>
        <v>13576.599999999999</v>
      </c>
    </row>
    <row r="175" spans="1:23" x14ac:dyDescent="0.25">
      <c r="A175" t="s">
        <v>171</v>
      </c>
      <c r="B175" s="4">
        <v>44742</v>
      </c>
      <c r="C175" s="24">
        <v>25248.5</v>
      </c>
      <c r="D175" s="8">
        <v>918.3</v>
      </c>
      <c r="E175" s="8">
        <v>704.4</v>
      </c>
      <c r="F175" s="8">
        <v>2790</v>
      </c>
      <c r="G175" s="6">
        <v>120.129</v>
      </c>
      <c r="H175" s="6">
        <v>122.55200000000001</v>
      </c>
      <c r="I175" s="6">
        <v>136.91499999999999</v>
      </c>
      <c r="J175" s="8">
        <v>20153.8</v>
      </c>
      <c r="K175" s="8">
        <v>3196.6</v>
      </c>
      <c r="L175" s="8">
        <v>35.299999999999997</v>
      </c>
      <c r="M175" s="8">
        <v>353.2</v>
      </c>
      <c r="N175" s="8">
        <v>2598.6</v>
      </c>
      <c r="O175" s="8">
        <v>209.4</v>
      </c>
      <c r="P175" s="8">
        <v>2875</v>
      </c>
      <c r="Q175" s="8">
        <v>122.9</v>
      </c>
      <c r="R175" s="8">
        <v>0</v>
      </c>
      <c r="S175" s="8">
        <v>1</v>
      </c>
      <c r="T175" s="6">
        <v>122.45833333333333</v>
      </c>
      <c r="U175" s="5">
        <v>0</v>
      </c>
      <c r="V175" s="5"/>
      <c r="W175" s="5">
        <f t="shared" si="0"/>
        <v>13804.699999999999</v>
      </c>
    </row>
    <row r="176" spans="1:23" x14ac:dyDescent="0.25">
      <c r="A176" t="s">
        <v>172</v>
      </c>
      <c r="B176" s="4">
        <v>44834</v>
      </c>
      <c r="C176" s="24">
        <v>25723.9</v>
      </c>
      <c r="D176" s="8">
        <v>935.3</v>
      </c>
      <c r="E176" s="8">
        <v>721.8</v>
      </c>
      <c r="F176" s="8">
        <v>2836</v>
      </c>
      <c r="G176" s="6">
        <v>120.94499999999999</v>
      </c>
      <c r="H176" s="6">
        <v>124.81</v>
      </c>
      <c r="I176" s="6">
        <v>137.9</v>
      </c>
      <c r="J176" s="8">
        <v>20245.7</v>
      </c>
      <c r="K176" s="8">
        <v>3219.9</v>
      </c>
      <c r="L176" s="8">
        <v>34.9</v>
      </c>
      <c r="M176" s="8">
        <v>340.6</v>
      </c>
      <c r="N176" s="8">
        <v>2641.7</v>
      </c>
      <c r="O176" s="8">
        <v>202.8</v>
      </c>
      <c r="P176" s="8">
        <v>2869.4</v>
      </c>
      <c r="Q176" s="8">
        <v>113.8</v>
      </c>
      <c r="R176" s="8">
        <v>0</v>
      </c>
      <c r="S176" s="8">
        <v>0.5</v>
      </c>
      <c r="T176" s="6">
        <v>123.75966666666666</v>
      </c>
      <c r="U176" s="5">
        <v>0</v>
      </c>
      <c r="V176" s="5"/>
      <c r="W176" s="5">
        <f t="shared" si="0"/>
        <v>13916.699999999999</v>
      </c>
    </row>
    <row r="177" spans="1:24" x14ac:dyDescent="0.25">
      <c r="A177" t="s">
        <v>173</v>
      </c>
      <c r="B177" s="4">
        <v>44926</v>
      </c>
      <c r="C177" s="24">
        <v>26138</v>
      </c>
      <c r="D177" s="21">
        <v>947.4</v>
      </c>
      <c r="E177" s="21">
        <v>746.4</v>
      </c>
      <c r="F177" s="21">
        <v>2881.6</v>
      </c>
      <c r="G177" s="6">
        <v>121.83</v>
      </c>
      <c r="H177" s="6">
        <v>125.858</v>
      </c>
      <c r="I177" s="6">
        <v>139.21700000000001</v>
      </c>
      <c r="J177" s="8">
        <v>20334.2</v>
      </c>
      <c r="K177" s="21">
        <v>3193.4</v>
      </c>
      <c r="L177" s="21">
        <v>34.9</v>
      </c>
      <c r="M177" s="21">
        <v>332.2</v>
      </c>
      <c r="N177" s="21">
        <v>2634</v>
      </c>
      <c r="O177" s="21">
        <v>192.4</v>
      </c>
      <c r="P177" s="21">
        <v>2912</v>
      </c>
      <c r="Q177" s="21">
        <v>110.8</v>
      </c>
      <c r="R177" s="21">
        <v>0</v>
      </c>
      <c r="S177" s="21">
        <v>0.3</v>
      </c>
      <c r="T177" s="6">
        <v>124.902</v>
      </c>
      <c r="U177" s="5">
        <v>0</v>
      </c>
      <c r="V177" s="5"/>
      <c r="W177" s="5">
        <f>SUM(D177:F177,K177:S177)</f>
        <v>13985.399999999996</v>
      </c>
    </row>
    <row r="178" spans="1:24" x14ac:dyDescent="0.25">
      <c r="A178" t="s">
        <v>174</v>
      </c>
      <c r="B178" s="4">
        <v>45016</v>
      </c>
      <c r="C178" s="24">
        <v>26529.8</v>
      </c>
      <c r="D178" s="8">
        <v>959.2</v>
      </c>
      <c r="E178" s="8">
        <v>772.9</v>
      </c>
      <c r="F178" s="8">
        <v>2917.7</v>
      </c>
      <c r="G178" s="6">
        <v>122.57899999999999</v>
      </c>
      <c r="H178" s="6">
        <v>127.123</v>
      </c>
      <c r="I178" s="6">
        <v>139.46299999999999</v>
      </c>
      <c r="J178" s="8">
        <v>20420.7</v>
      </c>
      <c r="K178" s="8">
        <v>2956</v>
      </c>
      <c r="L178" s="8">
        <v>35.799999999999997</v>
      </c>
      <c r="M178" s="8">
        <v>342.6</v>
      </c>
      <c r="N178" s="8">
        <v>2387.8000000000002</v>
      </c>
      <c r="O178" s="8">
        <v>189.8</v>
      </c>
      <c r="P178" s="8">
        <v>2994.5</v>
      </c>
      <c r="Q178" s="8">
        <v>104.8</v>
      </c>
      <c r="R178" s="8" t="e">
        <v>#N/A</v>
      </c>
      <c r="S178" s="8" t="e">
        <v>#N/A</v>
      </c>
      <c r="T178" s="6">
        <v>126.16633333333333</v>
      </c>
      <c r="U178" s="5">
        <v>0</v>
      </c>
      <c r="V178" s="5"/>
      <c r="W178" s="5" t="e">
        <f t="shared" ref="W170:W178" si="1">SUMIF(C178:U178, "&lt;&gt;#NA")</f>
        <v>#N/A</v>
      </c>
    </row>
    <row r="179" spans="1:24" x14ac:dyDescent="0.25">
      <c r="A179" t="s">
        <v>186</v>
      </c>
      <c r="B179" s="4">
        <v>45107</v>
      </c>
      <c r="C179" s="24">
        <v>26835</v>
      </c>
      <c r="D179" s="8">
        <v>970.7</v>
      </c>
      <c r="E179" s="8">
        <v>776.5</v>
      </c>
      <c r="F179" s="8">
        <v>2936.9</v>
      </c>
      <c r="G179" s="6">
        <v>123.285</v>
      </c>
      <c r="H179" s="6">
        <v>128.06200000000001</v>
      </c>
      <c r="I179" s="6">
        <v>139.14599999999999</v>
      </c>
      <c r="J179" s="8">
        <v>20511.900000000001</v>
      </c>
      <c r="K179" s="8" t="e">
        <v>#N/A</v>
      </c>
      <c r="L179" s="8">
        <v>36.200000000000003</v>
      </c>
      <c r="M179" s="8" t="e">
        <v>#N/A</v>
      </c>
      <c r="N179" s="8">
        <v>2385.6999999999998</v>
      </c>
      <c r="O179" s="8">
        <v>188.3</v>
      </c>
      <c r="P179" s="8">
        <v>2984.2</v>
      </c>
      <c r="Q179" s="8">
        <v>102.4</v>
      </c>
      <c r="R179" s="8" t="e">
        <v>#N/A</v>
      </c>
      <c r="S179" s="8" t="e">
        <v>#N/A</v>
      </c>
      <c r="T179" s="6">
        <v>126.98833333333333</v>
      </c>
      <c r="U179" s="5">
        <v>0</v>
      </c>
      <c r="V179" s="5"/>
      <c r="W179" s="5" t="e">
        <f>SUMIF(C179:U179, "&lt;&gt;#NA")</f>
        <v>#N/A</v>
      </c>
    </row>
    <row r="180" spans="1:24" x14ac:dyDescent="0.25">
      <c r="C180" s="12" t="s">
        <v>269</v>
      </c>
      <c r="D180" s="13"/>
      <c r="E180" s="13"/>
      <c r="F180" t="s">
        <v>268</v>
      </c>
      <c r="G180" s="13"/>
      <c r="H180" s="13"/>
      <c r="I180" t="s">
        <v>278</v>
      </c>
      <c r="J180" t="s">
        <v>270</v>
      </c>
      <c r="K180" s="13"/>
      <c r="L180" s="13"/>
      <c r="M180" s="9" t="s">
        <v>271</v>
      </c>
      <c r="N180" s="9" t="s">
        <v>272</v>
      </c>
      <c r="O180" s="9" t="s">
        <v>273</v>
      </c>
      <c r="P180" s="13"/>
      <c r="Q180" s="9" t="s">
        <v>274</v>
      </c>
      <c r="R180" s="9" t="s">
        <v>275</v>
      </c>
      <c r="S180" s="9" t="s">
        <v>276</v>
      </c>
      <c r="T180" s="9" t="s">
        <v>277</v>
      </c>
      <c r="U180" s="13"/>
    </row>
    <row r="183" spans="1:24" s="12" customFormat="1" ht="45" x14ac:dyDescent="0.25">
      <c r="C183" s="69" t="s">
        <v>288</v>
      </c>
      <c r="D183" s="70" t="s">
        <v>289</v>
      </c>
      <c r="E183" s="47" t="s">
        <v>290</v>
      </c>
      <c r="F183" s="48" t="s">
        <v>291</v>
      </c>
      <c r="G183" s="77" t="s">
        <v>292</v>
      </c>
      <c r="H183" s="49" t="s">
        <v>293</v>
      </c>
      <c r="I183" s="50" t="s">
        <v>294</v>
      </c>
      <c r="J183" s="51" t="s">
        <v>295</v>
      </c>
      <c r="K183" s="52" t="s">
        <v>296</v>
      </c>
      <c r="L183" s="52" t="s">
        <v>297</v>
      </c>
      <c r="M183" s="53" t="s">
        <v>298</v>
      </c>
      <c r="N183" s="54" t="s">
        <v>299</v>
      </c>
      <c r="O183" s="54" t="s">
        <v>300</v>
      </c>
      <c r="P183" s="54" t="s">
        <v>301</v>
      </c>
      <c r="Q183" s="54" t="s">
        <v>302</v>
      </c>
      <c r="R183" s="53" t="s">
        <v>303</v>
      </c>
      <c r="S183" s="51" t="s">
        <v>304</v>
      </c>
      <c r="T183" s="55" t="s">
        <v>305</v>
      </c>
      <c r="U183" s="56" t="s">
        <v>306</v>
      </c>
      <c r="V183" s="57" t="s">
        <v>307</v>
      </c>
      <c r="W183" s="56" t="s">
        <v>308</v>
      </c>
      <c r="X183" s="58" t="s">
        <v>309</v>
      </c>
    </row>
    <row r="184" spans="1:24" x14ac:dyDescent="0.25">
      <c r="C184" s="25">
        <v>438.19272000000001</v>
      </c>
      <c r="D184" s="19">
        <v>76.15900000000002</v>
      </c>
      <c r="E184" s="19">
        <v>1747.2</v>
      </c>
      <c r="F184" s="19">
        <v>2936.9</v>
      </c>
      <c r="G184" s="19">
        <v>89.674000000000007</v>
      </c>
      <c r="H184" s="19">
        <v>12.726000000000001</v>
      </c>
      <c r="I184" s="19">
        <v>-0.35142857142857054</v>
      </c>
      <c r="J184" s="19">
        <v>23.451428571428572</v>
      </c>
      <c r="K184" s="19">
        <v>636.476</v>
      </c>
      <c r="L184" s="19">
        <v>873.8</v>
      </c>
      <c r="M184" s="19">
        <v>967.3</v>
      </c>
      <c r="N184" s="19">
        <v>0</v>
      </c>
      <c r="O184" s="19">
        <v>0</v>
      </c>
      <c r="P184" s="19">
        <v>12</v>
      </c>
      <c r="Q184" s="19">
        <v>1.4159999999999999</v>
      </c>
      <c r="R184" s="19">
        <v>1970.3740000000003</v>
      </c>
      <c r="S184" s="19">
        <v>186.41879934456207</v>
      </c>
      <c r="T184" s="19">
        <v>4304.5</v>
      </c>
      <c r="U184" s="19">
        <v>2140.5</v>
      </c>
      <c r="V184" s="19">
        <v>352.35816139271878</v>
      </c>
      <c r="W184" s="19">
        <v>120.77299494992725</v>
      </c>
      <c r="X184" s="19">
        <v>0</v>
      </c>
    </row>
    <row r="185" spans="1:24" s="12" customFormat="1" ht="30" x14ac:dyDescent="0.25">
      <c r="E185" s="24"/>
      <c r="G185" s="12" t="s">
        <v>315</v>
      </c>
      <c r="H185" s="12" t="s">
        <v>315</v>
      </c>
      <c r="I185" s="12" t="s">
        <v>310</v>
      </c>
      <c r="J185" s="12" t="s">
        <v>315</v>
      </c>
      <c r="K185" s="12" t="s">
        <v>315</v>
      </c>
      <c r="L185" s="12" t="s">
        <v>315</v>
      </c>
      <c r="M185" s="12" t="s">
        <v>312</v>
      </c>
      <c r="N185" s="12" t="s">
        <v>314</v>
      </c>
      <c r="S185" s="12" t="s">
        <v>315</v>
      </c>
      <c r="T185" s="12" t="s">
        <v>311</v>
      </c>
      <c r="U185" s="12" t="s">
        <v>313</v>
      </c>
      <c r="V185" s="12" t="s">
        <v>310</v>
      </c>
      <c r="W185" s="12" t="s">
        <v>313</v>
      </c>
      <c r="X185" s="12" t="s">
        <v>315</v>
      </c>
    </row>
    <row r="186" spans="1:24" x14ac:dyDescent="0.25">
      <c r="C186" s="24"/>
      <c r="E186" s="5"/>
      <c r="K186" s="5"/>
      <c r="M186" s="5">
        <f>SUM(M184,R184)</f>
        <v>2937.674</v>
      </c>
      <c r="N186" s="5">
        <f>SUM(N184:Q184)</f>
        <v>13.416</v>
      </c>
      <c r="T186" s="8">
        <f>SUM(K177,L177,O177)</f>
        <v>3420.7000000000003</v>
      </c>
    </row>
    <row r="187" spans="1:24" x14ac:dyDescent="0.25">
      <c r="D187" s="22" t="s">
        <v>316</v>
      </c>
      <c r="E187" s="22" t="s">
        <v>317</v>
      </c>
      <c r="L187" s="5"/>
    </row>
    <row r="188" spans="1:24" ht="30" x14ac:dyDescent="0.25">
      <c r="C188" s="12" t="s">
        <v>327</v>
      </c>
      <c r="D188" s="45">
        <f>F184</f>
        <v>2936.9</v>
      </c>
      <c r="E188" s="46">
        <f>F179</f>
        <v>2936.9</v>
      </c>
      <c r="F188" t="s">
        <v>310</v>
      </c>
    </row>
    <row r="189" spans="1:24" x14ac:dyDescent="0.25">
      <c r="C189" s="26" t="s">
        <v>329</v>
      </c>
      <c r="D189" s="27">
        <f>E184</f>
        <v>1747.2</v>
      </c>
      <c r="E189" s="28">
        <f>SUM(D179:E179)</f>
        <v>1747.2</v>
      </c>
      <c r="F189" s="29" t="s">
        <v>310</v>
      </c>
      <c r="H189" t="s">
        <v>328</v>
      </c>
      <c r="Q189" s="8">
        <f>K177-L177-O177-M177</f>
        <v>2633.9</v>
      </c>
    </row>
    <row r="190" spans="1:24" x14ac:dyDescent="0.25">
      <c r="C190" s="26" t="s">
        <v>330</v>
      </c>
      <c r="D190" s="72">
        <f>SUM(C184:D184)</f>
        <v>514.35172</v>
      </c>
      <c r="E190" s="71"/>
      <c r="F190" s="29"/>
    </row>
    <row r="191" spans="1:24" x14ac:dyDescent="0.25">
      <c r="C191" s="26" t="s">
        <v>319</v>
      </c>
      <c r="D191" s="30">
        <f>I184</f>
        <v>-0.35142857142857054</v>
      </c>
      <c r="E191" s="31">
        <f>S177</f>
        <v>0.3</v>
      </c>
      <c r="F191" s="29" t="s">
        <v>310</v>
      </c>
    </row>
    <row r="192" spans="1:24" x14ac:dyDescent="0.25">
      <c r="C192" s="26" t="s">
        <v>320</v>
      </c>
      <c r="D192" s="32">
        <f>SUM(N184:Q184)</f>
        <v>13.416</v>
      </c>
      <c r="E192" s="33">
        <f>SUM(R177)</f>
        <v>0</v>
      </c>
      <c r="F192" s="29" t="s">
        <v>310</v>
      </c>
    </row>
    <row r="193" spans="3:8" ht="30" x14ac:dyDescent="0.25">
      <c r="C193" s="26" t="s">
        <v>321</v>
      </c>
      <c r="D193" s="34">
        <f>M184+R184</f>
        <v>2937.674</v>
      </c>
      <c r="E193" s="35">
        <f>P179</f>
        <v>2984.2</v>
      </c>
      <c r="F193" s="29" t="s">
        <v>318</v>
      </c>
      <c r="H193" t="s">
        <v>331</v>
      </c>
    </row>
    <row r="194" spans="3:8" x14ac:dyDescent="0.25">
      <c r="C194" s="26" t="s">
        <v>332</v>
      </c>
      <c r="D194" s="74">
        <v>2385.6999999999998</v>
      </c>
      <c r="E194" s="73">
        <f>N179</f>
        <v>2385.6999999999998</v>
      </c>
      <c r="F194" s="75" t="s">
        <v>333</v>
      </c>
    </row>
    <row r="195" spans="3:8" ht="30" x14ac:dyDescent="0.25">
      <c r="C195" s="26" t="s">
        <v>334</v>
      </c>
      <c r="D195" s="74">
        <v>1877.7</v>
      </c>
      <c r="E195" s="73"/>
      <c r="F195" s="75" t="s">
        <v>335</v>
      </c>
    </row>
    <row r="196" spans="3:8" x14ac:dyDescent="0.25">
      <c r="C196" s="26" t="s">
        <v>322</v>
      </c>
      <c r="D196" s="36">
        <f>M177</f>
        <v>332.2</v>
      </c>
      <c r="E196" s="37">
        <f>V184</f>
        <v>352.35816139271878</v>
      </c>
      <c r="F196" s="29" t="s">
        <v>310</v>
      </c>
    </row>
    <row r="197" spans="3:8" x14ac:dyDescent="0.25">
      <c r="C197" s="26" t="s">
        <v>323</v>
      </c>
      <c r="D197" s="38">
        <f>SUM(U184,W184)</f>
        <v>2261.2729949499271</v>
      </c>
      <c r="E197" s="29"/>
      <c r="F197" s="75" t="s">
        <v>335</v>
      </c>
    </row>
    <row r="198" spans="3:8" x14ac:dyDescent="0.25">
      <c r="C198" s="26" t="s">
        <v>324</v>
      </c>
      <c r="D198" s="78">
        <f>G184</f>
        <v>89.674000000000007</v>
      </c>
      <c r="E198" s="79">
        <f>Q179</f>
        <v>102.4</v>
      </c>
      <c r="F198" s="75" t="s">
        <v>336</v>
      </c>
    </row>
    <row r="199" spans="3:8" ht="30" x14ac:dyDescent="0.25">
      <c r="C199" s="39" t="s">
        <v>293</v>
      </c>
      <c r="D199" s="40">
        <f>H184</f>
        <v>12.726000000000001</v>
      </c>
      <c r="E199" s="29"/>
      <c r="F199" s="75" t="s">
        <v>337</v>
      </c>
    </row>
    <row r="200" spans="3:8" x14ac:dyDescent="0.25">
      <c r="C200" s="26" t="s">
        <v>295</v>
      </c>
      <c r="D200" s="40">
        <f>J184</f>
        <v>23.451428571428572</v>
      </c>
      <c r="E200" s="29"/>
      <c r="F200" s="75" t="s">
        <v>337</v>
      </c>
    </row>
    <row r="201" spans="3:8" x14ac:dyDescent="0.25">
      <c r="C201" s="41" t="s">
        <v>296</v>
      </c>
      <c r="D201" s="40">
        <f>K184</f>
        <v>636.476</v>
      </c>
      <c r="E201" s="29"/>
      <c r="F201" s="29"/>
    </row>
    <row r="202" spans="3:8" x14ac:dyDescent="0.25">
      <c r="C202" s="80" t="s">
        <v>297</v>
      </c>
      <c r="D202" s="81">
        <f>L184</f>
        <v>873.8</v>
      </c>
      <c r="E202" s="82"/>
      <c r="F202" s="75" t="s">
        <v>338</v>
      </c>
    </row>
    <row r="203" spans="3:8" x14ac:dyDescent="0.25">
      <c r="C203" s="26" t="str">
        <f>S183</f>
        <v>state_social_benefits</v>
      </c>
      <c r="D203" s="40">
        <f>S184</f>
        <v>186.41879934456207</v>
      </c>
      <c r="E203" s="29"/>
      <c r="F203" s="29"/>
    </row>
    <row r="204" spans="3:8" ht="15.75" thickBot="1" x14ac:dyDescent="0.3">
      <c r="C204" s="42" t="s">
        <v>309</v>
      </c>
      <c r="D204" s="43">
        <f>X184</f>
        <v>0</v>
      </c>
      <c r="E204" s="44"/>
      <c r="F204" s="44"/>
    </row>
    <row r="205" spans="3:8" ht="15.75" thickTop="1" x14ac:dyDescent="0.25"/>
    <row r="206" spans="3:8" x14ac:dyDescent="0.25">
      <c r="C206" s="12" t="s">
        <v>325</v>
      </c>
      <c r="D206" s="5">
        <f>SUM(D189:D204)</f>
        <v>13891.709514294489</v>
      </c>
      <c r="E206" s="8">
        <f>SUM(E189:E204)</f>
        <v>7572.1581613927183</v>
      </c>
    </row>
    <row r="207" spans="3:8" x14ac:dyDescent="0.25">
      <c r="C207" s="12" t="s">
        <v>326</v>
      </c>
      <c r="D207" s="5">
        <f>SUM(D188:D196)</f>
        <v>12744.790291428573</v>
      </c>
      <c r="E207" s="5">
        <f>SUM(E188:E196)</f>
        <v>10406.658161392717</v>
      </c>
    </row>
  </sheetData>
  <hyperlinks>
    <hyperlink ref="C1" r:id="rId1" xr:uid="{39455AAE-8144-43F3-83B7-ED50200BF329}"/>
    <hyperlink ref="D1" r:id="rId2" xr:uid="{5FAA9EE8-3C4D-4EBA-AD4A-3B211E25D1C4}"/>
    <hyperlink ref="E1" r:id="rId3" xr:uid="{DB87DDFB-D643-481F-AC49-74728B36E2AB}"/>
    <hyperlink ref="F1" r:id="rId4" xr:uid="{39AD551F-7DF2-4B1C-B8EC-6A63EC9D5618}"/>
    <hyperlink ref="G1" r:id="rId5" xr:uid="{B0CE4EDC-138D-42CE-9447-2EF9C9EB3967}"/>
    <hyperlink ref="H1" r:id="rId6" xr:uid="{2C7ADA21-C543-4099-B0FF-5DAB75CFAA8E}"/>
    <hyperlink ref="U1" r:id="rId7" xr:uid="{DEA647C9-A5E8-4B17-AD8A-B2C7C2EDFAFE}"/>
    <hyperlink ref="I1" r:id="rId8" xr:uid="{360429B9-47CA-49EB-9B5A-7C3D8AFCB466}"/>
    <hyperlink ref="J1" r:id="rId9" xr:uid="{7F00BFAB-1990-4862-A229-DF86DFC6A849}"/>
    <hyperlink ref="K1" r:id="rId10" xr:uid="{E22F7C7A-EA33-4FEF-AC6F-CABF0380099A}"/>
    <hyperlink ref="L1" r:id="rId11" xr:uid="{E25BAD10-F899-4763-BF35-8EE3BE353324}"/>
    <hyperlink ref="P1" r:id="rId12" xr:uid="{421B9B96-61E6-4559-B6FB-3BA7816DE966}"/>
    <hyperlink ref="M1" r:id="rId13" xr:uid="{DD031B81-CC72-496A-AFE6-670D55452742}"/>
    <hyperlink ref="N1" r:id="rId14" xr:uid="{8D0C23DA-464D-4171-BDFA-DC31D03F04E3}"/>
    <hyperlink ref="O1" r:id="rId15" xr:uid="{B6C5D550-B865-4200-AEDC-135E299E09EF}"/>
    <hyperlink ref="Q1" r:id="rId16" xr:uid="{2E403CFB-5D45-419C-A96F-828B8C8160EF}"/>
    <hyperlink ref="R1" r:id="rId17" xr:uid="{01A38434-C006-4141-8D2F-0FE8B6AB6A15}"/>
    <hyperlink ref="S1" r:id="rId18" xr:uid="{980FF4A4-50E1-446B-9C58-00A902B4493F}"/>
    <hyperlink ref="T1" r:id="rId19" xr:uid="{6C3F6351-C19D-4861-801F-3070378F2B74}"/>
  </hyperlinks>
  <pageMargins left="0.7" right="0.7" top="0.75" bottom="0.75" header="0.3" footer="0.3"/>
  <pageSetup orientation="portrait" r:id="rId2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5EDE3-4AEF-4F9B-8788-2C9DBAC85712}">
  <dimension ref="A1:I24"/>
  <sheetViews>
    <sheetView workbookViewId="0">
      <selection activeCell="B2" sqref="B2:B23"/>
    </sheetView>
  </sheetViews>
  <sheetFormatPr defaultRowHeight="15" x14ac:dyDescent="0.25"/>
  <cols>
    <col min="1" max="1" width="23.140625" customWidth="1"/>
  </cols>
  <sheetData>
    <row r="1" spans="1:9" x14ac:dyDescent="0.25">
      <c r="A1" s="17" t="s">
        <v>279</v>
      </c>
      <c r="B1" s="18" t="s">
        <v>280</v>
      </c>
      <c r="C1" s="18" t="s">
        <v>281</v>
      </c>
      <c r="D1" s="18" t="s">
        <v>282</v>
      </c>
      <c r="E1" s="18" t="s">
        <v>283</v>
      </c>
      <c r="F1" s="18" t="s">
        <v>284</v>
      </c>
      <c r="G1" s="18" t="s">
        <v>285</v>
      </c>
      <c r="H1" s="18" t="s">
        <v>286</v>
      </c>
      <c r="I1" s="18" t="s">
        <v>287</v>
      </c>
    </row>
    <row r="2" spans="1:9" x14ac:dyDescent="0.25">
      <c r="A2" t="s">
        <v>288</v>
      </c>
      <c r="B2" s="19">
        <v>438.19272000000001</v>
      </c>
      <c r="C2" s="19">
        <v>434.56409023036463</v>
      </c>
      <c r="D2" s="19">
        <v>434.80322503004311</v>
      </c>
      <c r="E2" s="19">
        <v>423.27055875710062</v>
      </c>
      <c r="F2" s="19">
        <v>403.28458899999998</v>
      </c>
      <c r="G2" s="19">
        <v>407.61950159957922</v>
      </c>
      <c r="H2" s="19">
        <v>412.24408037124488</v>
      </c>
      <c r="I2" s="19">
        <v>395.28546162738473</v>
      </c>
    </row>
    <row r="3" spans="1:9" x14ac:dyDescent="0.25">
      <c r="A3" t="s">
        <v>289</v>
      </c>
      <c r="B3" s="19">
        <v>76.15900000000002</v>
      </c>
      <c r="C3" s="19">
        <v>76.15900000000002</v>
      </c>
      <c r="D3" s="19">
        <v>77.818000000000012</v>
      </c>
      <c r="E3" s="19">
        <v>77.818000000000012</v>
      </c>
      <c r="F3" s="19">
        <v>77.818000000000012</v>
      </c>
      <c r="G3" s="19">
        <v>77.818000000000012</v>
      </c>
      <c r="H3" s="19">
        <v>79.41200000000002</v>
      </c>
      <c r="I3" s="19">
        <v>79.41200000000002</v>
      </c>
    </row>
    <row r="4" spans="1:9" x14ac:dyDescent="0.25">
      <c r="A4" t="s">
        <v>290</v>
      </c>
      <c r="B4" s="19">
        <v>1747.2</v>
      </c>
      <c r="C4" s="19">
        <v>1765.6869131153296</v>
      </c>
      <c r="D4" s="19">
        <v>1776.6204814152918</v>
      </c>
      <c r="E4" s="19">
        <v>1787.6217530633855</v>
      </c>
      <c r="F4" s="19">
        <v>1798.6911472954193</v>
      </c>
      <c r="G4" s="19">
        <v>1809.8290859432136</v>
      </c>
      <c r="H4" s="19">
        <v>1818.8111438559438</v>
      </c>
      <c r="I4" s="19">
        <v>1827.8377791074813</v>
      </c>
    </row>
    <row r="5" spans="1:9" x14ac:dyDescent="0.25">
      <c r="A5" t="s">
        <v>291</v>
      </c>
      <c r="B5" s="19">
        <v>2936.9</v>
      </c>
      <c r="C5" s="19">
        <v>2964.994260425532</v>
      </c>
      <c r="D5" s="19">
        <v>2998.6873770212769</v>
      </c>
      <c r="E5" s="19">
        <v>3032.9803710638298</v>
      </c>
      <c r="F5" s="19">
        <v>3064.3739574468091</v>
      </c>
      <c r="G5" s="19">
        <v>3093.967911489362</v>
      </c>
      <c r="H5" s="19">
        <v>3122.1621514893623</v>
      </c>
      <c r="I5" s="19">
        <v>3151.0562485106384</v>
      </c>
    </row>
    <row r="6" spans="1:9" x14ac:dyDescent="0.25">
      <c r="A6" t="s">
        <v>292</v>
      </c>
      <c r="B6" s="19">
        <v>89.674000000000007</v>
      </c>
      <c r="C6" s="19">
        <v>75.782000000000011</v>
      </c>
      <c r="D6" s="19">
        <v>84.266000000000005</v>
      </c>
      <c r="E6" s="19">
        <v>84.266000000000005</v>
      </c>
      <c r="F6" s="19">
        <v>84.266000000000005</v>
      </c>
      <c r="G6" s="19">
        <v>84.266000000000005</v>
      </c>
      <c r="H6" s="19">
        <v>91.364999999999995</v>
      </c>
      <c r="I6" s="19">
        <v>91.364999999999995</v>
      </c>
    </row>
    <row r="7" spans="1:9" x14ac:dyDescent="0.25">
      <c r="A7" t="s">
        <v>293</v>
      </c>
      <c r="B7" s="19">
        <v>12.726000000000001</v>
      </c>
      <c r="C7" s="19">
        <v>12.726000000000001</v>
      </c>
      <c r="D7" s="19">
        <v>1.365</v>
      </c>
      <c r="E7" s="19">
        <v>1.365</v>
      </c>
      <c r="F7" s="19">
        <v>1.365</v>
      </c>
      <c r="G7" s="19">
        <v>1.365</v>
      </c>
      <c r="H7" s="19">
        <v>-0.90100000000000025</v>
      </c>
      <c r="I7" s="19">
        <v>-0.90100000000000025</v>
      </c>
    </row>
    <row r="8" spans="1:9" x14ac:dyDescent="0.25">
      <c r="A8" t="s">
        <v>294</v>
      </c>
      <c r="B8" s="19">
        <v>-0.35142857142857054</v>
      </c>
      <c r="C8" s="19">
        <v>0</v>
      </c>
      <c r="D8" s="19">
        <v>0</v>
      </c>
      <c r="E8" s="19">
        <v>0</v>
      </c>
      <c r="F8" s="19">
        <v>0</v>
      </c>
      <c r="G8" s="19">
        <v>0</v>
      </c>
      <c r="H8" s="19">
        <v>0</v>
      </c>
      <c r="I8" s="19">
        <v>0</v>
      </c>
    </row>
    <row r="9" spans="1:9" x14ac:dyDescent="0.25">
      <c r="A9" t="s">
        <v>295</v>
      </c>
      <c r="B9" s="19">
        <v>23.451428571428572</v>
      </c>
      <c r="C9" s="19">
        <v>23.451428571428572</v>
      </c>
      <c r="D9" s="19">
        <v>23.451428571428572</v>
      </c>
      <c r="E9" s="19">
        <v>24.754285714285711</v>
      </c>
      <c r="F9" s="19">
        <v>26.708571428571425</v>
      </c>
      <c r="G9" s="19">
        <v>28.011428571428567</v>
      </c>
      <c r="H9" s="19">
        <v>29.31428571428571</v>
      </c>
      <c r="I9" s="19">
        <v>29.965714285714277</v>
      </c>
    </row>
    <row r="10" spans="1:9" x14ac:dyDescent="0.25">
      <c r="A10" s="20" t="s">
        <v>296</v>
      </c>
      <c r="B10" s="19">
        <v>636.476</v>
      </c>
      <c r="C10" s="19">
        <v>642.69894334093669</v>
      </c>
      <c r="D10" s="19">
        <v>628.67706473948454</v>
      </c>
      <c r="E10" s="19">
        <v>614.93103107073273</v>
      </c>
      <c r="F10" s="19">
        <v>605.72136840417079</v>
      </c>
      <c r="G10" s="19">
        <v>596.64963646828653</v>
      </c>
      <c r="H10" s="19">
        <v>596.36261323811846</v>
      </c>
      <c r="I10" s="19">
        <v>596.0757280828434</v>
      </c>
    </row>
    <row r="11" spans="1:9" x14ac:dyDescent="0.25">
      <c r="A11" s="20" t="s">
        <v>297</v>
      </c>
      <c r="B11" s="19">
        <v>873.8</v>
      </c>
      <c r="C11" s="19">
        <v>892.63742130685648</v>
      </c>
      <c r="D11" s="19">
        <v>879.26862201326514</v>
      </c>
      <c r="E11" s="19">
        <v>866.10004376159543</v>
      </c>
      <c r="F11" s="19">
        <v>853.12868789319839</v>
      </c>
      <c r="G11" s="19">
        <v>840.35160065955847</v>
      </c>
      <c r="H11" s="19">
        <v>839.94734258889935</v>
      </c>
      <c r="I11" s="19">
        <v>839.5432789899204</v>
      </c>
    </row>
    <row r="12" spans="1:9" x14ac:dyDescent="0.25">
      <c r="A12" t="s">
        <v>298</v>
      </c>
      <c r="B12" s="19">
        <v>967.3</v>
      </c>
      <c r="C12" s="19">
        <v>970.16244735084217</v>
      </c>
      <c r="D12" s="19">
        <v>993.55664296766474</v>
      </c>
      <c r="E12" s="19">
        <v>1017.514958943972</v>
      </c>
      <c r="F12" s="19">
        <v>1042.0509983027189</v>
      </c>
      <c r="G12" s="19">
        <v>1067.1786920859263</v>
      </c>
      <c r="H12" s="19">
        <v>1096.5429134899039</v>
      </c>
      <c r="I12" s="19">
        <v>1126.7151134499154</v>
      </c>
    </row>
    <row r="13" spans="1:9" x14ac:dyDescent="0.25">
      <c r="A13" t="s">
        <v>299</v>
      </c>
      <c r="B13" s="19">
        <v>0</v>
      </c>
      <c r="C13" s="19">
        <v>0</v>
      </c>
      <c r="D13" s="19">
        <v>0</v>
      </c>
      <c r="E13" s="19">
        <v>0</v>
      </c>
      <c r="F13" s="19">
        <v>0</v>
      </c>
      <c r="G13" s="19">
        <v>0</v>
      </c>
      <c r="H13" s="19">
        <v>0</v>
      </c>
      <c r="I13" s="19">
        <v>0</v>
      </c>
    </row>
    <row r="14" spans="1:9" x14ac:dyDescent="0.25">
      <c r="A14" t="s">
        <v>300</v>
      </c>
      <c r="B14" s="19">
        <v>0</v>
      </c>
      <c r="C14" s="19">
        <v>0</v>
      </c>
      <c r="D14" s="19">
        <v>0</v>
      </c>
      <c r="E14" s="19">
        <v>0</v>
      </c>
      <c r="F14" s="19">
        <v>0</v>
      </c>
      <c r="G14" s="19">
        <v>0</v>
      </c>
      <c r="H14" s="19">
        <v>0</v>
      </c>
      <c r="I14" s="19">
        <v>0</v>
      </c>
    </row>
    <row r="15" spans="1:9" x14ac:dyDescent="0.25">
      <c r="A15" t="s">
        <v>301</v>
      </c>
      <c r="B15" s="19">
        <v>12</v>
      </c>
      <c r="C15" s="19">
        <v>12</v>
      </c>
      <c r="D15" s="19">
        <v>4.2219999999999995</v>
      </c>
      <c r="E15" s="19">
        <v>4.2219999999999995</v>
      </c>
      <c r="F15" s="19">
        <v>4.2219999999999995</v>
      </c>
      <c r="G15" s="19">
        <v>4.2219999999999995</v>
      </c>
      <c r="H15" s="19">
        <v>2.3719999999999999</v>
      </c>
      <c r="I15" s="19">
        <v>2.3719999999999999</v>
      </c>
    </row>
    <row r="16" spans="1:9" x14ac:dyDescent="0.25">
      <c r="A16" t="s">
        <v>302</v>
      </c>
      <c r="B16" s="19">
        <v>1.4159999999999999</v>
      </c>
      <c r="C16" s="19">
        <v>1.4159999999999999</v>
      </c>
      <c r="D16" s="19">
        <v>1.4790000000000001</v>
      </c>
      <c r="E16" s="19">
        <v>1.4790000000000001</v>
      </c>
      <c r="F16" s="19">
        <v>1.4790000000000001</v>
      </c>
      <c r="G16" s="19">
        <v>1.4790000000000001</v>
      </c>
      <c r="H16" s="19">
        <v>1.63</v>
      </c>
      <c r="I16" s="19">
        <v>1.63</v>
      </c>
    </row>
    <row r="17" spans="1:9" x14ac:dyDescent="0.25">
      <c r="A17" t="s">
        <v>303</v>
      </c>
      <c r="B17" s="19">
        <v>1970.3740000000003</v>
      </c>
      <c r="C17" s="19">
        <v>1977.3740000000003</v>
      </c>
      <c r="D17" s="19">
        <v>1977.9230000000002</v>
      </c>
      <c r="E17" s="19">
        <v>2027.5742388000003</v>
      </c>
      <c r="F17" s="19">
        <v>2034.5742388000003</v>
      </c>
      <c r="G17" s="19">
        <v>2041.5742388000003</v>
      </c>
      <c r="H17" s="19">
        <v>2050.1022388000001</v>
      </c>
      <c r="I17" s="19">
        <v>2086.7546811840002</v>
      </c>
    </row>
    <row r="18" spans="1:9" x14ac:dyDescent="0.25">
      <c r="A18" t="s">
        <v>304</v>
      </c>
      <c r="B18" s="19">
        <v>186.41879934456207</v>
      </c>
      <c r="C18" s="19">
        <v>189.30961652881547</v>
      </c>
      <c r="D18" s="19">
        <v>192.24526193866711</v>
      </c>
      <c r="E18" s="19">
        <v>195.22643073042826</v>
      </c>
      <c r="F18" s="19">
        <v>198.25382884027687</v>
      </c>
      <c r="G18" s="19">
        <v>201.32817315142222</v>
      </c>
      <c r="H18" s="19">
        <v>204.45019166386174</v>
      </c>
      <c r="I18" s="19">
        <v>207.62062366677031</v>
      </c>
    </row>
    <row r="19" spans="1:9" x14ac:dyDescent="0.25">
      <c r="A19" t="s">
        <v>305</v>
      </c>
      <c r="B19" s="19">
        <v>4304.5</v>
      </c>
      <c r="C19" s="19">
        <v>4309.8363264938598</v>
      </c>
      <c r="D19" s="19">
        <v>4331.3310195966405</v>
      </c>
      <c r="E19" s="19">
        <v>4340.3861480786818</v>
      </c>
      <c r="F19" s="19">
        <v>4349.8100571732311</v>
      </c>
      <c r="G19" s="19">
        <v>4359.6040387985868</v>
      </c>
      <c r="H19" s="19">
        <v>4400.7411178928114</v>
      </c>
      <c r="I19" s="19">
        <v>4407.7799621622353</v>
      </c>
    </row>
    <row r="20" spans="1:9" x14ac:dyDescent="0.25">
      <c r="A20" t="s">
        <v>306</v>
      </c>
      <c r="B20" s="19">
        <v>2140.5</v>
      </c>
      <c r="C20" s="19">
        <v>2169.3225665924747</v>
      </c>
      <c r="D20" s="19">
        <v>2188.7662581247737</v>
      </c>
      <c r="E20" s="19">
        <v>2207.7549008204624</v>
      </c>
      <c r="F20" s="19">
        <v>2225.5432738999066</v>
      </c>
      <c r="G20" s="19">
        <v>2246.4686820411071</v>
      </c>
      <c r="H20" s="19">
        <v>2269.6756523989925</v>
      </c>
      <c r="I20" s="19">
        <v>2293.0634738768513</v>
      </c>
    </row>
    <row r="21" spans="1:9" x14ac:dyDescent="0.25">
      <c r="A21" t="s">
        <v>307</v>
      </c>
      <c r="B21" s="19">
        <v>352.35816139271878</v>
      </c>
      <c r="C21" s="19">
        <v>362.39426123776195</v>
      </c>
      <c r="D21" s="19">
        <v>362.99064117435239</v>
      </c>
      <c r="E21" s="19">
        <v>363.58800255316419</v>
      </c>
      <c r="F21" s="19">
        <v>364.18634698932357</v>
      </c>
      <c r="G21" s="19">
        <v>364.78567610061458</v>
      </c>
      <c r="H21" s="19">
        <v>366.69061900199682</v>
      </c>
      <c r="I21" s="19">
        <v>380.87315519662525</v>
      </c>
    </row>
    <row r="22" spans="1:9" x14ac:dyDescent="0.25">
      <c r="A22" t="s">
        <v>308</v>
      </c>
      <c r="B22" s="19">
        <v>120.77299494992725</v>
      </c>
      <c r="C22" s="19">
        <v>118.93426345972783</v>
      </c>
      <c r="D22" s="19">
        <v>116.08450740392023</v>
      </c>
      <c r="E22" s="19">
        <v>116.60112984678594</v>
      </c>
      <c r="F22" s="19">
        <v>117.53993837199351</v>
      </c>
      <c r="G22" s="19">
        <v>118.70650517846445</v>
      </c>
      <c r="H22" s="19">
        <v>122.25620131815461</v>
      </c>
      <c r="I22" s="19">
        <v>126.91135838397672</v>
      </c>
    </row>
    <row r="23" spans="1:9" x14ac:dyDescent="0.25">
      <c r="A23" t="s">
        <v>309</v>
      </c>
      <c r="B23" s="19">
        <v>0</v>
      </c>
      <c r="C23" s="19">
        <v>2.0815079999999999</v>
      </c>
      <c r="D23" s="19">
        <v>2.1006180000000003</v>
      </c>
      <c r="E23" s="19">
        <v>2.5815300000000003</v>
      </c>
      <c r="F23" s="19">
        <v>2.6040450000000002</v>
      </c>
      <c r="G23" s="19">
        <v>2.626465</v>
      </c>
      <c r="H23" s="19">
        <v>2.6498349999999999</v>
      </c>
      <c r="I23" s="19">
        <v>2.6454420000000001</v>
      </c>
    </row>
    <row r="24" spans="1:9" x14ac:dyDescent="0.25">
      <c r="B24" s="5">
        <f>SUM(B2:B23)</f>
        <v>16889.867675687208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Variable list</vt:lpstr>
      <vt:lpstr>DATA Raw</vt:lpstr>
      <vt:lpstr>forecast</vt:lpstr>
      <vt:lpstr>_DLX1.USE</vt:lpstr>
    </vt:vector>
  </TitlesOfParts>
  <Company>Department of Finance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Mailhot, Pierre-Yves</dc:creator>
  <cp:lastModifiedBy>Lorae Stojanovic</cp:lastModifiedBy>
  <dcterms:created xsi:type="dcterms:W3CDTF">2023-04-26T15:14:45Z</dcterms:created>
  <dcterms:modified xsi:type="dcterms:W3CDTF">2023-08-10T21:27:32Z</dcterms:modified>
</cp:coreProperties>
</file>