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1A52A44C-685D-4BEB-8776-D0F41A8D1D25}" xr6:coauthVersionLast="47" xr6:coauthVersionMax="47" xr10:uidLastSave="{00000000-0000-0000-0000-000000000000}"/>
  <bookViews>
    <workbookView xWindow="-110" yWindow="-110" windowWidth="22780" windowHeight="14540" firstSheet="22"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3" i="78" l="1"/>
  <c r="AH71" i="70"/>
  <c r="AH13" i="78" s="1"/>
  <c r="AH14" i="78" s="1"/>
  <c r="AI71" i="70"/>
  <c r="AI13" i="78" s="1"/>
  <c r="AI14" i="78" s="1"/>
  <c r="AJ71" i="70"/>
  <c r="AJ13" i="78" s="1"/>
  <c r="AJ14" i="78" s="1"/>
  <c r="AG71" i="70"/>
  <c r="V71" i="70"/>
  <c r="T14" i="78"/>
  <c r="M10" i="50" s="1"/>
  <c r="U14" i="78"/>
  <c r="N10" i="50" s="1"/>
  <c r="V14" i="78"/>
  <c r="O10" i="50" s="1"/>
  <c r="W14" i="78"/>
  <c r="P10" i="50" s="1"/>
  <c r="X14" i="78"/>
  <c r="Y14" i="78"/>
  <c r="Z14" i="78"/>
  <c r="AA14" i="78"/>
  <c r="AB14" i="78"/>
  <c r="AC14" i="78"/>
  <c r="AD14" i="78"/>
  <c r="AE14" i="78"/>
  <c r="AF14" i="78"/>
  <c r="S14" i="78"/>
  <c r="L10" i="50" s="1"/>
  <c r="T13" i="78"/>
  <c r="U13" i="78"/>
  <c r="V13" i="78"/>
  <c r="W13" i="78"/>
  <c r="X13" i="78"/>
  <c r="Y13" i="78"/>
  <c r="Z13" i="78"/>
  <c r="AA13" i="78"/>
  <c r="AB13" i="78"/>
  <c r="AC13" i="78"/>
  <c r="AD13" i="78"/>
  <c r="AE13" i="78"/>
  <c r="AF13" i="78"/>
  <c r="AG14" i="78"/>
  <c r="S13" i="78"/>
  <c r="C6" i="71"/>
  <c r="K10" i="50"/>
  <c r="Q10" i="50"/>
  <c r="R10" i="50"/>
  <c r="E24" i="35" l="1"/>
  <c r="F24" i="35"/>
  <c r="G24" i="35"/>
  <c r="H24" i="35"/>
  <c r="I24" i="35"/>
  <c r="J24" i="35"/>
  <c r="K24" i="35"/>
  <c r="D24" i="35"/>
  <c r="C24" i="35"/>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<sst xmlns="http://schemas.openxmlformats.org/spreadsheetml/2006/main" count="5002" uniqueCount="2290">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</sst>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9"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rgb="FFFF0000"/>
      <name val="Calibri"/>
      <family val="2"/>
      <scheme val="minor"/>
    </font>
    <font>
      <sz val="8"/>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19">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0" fillId="14" borderId="0" xfId="0" applyFill="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0" borderId="0" xfId="0" applyFont="1" applyAlignment="1">
      <alignment horizontal="left" wrapText="1"/>
    </xf>
    <xf numFmtId="0" fontId="12" fillId="14" borderId="2"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6" fillId="0" borderId="0" xfId="0" applyFont="1" applyAlignment="1">
      <alignment horizontal="left" vertical="top" wrapText="1"/>
    </xf>
    <xf numFmtId="0" fontId="12" fillId="0" borderId="0" xfId="0" applyFont="1" applyAlignment="1">
      <alignment horizontal="center" vertical="top" wrapText="1"/>
    </xf>
    <xf numFmtId="0" fontId="28" fillId="0" borderId="0" xfId="0" applyFont="1" applyAlignment="1">
      <alignment horizontal="left" vertical="top" wrapText="1"/>
    </xf>
    <xf numFmtId="0" fontId="4" fillId="14" borderId="2"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12" fillId="11" borderId="0" xfId="0" applyFont="1" applyFill="1" applyAlignment="1">
      <alignment horizontal="center"/>
    </xf>
    <xf numFmtId="0" fontId="12" fillId="14" borderId="15"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7" xfId="0" applyFont="1" applyBorder="1" applyAlignment="1">
      <alignment horizontal="center"/>
    </xf>
    <xf numFmtId="0" fontId="5" fillId="0" borderId="0" xfId="0" applyFont="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2" fontId="0" fillId="0" borderId="0" xfId="0" applyNumberFormat="1"/>
    <xf numFmtId="2" fontId="67" fillId="0" borderId="0" xfId="0" applyNumberFormat="1" applyFont="1"/>
    <xf numFmtId="1" fontId="4" fillId="7" borderId="0" xfId="0" applyNumberFormat="1" applyFont="1" applyFill="1"/>
    <xf numFmtId="0" fontId="0" fillId="7" borderId="0" xfId="0" applyFill="1"/>
    <xf numFmtId="2" fontId="38" fillId="7" borderId="0" xfId="0" applyNumberFormat="1" applyFont="1" applyFill="1" applyAlignment="1">
      <alignment horizontal="center"/>
    </xf>
    <xf numFmtId="0" fontId="38" fillId="7" borderId="0" xfId="0" applyFont="1" applyFill="1" applyAlignment="1">
      <alignment horizontal="center"/>
    </xf>
    <xf numFmtId="0" fontId="4" fillId="7" borderId="0" xfId="0" applyFont="1" applyFill="1"/>
    <xf numFmtId="2" fontId="36" fillId="7" borderId="6" xfId="0" applyNumberFormat="1" applyFont="1" applyFill="1" applyBorder="1" applyAlignment="1">
      <alignment horizontal="center"/>
    </xf>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1640625" defaultRowHeight="14.5" x14ac:dyDescent="0.35"/>
  <cols>
    <col min="2" max="2" width="34.1796875" customWidth="1"/>
    <col min="17" max="17" width="38.453125" customWidth="1"/>
  </cols>
  <sheetData>
    <row r="10" spans="2:17" x14ac:dyDescent="0.35">
      <c r="B10" s="1297" t="s">
        <v>0</v>
      </c>
      <c r="C10" s="1298"/>
      <c r="D10" s="1298"/>
      <c r="E10" s="1298"/>
      <c r="F10" s="1298"/>
      <c r="G10" s="1298"/>
      <c r="H10" s="1298"/>
      <c r="I10" s="1298"/>
      <c r="J10" s="1298"/>
      <c r="K10" s="1298"/>
      <c r="L10" s="1298"/>
      <c r="M10" s="1298"/>
      <c r="N10" s="1298"/>
      <c r="O10" s="1298"/>
      <c r="P10" s="1298"/>
      <c r="Q10" s="1299"/>
    </row>
    <row r="11" spans="2:17" x14ac:dyDescent="0.35">
      <c r="B11" s="1300"/>
      <c r="C11" s="1301"/>
      <c r="D11" s="1301"/>
      <c r="E11" s="1301"/>
      <c r="F11" s="1301"/>
      <c r="G11" s="1301"/>
      <c r="H11" s="1301"/>
      <c r="I11" s="1301"/>
      <c r="J11" s="1301"/>
      <c r="K11" s="1301"/>
      <c r="L11" s="1301"/>
      <c r="M11" s="1301"/>
      <c r="N11" s="1301"/>
      <c r="O11" s="1301"/>
      <c r="P11" s="1301"/>
      <c r="Q11" s="1302"/>
    </row>
    <row r="12" spans="2:17" x14ac:dyDescent="0.35">
      <c r="B12" s="6" t="s">
        <v>1</v>
      </c>
      <c r="C12" s="3"/>
      <c r="D12" s="3"/>
      <c r="E12" s="3"/>
      <c r="F12" s="3"/>
      <c r="G12" s="3"/>
      <c r="H12" s="3"/>
      <c r="I12" s="3"/>
      <c r="J12" s="3"/>
      <c r="K12" s="3"/>
      <c r="L12" s="3"/>
      <c r="M12" s="3"/>
      <c r="N12" s="3"/>
      <c r="O12" s="3"/>
      <c r="P12" s="3"/>
      <c r="Q12" s="13"/>
    </row>
    <row r="13" spans="2:17" x14ac:dyDescent="0.35">
      <c r="B13" s="5" t="s">
        <v>2</v>
      </c>
      <c r="C13" s="1303" t="s">
        <v>3</v>
      </c>
      <c r="D13" s="1303"/>
      <c r="E13" s="1303"/>
      <c r="F13" s="1303"/>
      <c r="G13" s="1303"/>
      <c r="H13" s="1303"/>
      <c r="I13" s="1303"/>
      <c r="J13" s="1303"/>
      <c r="K13" s="1303"/>
      <c r="L13" s="1303"/>
      <c r="M13" s="1303"/>
      <c r="N13" s="1303"/>
      <c r="O13" s="1303"/>
      <c r="P13" s="1303"/>
      <c r="Q13" s="1304"/>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5" t="s">
        <v>14</v>
      </c>
      <c r="D20" s="1295"/>
      <c r="E20" s="1295"/>
      <c r="F20" s="1295"/>
      <c r="G20" s="1295"/>
      <c r="H20" s="1295"/>
      <c r="I20" s="1295"/>
      <c r="J20" s="1295"/>
      <c r="K20" s="1295"/>
      <c r="L20" s="1295"/>
      <c r="M20" s="1295"/>
      <c r="N20" s="1295"/>
      <c r="O20" s="1295"/>
      <c r="P20" s="1295"/>
      <c r="Q20" s="1296"/>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5" t="s">
        <v>837</v>
      </c>
      <c r="D22" s="1295"/>
      <c r="E22" s="1295"/>
      <c r="F22" s="1295"/>
      <c r="G22" s="1295"/>
      <c r="H22" s="1295"/>
      <c r="I22" s="1295"/>
      <c r="J22" s="1295"/>
      <c r="K22" s="1295"/>
      <c r="L22" s="1295"/>
      <c r="M22" s="1295"/>
      <c r="N22" s="1295"/>
      <c r="O22" s="1295"/>
      <c r="P22" s="1295"/>
      <c r="Q22" s="1296"/>
    </row>
    <row r="23" spans="2:17" ht="31.4" customHeight="1" x14ac:dyDescent="0.35">
      <c r="B23" s="5" t="s">
        <v>17</v>
      </c>
      <c r="C23" s="1295" t="s">
        <v>839</v>
      </c>
      <c r="D23" s="1295"/>
      <c r="E23" s="1295"/>
      <c r="F23" s="1295"/>
      <c r="G23" s="1295"/>
      <c r="H23" s="1295"/>
      <c r="I23" s="1295"/>
      <c r="J23" s="1295"/>
      <c r="K23" s="1295"/>
      <c r="L23" s="1295"/>
      <c r="M23" s="1295"/>
      <c r="N23" s="1295"/>
      <c r="O23" s="1295"/>
      <c r="P23" s="1295"/>
      <c r="Q23" s="1296"/>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4" t="s">
        <v>842</v>
      </c>
      <c r="C33" s="1295"/>
      <c r="D33" s="1295"/>
      <c r="E33" s="1295"/>
      <c r="F33" s="1295"/>
      <c r="G33" s="1295"/>
      <c r="H33" s="1295"/>
      <c r="I33" s="1295"/>
      <c r="J33" s="1295"/>
      <c r="K33" s="1295"/>
      <c r="L33" s="1295"/>
      <c r="M33" s="1295"/>
      <c r="N33" s="1295"/>
      <c r="O33" s="1295"/>
      <c r="P33" s="1295"/>
      <c r="Q33" s="1296"/>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07" t="s">
        <v>37</v>
      </c>
      <c r="B2" s="1308"/>
      <c r="C2" s="1308"/>
      <c r="D2" s="1309"/>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07" t="s">
        <v>847</v>
      </c>
      <c r="B12" s="1308"/>
      <c r="C12" s="1308"/>
      <c r="D12" s="1309"/>
      <c r="E12" s="16"/>
      <c r="F12" s="14"/>
    </row>
    <row r="13" spans="1:7" ht="29.9" customHeight="1" x14ac:dyDescent="0.35">
      <c r="A13" s="20" t="s">
        <v>9</v>
      </c>
      <c r="B13" s="1313" t="s">
        <v>849</v>
      </c>
      <c r="C13" s="1313"/>
      <c r="D13" s="24"/>
      <c r="E13" s="16"/>
      <c r="F13" s="14"/>
    </row>
    <row r="14" spans="1:7" ht="48.65" customHeight="1" x14ac:dyDescent="0.35">
      <c r="A14" s="18" t="s">
        <v>848</v>
      </c>
      <c r="B14" s="1313" t="s">
        <v>859</v>
      </c>
      <c r="C14" s="1313"/>
      <c r="D14" s="23"/>
      <c r="E14" s="16"/>
      <c r="F14" s="14"/>
    </row>
    <row r="15" spans="1:7" ht="48.65" customHeight="1" x14ac:dyDescent="0.35">
      <c r="A15" s="18" t="s">
        <v>850</v>
      </c>
      <c r="B15" s="1313" t="s">
        <v>851</v>
      </c>
      <c r="C15" s="1313"/>
      <c r="D15" s="15"/>
      <c r="E15" s="16"/>
      <c r="F15" s="14"/>
    </row>
    <row r="16" spans="1:7" x14ac:dyDescent="0.35">
      <c r="A16" s="1310" t="s">
        <v>59</v>
      </c>
      <c r="B16" s="1311"/>
      <c r="C16" s="1311"/>
      <c r="D16" s="1312"/>
      <c r="E16" s="14"/>
      <c r="F16" s="14"/>
    </row>
    <row r="17" spans="1:6" ht="36.65" customHeight="1" x14ac:dyDescent="0.35">
      <c r="A17" s="1305" t="s">
        <v>852</v>
      </c>
      <c r="B17" s="1306"/>
      <c r="C17" s="1306"/>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5" t="s">
        <v>826</v>
      </c>
      <c r="B21" s="1306"/>
      <c r="C21" s="1306"/>
      <c r="D21" s="15"/>
      <c r="E21" s="14"/>
      <c r="F21" s="14"/>
    </row>
    <row r="22" spans="1:6" x14ac:dyDescent="0.35">
      <c r="A22" s="1310" t="s">
        <v>62</v>
      </c>
      <c r="B22" s="1311"/>
      <c r="C22" s="1311"/>
      <c r="D22" s="1312"/>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07" t="s">
        <v>37</v>
      </c>
      <c r="B2" s="1308"/>
      <c r="C2" s="1308"/>
      <c r="D2" s="1309"/>
      <c r="E2" s="30"/>
      <c r="F2" s="30"/>
    </row>
    <row r="3" spans="1:6" ht="148.4" customHeight="1" x14ac:dyDescent="0.35">
      <c r="A3" s="19" t="s">
        <v>855</v>
      </c>
      <c r="B3" s="14" t="s">
        <v>854</v>
      </c>
      <c r="C3" s="14" t="s">
        <v>853</v>
      </c>
      <c r="D3" s="23" t="s">
        <v>1936</v>
      </c>
    </row>
    <row r="4" spans="1:6" ht="148.4" customHeight="1" x14ac:dyDescent="0.35">
      <c r="A4" s="19" t="s">
        <v>79</v>
      </c>
      <c r="B4" s="14" t="s">
        <v>40</v>
      </c>
      <c r="C4" s="14" t="s">
        <v>911</v>
      </c>
      <c r="D4" s="23" t="s">
        <v>1936</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1937</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07" t="s">
        <v>847</v>
      </c>
      <c r="B10" s="1308"/>
      <c r="C10" s="1308"/>
      <c r="D10" s="1309"/>
      <c r="E10" s="16"/>
      <c r="F10" s="14"/>
    </row>
    <row r="11" spans="1:6" ht="22.5" customHeight="1" x14ac:dyDescent="0.35">
      <c r="A11" s="20" t="s">
        <v>75</v>
      </c>
      <c r="B11" s="1320" t="s">
        <v>857</v>
      </c>
      <c r="C11" s="1321"/>
      <c r="D11" s="31"/>
      <c r="E11" s="16"/>
      <c r="F11" s="14"/>
    </row>
    <row r="12" spans="1:6" ht="33" customHeight="1" x14ac:dyDescent="0.35">
      <c r="A12" s="20" t="s">
        <v>856</v>
      </c>
      <c r="B12" s="1313" t="s">
        <v>858</v>
      </c>
      <c r="C12" s="1313"/>
      <c r="D12" s="23"/>
      <c r="E12" s="14"/>
      <c r="F12" s="14"/>
    </row>
    <row r="13" spans="1:6" ht="39.65" customHeight="1" x14ac:dyDescent="0.35">
      <c r="A13" s="18" t="s">
        <v>848</v>
      </c>
      <c r="B13" s="1313" t="s">
        <v>859</v>
      </c>
      <c r="C13" s="1313"/>
      <c r="D13" s="23"/>
    </row>
    <row r="14" spans="1:6" ht="38.9" customHeight="1" x14ac:dyDescent="0.35">
      <c r="A14" s="18" t="s">
        <v>850</v>
      </c>
      <c r="B14" s="1313" t="s">
        <v>851</v>
      </c>
      <c r="C14" s="1313"/>
      <c r="D14" s="23"/>
    </row>
    <row r="15" spans="1:6" ht="20.149999999999999" customHeight="1" x14ac:dyDescent="0.35">
      <c r="A15" s="1310" t="s">
        <v>59</v>
      </c>
      <c r="B15" s="1311"/>
      <c r="C15" s="1311"/>
      <c r="D15" s="1312"/>
    </row>
    <row r="16" spans="1:6" ht="24.65" customHeight="1" x14ac:dyDescent="0.35">
      <c r="A16" s="1314" t="s">
        <v>827</v>
      </c>
      <c r="B16" s="1315"/>
      <c r="C16" s="1316"/>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17" t="s">
        <v>826</v>
      </c>
      <c r="B20" s="1318"/>
      <c r="C20" s="1319"/>
      <c r="D20" s="23"/>
    </row>
    <row r="21" spans="1:7" x14ac:dyDescent="0.35">
      <c r="A21" s="1310" t="s">
        <v>62</v>
      </c>
      <c r="B21" s="1311"/>
      <c r="C21" s="1311"/>
      <c r="D21" s="1312"/>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1640625" defaultRowHeight="14.5" x14ac:dyDescent="0.35"/>
  <cols>
    <col min="1" max="218" width="11.7265625" customWidth="1"/>
  </cols>
  <sheetData>
    <row r="1" spans="1:218" x14ac:dyDescent="0.3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3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1965</v>
      </c>
      <c r="E2" s="61" t="s">
        <v>1975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1640625" defaultRowHeight="14.5" x14ac:dyDescent="0.35"/>
  <cols>
    <col min="2" max="2" width="39.453125" customWidth="1"/>
    <col min="3" max="3" width="20.1796875" customWidth="1"/>
    <col min="4" max="5" width="9.453125" customWidth="1"/>
    <col min="9" max="9" width="12.453125" customWidth="1"/>
  </cols>
  <sheetData>
    <row r="2" spans="2:10" x14ac:dyDescent="0.35">
      <c r="B2" s="1322" t="s">
        <v>1972</v>
      </c>
      <c r="C2" s="1322"/>
      <c r="D2" s="1322"/>
      <c r="E2" s="1322"/>
      <c r="F2" s="1322"/>
      <c r="G2" s="1322"/>
      <c r="H2" s="1322"/>
      <c r="I2" s="1322"/>
    </row>
    <row r="3" spans="2:10" x14ac:dyDescent="0.35">
      <c r="B3" t="str">
        <f>forecast!A1</f>
        <v>name</v>
      </c>
      <c r="C3" t="str">
        <f>forecast!B1</f>
        <v>variable</v>
      </c>
      <c r="D3" t="str">
        <f>forecast!C1</f>
        <v>2024 Q1</v>
      </c>
      <c r="E3" t="str">
        <f>forecast!D1</f>
        <v>2024 Q2</v>
      </c>
      <c r="F3" t="s">
        <v>175</v>
      </c>
      <c r="G3" t="s">
        <v>176</v>
      </c>
      <c r="H3" t="s">
        <v>177</v>
      </c>
      <c r="I3" t="s">
        <v>768</v>
      </c>
    </row>
    <row r="4" spans="2:10" x14ac:dyDescent="0.3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3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3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3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3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3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3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3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3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3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3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3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3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3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3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3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3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3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35">
      <c r="B26" s="35"/>
      <c r="C26" s="35"/>
      <c r="D26" s="75"/>
      <c r="E26" s="75"/>
      <c r="F26" s="75"/>
      <c r="G26" s="75"/>
      <c r="H26" s="75"/>
      <c r="I26" s="75"/>
    </row>
    <row r="27" spans="2:10" x14ac:dyDescent="0.35">
      <c r="B27" s="77" t="s">
        <v>1933</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3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35">
      <c r="B34" s="1322" t="s">
        <v>1971</v>
      </c>
      <c r="C34" s="1322"/>
      <c r="D34" s="1322"/>
      <c r="E34" s="1322"/>
      <c r="F34" s="1322"/>
      <c r="G34" s="1322"/>
      <c r="H34" s="1322"/>
      <c r="I34" s="1322"/>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1933</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22" t="s">
        <v>232</v>
      </c>
      <c r="C66" s="1322"/>
      <c r="D66" s="1322"/>
      <c r="E66" s="1322"/>
      <c r="F66" s="1322"/>
      <c r="G66" s="1322"/>
      <c r="H66" s="1322"/>
      <c r="I66" s="1322"/>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3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3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3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1933</v>
      </c>
      <c r="C91" s="35"/>
      <c r="D91" s="75"/>
      <c r="E91" s="75"/>
      <c r="F91" s="75"/>
      <c r="G91" s="75"/>
      <c r="H91" s="75"/>
      <c r="I91" s="75"/>
    </row>
    <row r="92" spans="2:16" x14ac:dyDescent="0.3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35">
      <c r="B98" s="1322" t="s">
        <v>233</v>
      </c>
      <c r="C98" s="1322"/>
      <c r="D98" s="1322"/>
      <c r="E98" s="1322"/>
      <c r="F98" s="1322"/>
      <c r="G98" s="1322"/>
      <c r="H98" s="1322"/>
      <c r="I98" s="1322"/>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3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3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3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1933</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C24" sqref="C24"/>
    </sheetView>
  </sheetViews>
  <sheetFormatPr defaultColWidth="10.81640625" defaultRowHeight="14.5" x14ac:dyDescent="0.35"/>
  <cols>
    <col min="1" max="1" width="41.1796875" customWidth="1"/>
    <col min="2" max="2" width="23.453125" customWidth="1"/>
    <col min="3" max="3" width="10.453125" customWidth="1"/>
  </cols>
  <sheetData>
    <row r="1" spans="1:12" x14ac:dyDescent="0.35">
      <c r="A1" s="77" t="s">
        <v>178</v>
      </c>
      <c r="B1" s="77" t="s">
        <v>179</v>
      </c>
      <c r="C1" s="80" t="s">
        <v>190</v>
      </c>
      <c r="D1" s="80" t="s">
        <v>191</v>
      </c>
      <c r="E1" s="80" t="s">
        <v>175</v>
      </c>
      <c r="F1" s="80" t="s">
        <v>176</v>
      </c>
      <c r="G1" s="80" t="s">
        <v>177</v>
      </c>
      <c r="H1" s="80" t="s">
        <v>768</v>
      </c>
      <c r="I1" s="80" t="s">
        <v>769</v>
      </c>
      <c r="J1" s="80" t="s">
        <v>770</v>
      </c>
      <c r="K1" s="80" t="s">
        <v>1162</v>
      </c>
    </row>
    <row r="2" spans="1:12" x14ac:dyDescent="0.3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3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3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3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3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3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3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3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3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3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3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3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3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3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3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3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3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3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3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3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3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3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35">
      <c r="A24" s="79"/>
      <c r="B24" t="s">
        <v>1918</v>
      </c>
      <c r="C24" s="75">
        <f>'Supply Side IRA'!Y14</f>
        <v>190.29129407743076</v>
      </c>
      <c r="D24" s="75">
        <f>'Supply Side IRA'!Z14</f>
        <v>220.9693547026317</v>
      </c>
      <c r="E24" s="75">
        <f>'Supply Side IRA'!AA14</f>
        <v>240.27703507604591</v>
      </c>
      <c r="F24" s="75">
        <f>'Supply Side IRA'!AB14</f>
        <v>255.97611612622615</v>
      </c>
      <c r="G24" s="75">
        <f>'Supply Side IRA'!AC14</f>
        <v>261.82174326056946</v>
      </c>
      <c r="H24" s="75">
        <f>'Supply Side IRA'!AD14</f>
        <v>268.52963997817255</v>
      </c>
      <c r="I24" s="75">
        <f>'Supply Side IRA'!AE14</f>
        <v>275.49801288913216</v>
      </c>
      <c r="J24" s="75">
        <f>'Supply Side IRA'!AF14</f>
        <v>288.04837028377773</v>
      </c>
      <c r="K24" s="75">
        <f>'Supply Side IRA'!AG14</f>
        <v>301.14587405319264</v>
      </c>
    </row>
    <row r="25" spans="1:12" x14ac:dyDescent="0.35">
      <c r="A25" s="47"/>
      <c r="C25" s="72"/>
      <c r="D25" s="72"/>
      <c r="E25" s="72"/>
      <c r="F25" s="72"/>
      <c r="G25" s="72"/>
    </row>
    <row r="26" spans="1:12" x14ac:dyDescent="0.35">
      <c r="A26" s="47"/>
      <c r="C26" s="72"/>
      <c r="D26" s="72"/>
      <c r="E26" s="72"/>
      <c r="F26" s="72"/>
      <c r="G26" s="72"/>
    </row>
    <row r="27" spans="1:12" x14ac:dyDescent="0.35">
      <c r="A27" s="47"/>
      <c r="C27" s="72"/>
      <c r="D27" s="72"/>
      <c r="E27" s="72"/>
      <c r="F27" s="72"/>
      <c r="G27" s="72"/>
    </row>
    <row r="28" spans="1:12" x14ac:dyDescent="0.3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1640625" defaultRowHeight="14.5" x14ac:dyDescent="0.35"/>
  <cols>
    <col min="1" max="1" width="6.54296875" customWidth="1"/>
    <col min="2" max="2" width="65" customWidth="1"/>
    <col min="3" max="23" width="11.54296875" customWidth="1"/>
  </cols>
  <sheetData>
    <row r="2" spans="1:27" ht="21" customHeight="1" x14ac:dyDescent="0.5">
      <c r="A2" s="1330" t="s">
        <v>1820</v>
      </c>
      <c r="B2" s="1330"/>
      <c r="C2" s="1330"/>
      <c r="D2" s="1330"/>
      <c r="E2" s="1330"/>
      <c r="F2" s="1330"/>
      <c r="G2" s="1330"/>
      <c r="H2" s="1330"/>
      <c r="I2" s="1330"/>
      <c r="J2" s="1330"/>
      <c r="K2" s="110"/>
      <c r="L2" s="158"/>
      <c r="M2" s="170"/>
      <c r="N2" s="145"/>
      <c r="O2" s="158"/>
      <c r="P2" s="170"/>
      <c r="Q2" s="145"/>
      <c r="R2" s="158"/>
      <c r="S2" s="170"/>
      <c r="T2" s="145"/>
      <c r="U2" s="158"/>
      <c r="V2" s="170"/>
      <c r="W2" s="145"/>
      <c r="X2" s="77"/>
      <c r="Y2" s="77"/>
      <c r="Z2" s="77"/>
      <c r="AA2" s="77"/>
    </row>
    <row r="3" spans="1:27" x14ac:dyDescent="0.3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4">
      <c r="A4" s="1331"/>
      <c r="B4" s="1331"/>
      <c r="C4" s="1331"/>
      <c r="D4" s="127"/>
      <c r="E4" s="127"/>
      <c r="F4" s="127"/>
      <c r="G4" s="127"/>
      <c r="H4" s="127"/>
      <c r="I4" s="127"/>
      <c r="J4" s="127"/>
      <c r="K4" s="127"/>
      <c r="L4" s="160"/>
      <c r="M4" s="172"/>
      <c r="N4" s="148"/>
      <c r="O4" s="160"/>
      <c r="P4" s="172"/>
      <c r="Q4" s="148"/>
      <c r="R4" s="160"/>
      <c r="S4" s="172"/>
      <c r="T4" s="148"/>
      <c r="U4" s="160"/>
      <c r="V4" s="172"/>
      <c r="W4" s="148"/>
    </row>
    <row r="5" spans="1:27" x14ac:dyDescent="0.35">
      <c r="A5" s="1332" t="s">
        <v>818</v>
      </c>
      <c r="B5" s="1335"/>
      <c r="C5" s="1338" t="s">
        <v>900</v>
      </c>
      <c r="D5" s="1338" t="s">
        <v>900</v>
      </c>
      <c r="E5" s="1338" t="s">
        <v>900</v>
      </c>
      <c r="F5" s="1338" t="s">
        <v>900</v>
      </c>
      <c r="G5" s="1338" t="s">
        <v>900</v>
      </c>
      <c r="H5" s="1338" t="s">
        <v>900</v>
      </c>
      <c r="I5" s="1338" t="s">
        <v>900</v>
      </c>
      <c r="J5" s="1339" t="s">
        <v>900</v>
      </c>
      <c r="K5" s="101"/>
      <c r="L5" s="161"/>
      <c r="M5" s="174"/>
      <c r="N5" s="149"/>
      <c r="O5" s="161"/>
      <c r="P5" s="174"/>
      <c r="Q5" s="149"/>
      <c r="R5" s="161"/>
      <c r="S5" s="174"/>
      <c r="T5" s="149"/>
      <c r="U5" s="161"/>
      <c r="V5" s="174"/>
      <c r="W5" s="149"/>
    </row>
    <row r="6" spans="1:27" x14ac:dyDescent="0.35">
      <c r="A6" s="1333" t="s">
        <v>818</v>
      </c>
      <c r="B6" s="1336"/>
      <c r="C6" s="1340">
        <v>2022</v>
      </c>
      <c r="D6" s="1341"/>
      <c r="E6" s="1341"/>
      <c r="F6" s="1341"/>
      <c r="G6" s="1341"/>
      <c r="H6" s="1342"/>
      <c r="I6" s="1340">
        <v>2023</v>
      </c>
      <c r="J6" s="1341">
        <v>2023</v>
      </c>
      <c r="K6" s="1342">
        <v>2023</v>
      </c>
      <c r="L6" s="162"/>
      <c r="M6" s="175"/>
      <c r="N6" s="150"/>
      <c r="O6" s="162"/>
      <c r="P6" s="175"/>
      <c r="Q6" s="150"/>
      <c r="R6" s="162"/>
      <c r="S6" s="175"/>
      <c r="T6" s="150"/>
      <c r="U6" s="162"/>
      <c r="V6" s="175"/>
      <c r="W6" s="150"/>
    </row>
    <row r="7" spans="1:27" ht="32.5" customHeight="1" x14ac:dyDescent="0.35">
      <c r="A7" s="1334" t="s">
        <v>818</v>
      </c>
      <c r="B7" s="1337"/>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3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3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3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3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3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3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3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3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3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99999999999999" customHeight="1" x14ac:dyDescent="0.3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99999999999999" customHeight="1" x14ac:dyDescent="0.3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3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3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99999999999999" customHeight="1" x14ac:dyDescent="0.3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3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3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3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3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3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3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3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3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3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99999999999999" customHeight="1" x14ac:dyDescent="0.3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3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3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99999999999999" customHeight="1" x14ac:dyDescent="0.3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3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3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3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3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3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3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3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99999999999999" customHeight="1" x14ac:dyDescent="0.3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99999999999999" customHeight="1" x14ac:dyDescent="0.3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99999999999999" customHeight="1" x14ac:dyDescent="0.3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99999999999999" customHeight="1" x14ac:dyDescent="0.3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99999999999999" customHeight="1" x14ac:dyDescent="0.3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3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3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3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3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3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3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1" customHeight="1" x14ac:dyDescent="0.3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3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99999999999999" customHeight="1" x14ac:dyDescent="0.3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3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3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3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3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35">
      <c r="A60" s="1343" t="s">
        <v>1804</v>
      </c>
      <c r="B60" s="1343"/>
      <c r="C60" s="1343"/>
      <c r="D60" s="1343"/>
      <c r="E60" s="1343"/>
      <c r="F60" s="1343"/>
      <c r="G60" s="1343"/>
      <c r="H60" s="1343"/>
      <c r="I60" s="1343"/>
      <c r="J60" s="1343"/>
      <c r="K60" s="115"/>
      <c r="L60" s="164"/>
      <c r="M60" s="190"/>
      <c r="N60" s="151"/>
      <c r="O60" s="164"/>
      <c r="P60" s="190"/>
      <c r="Q60" s="151"/>
      <c r="R60" s="164"/>
      <c r="S60" s="190"/>
      <c r="T60" s="151"/>
      <c r="U60" s="164"/>
      <c r="V60" s="190"/>
      <c r="W60" s="151"/>
    </row>
    <row r="61" spans="1:25" x14ac:dyDescent="0.35">
      <c r="A61" s="1326" t="s">
        <v>1805</v>
      </c>
      <c r="B61" s="1326"/>
      <c r="C61" s="1326"/>
      <c r="D61" s="1326"/>
      <c r="E61" s="1326"/>
      <c r="F61" s="1326"/>
      <c r="G61" s="1326"/>
      <c r="H61" s="1326"/>
      <c r="I61" s="1326"/>
      <c r="J61" s="1326"/>
      <c r="K61" s="107"/>
      <c r="L61" s="165"/>
      <c r="M61" s="191"/>
      <c r="N61" s="152"/>
      <c r="O61" s="165"/>
      <c r="P61" s="191"/>
      <c r="Q61" s="152"/>
      <c r="R61" s="165"/>
      <c r="S61" s="191"/>
      <c r="T61" s="152"/>
      <c r="U61" s="165"/>
      <c r="V61" s="191"/>
      <c r="W61" s="152"/>
    </row>
    <row r="62" spans="1:25" x14ac:dyDescent="0.35">
      <c r="A62" s="1326" t="s">
        <v>1806</v>
      </c>
      <c r="B62" s="1326"/>
      <c r="C62" s="1326"/>
      <c r="D62" s="1326"/>
      <c r="E62" s="1326"/>
      <c r="F62" s="1326"/>
      <c r="G62" s="1326"/>
      <c r="H62" s="1326"/>
      <c r="I62" s="1326"/>
      <c r="J62" s="1326"/>
      <c r="K62" s="107"/>
      <c r="L62" s="165"/>
      <c r="M62" s="191"/>
      <c r="N62" s="152"/>
      <c r="O62" s="165"/>
      <c r="P62" s="191"/>
      <c r="Q62" s="152"/>
      <c r="R62" s="165"/>
      <c r="S62" s="191"/>
      <c r="T62" s="152"/>
      <c r="U62" s="165"/>
      <c r="V62" s="191"/>
      <c r="W62" s="152"/>
    </row>
    <row r="63" spans="1:25" x14ac:dyDescent="0.35">
      <c r="A63" s="1326" t="s">
        <v>1807</v>
      </c>
      <c r="B63" s="1326"/>
      <c r="C63" s="1326"/>
      <c r="D63" s="1326"/>
      <c r="E63" s="1326"/>
      <c r="F63" s="1326"/>
      <c r="G63" s="1326"/>
      <c r="H63" s="1326"/>
      <c r="I63" s="1326"/>
      <c r="J63" s="1326"/>
      <c r="K63" s="107"/>
      <c r="L63" s="165"/>
      <c r="M63" s="191"/>
      <c r="N63" s="152"/>
      <c r="O63" s="165"/>
      <c r="P63" s="191"/>
      <c r="Q63" s="152"/>
      <c r="R63" s="165"/>
      <c r="S63" s="191"/>
      <c r="T63" s="152"/>
      <c r="U63" s="165"/>
      <c r="V63" s="191"/>
      <c r="W63" s="152"/>
    </row>
    <row r="64" spans="1:25" x14ac:dyDescent="0.35">
      <c r="A64" s="1326" t="s">
        <v>1808</v>
      </c>
      <c r="B64" s="1326"/>
      <c r="C64" s="1326"/>
      <c r="D64" s="1326"/>
      <c r="E64" s="1326"/>
      <c r="F64" s="1326"/>
      <c r="G64" s="1326"/>
      <c r="H64" s="1326"/>
      <c r="I64" s="1326"/>
      <c r="J64" s="1326"/>
      <c r="K64" s="107"/>
      <c r="L64" s="165"/>
      <c r="M64" s="191"/>
      <c r="N64" s="152"/>
      <c r="O64" s="165"/>
      <c r="P64" s="191"/>
      <c r="Q64" s="152"/>
      <c r="R64" s="165"/>
      <c r="S64" s="191"/>
      <c r="T64" s="152"/>
      <c r="U64" s="165"/>
      <c r="V64" s="191"/>
      <c r="W64" s="152"/>
    </row>
    <row r="65" spans="1:23" x14ac:dyDescent="0.35">
      <c r="A65" s="1326" t="s">
        <v>1809</v>
      </c>
      <c r="B65" s="1326"/>
      <c r="C65" s="1326"/>
      <c r="D65" s="1326"/>
      <c r="E65" s="1326"/>
      <c r="F65" s="1326"/>
      <c r="G65" s="1326"/>
      <c r="H65" s="1326"/>
      <c r="I65" s="1326"/>
      <c r="J65" s="1326"/>
      <c r="K65" s="107"/>
      <c r="L65" s="165"/>
      <c r="M65" s="191"/>
      <c r="N65" s="152"/>
      <c r="O65" s="165"/>
      <c r="P65" s="191"/>
      <c r="Q65" s="152"/>
      <c r="R65" s="165"/>
      <c r="S65" s="191"/>
      <c r="T65" s="152"/>
      <c r="U65" s="165"/>
      <c r="V65" s="191"/>
      <c r="W65" s="152"/>
    </row>
    <row r="66" spans="1:23" ht="14.5" customHeight="1" x14ac:dyDescent="0.35">
      <c r="A66" s="1326" t="s">
        <v>1810</v>
      </c>
      <c r="B66" s="1326"/>
      <c r="C66" s="1326"/>
      <c r="D66" s="1326"/>
      <c r="E66" s="1326"/>
      <c r="F66" s="1326"/>
      <c r="G66" s="1326"/>
      <c r="H66" s="1326"/>
      <c r="I66" s="1326"/>
      <c r="J66" s="1326"/>
      <c r="K66" s="107"/>
      <c r="L66" s="165"/>
      <c r="M66" s="191"/>
      <c r="N66" s="152"/>
      <c r="O66" s="165"/>
      <c r="P66" s="191"/>
      <c r="Q66" s="152"/>
      <c r="R66" s="165"/>
      <c r="S66" s="191"/>
      <c r="T66" s="152"/>
      <c r="U66" s="165"/>
      <c r="V66" s="191"/>
      <c r="W66" s="152"/>
    </row>
    <row r="67" spans="1:23" ht="14.5" customHeight="1" x14ac:dyDescent="0.35">
      <c r="A67" s="1327" t="s">
        <v>1811</v>
      </c>
      <c r="B67" s="1327"/>
      <c r="C67" s="1327"/>
      <c r="D67" s="1327"/>
      <c r="E67" s="1327"/>
      <c r="F67" s="1327"/>
      <c r="G67" s="1327"/>
      <c r="H67" s="1327"/>
      <c r="I67" s="1327"/>
      <c r="J67" s="1327"/>
      <c r="K67" s="108"/>
      <c r="L67" s="166"/>
      <c r="M67" s="82"/>
      <c r="N67" s="153"/>
      <c r="O67" s="166"/>
      <c r="P67" s="82"/>
      <c r="Q67" s="153"/>
      <c r="R67" s="166"/>
      <c r="S67" s="82"/>
      <c r="T67" s="153"/>
      <c r="U67" s="166"/>
      <c r="V67" s="82"/>
      <c r="W67" s="153"/>
    </row>
    <row r="68" spans="1:23" ht="14.5" customHeight="1" x14ac:dyDescent="0.35">
      <c r="A68" s="1328" t="s">
        <v>246</v>
      </c>
      <c r="B68" s="1328"/>
      <c r="C68" s="1328"/>
      <c r="D68" s="1328"/>
      <c r="E68" s="1328"/>
      <c r="F68" s="1328"/>
      <c r="G68" s="1328"/>
      <c r="H68" s="1328"/>
      <c r="I68" s="1328"/>
      <c r="J68" s="1328"/>
      <c r="K68" s="109"/>
      <c r="L68" s="167"/>
      <c r="M68" s="83"/>
      <c r="N68" s="154"/>
      <c r="O68" s="167"/>
      <c r="P68" s="83"/>
      <c r="Q68" s="154"/>
      <c r="R68" s="167"/>
      <c r="S68" s="83"/>
      <c r="T68" s="154"/>
      <c r="U68" s="167"/>
      <c r="V68" s="83"/>
      <c r="W68" s="154"/>
    </row>
    <row r="69" spans="1:23" x14ac:dyDescent="0.35">
      <c r="A69" s="1325" t="s">
        <v>888</v>
      </c>
      <c r="B69" s="1325"/>
      <c r="C69" s="1325"/>
      <c r="D69" s="1325"/>
      <c r="E69" s="1325"/>
      <c r="F69" s="1325"/>
      <c r="G69" s="1325"/>
    </row>
    <row r="70" spans="1:23" x14ac:dyDescent="0.35">
      <c r="A70" s="1329" t="s">
        <v>889</v>
      </c>
      <c r="B70" s="1329"/>
      <c r="C70" s="1329"/>
      <c r="D70" s="1329"/>
      <c r="E70" s="1329"/>
      <c r="F70" s="1329"/>
      <c r="G70" s="1329"/>
    </row>
    <row r="71" spans="1:23" x14ac:dyDescent="0.35">
      <c r="A71" s="1324" t="s">
        <v>890</v>
      </c>
      <c r="B71" s="1324"/>
      <c r="C71" s="1324"/>
      <c r="D71" s="1324"/>
      <c r="E71" s="1324"/>
      <c r="F71" s="1324"/>
      <c r="G71" s="1324"/>
    </row>
    <row r="72" spans="1:23" x14ac:dyDescent="0.35">
      <c r="A72" s="1323" t="s">
        <v>891</v>
      </c>
      <c r="B72" s="1323"/>
      <c r="C72" s="1323"/>
      <c r="D72" s="1323"/>
      <c r="E72" s="1323"/>
      <c r="F72" s="1323"/>
      <c r="G72" s="1323"/>
    </row>
    <row r="73" spans="1:23" x14ac:dyDescent="0.35">
      <c r="A73" s="1323" t="s">
        <v>892</v>
      </c>
      <c r="B73" s="1323"/>
      <c r="C73" s="1323"/>
      <c r="D73" s="1323"/>
      <c r="E73" s="1323"/>
      <c r="F73" s="1323"/>
      <c r="G73" s="1323"/>
    </row>
    <row r="74" spans="1:23" x14ac:dyDescent="0.35">
      <c r="A74" s="1324" t="s">
        <v>893</v>
      </c>
      <c r="B74" s="1324"/>
      <c r="C74" s="1324"/>
      <c r="D74" s="1324"/>
      <c r="E74" s="1324"/>
      <c r="F74" s="1324"/>
      <c r="G74" s="1324"/>
    </row>
    <row r="76" spans="1:23" x14ac:dyDescent="0.35">
      <c r="A76" s="1325" t="s">
        <v>894</v>
      </c>
      <c r="B76" s="1325"/>
      <c r="C76" s="1325"/>
      <c r="D76" s="1325"/>
      <c r="E76" s="1325"/>
      <c r="F76" s="1325"/>
      <c r="G76" s="1325"/>
    </row>
    <row r="78" spans="1:23" x14ac:dyDescent="0.35">
      <c r="A78" s="35" t="s">
        <v>245</v>
      </c>
    </row>
    <row r="80" spans="1:23" x14ac:dyDescent="0.35">
      <c r="A80" s="35" t="s">
        <v>246</v>
      </c>
    </row>
    <row r="82" spans="1:24" x14ac:dyDescent="0.3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3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3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35">
      <c r="A88" s="139"/>
    </row>
    <row r="89" spans="1:24" ht="16.5" customHeight="1" x14ac:dyDescent="0.3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35">
      <c r="A90" s="139"/>
      <c r="U90" s="95">
        <f>V89/U89</f>
        <v>1.0033304349252703</v>
      </c>
    </row>
    <row r="92" spans="1:24" x14ac:dyDescent="0.35">
      <c r="O92" s="95">
        <f>AVERAGE(O89:Q89)</f>
        <v>120.81433333333332</v>
      </c>
      <c r="R92" s="95">
        <f>AVERAGE(R89:T89)</f>
        <v>121.351</v>
      </c>
      <c r="U92" s="95">
        <f>AVERAGE(U89:X89)</f>
        <v>122.31245071885989</v>
      </c>
    </row>
    <row r="93" spans="1:24" x14ac:dyDescent="0.35">
      <c r="O93" s="113">
        <f>(R92/O92)^4-1</f>
        <v>1.7887054480272058E-2</v>
      </c>
      <c r="R93" s="113">
        <f>(U92/R92)^4-1</f>
        <v>3.2070189593098375E-2</v>
      </c>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I30" sqref="I30"/>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3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3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35">
      <c r="A10" t="s">
        <v>1916</v>
      </c>
      <c r="B10" t="s">
        <v>1917</v>
      </c>
      <c r="C10">
        <v>0</v>
      </c>
      <c r="D10">
        <v>0</v>
      </c>
      <c r="E10">
        <v>0</v>
      </c>
      <c r="F10">
        <v>0</v>
      </c>
      <c r="G10">
        <v>0</v>
      </c>
      <c r="H10">
        <v>0</v>
      </c>
      <c r="I10">
        <v>0</v>
      </c>
      <c r="J10">
        <v>0</v>
      </c>
      <c r="K10">
        <f>'Supply Side IRA'!R14</f>
        <v>0</v>
      </c>
      <c r="L10">
        <f>'Supply Side IRA'!S14</f>
        <v>10.688162822805923</v>
      </c>
      <c r="M10">
        <f>'Supply Side IRA'!T14</f>
        <v>10.797459128924915</v>
      </c>
      <c r="N10">
        <f>'Supply Side IRA'!U14</f>
        <v>33.815453823713526</v>
      </c>
      <c r="O10">
        <f>'Supply Side IRA'!V14</f>
        <v>54.877045059270884</v>
      </c>
      <c r="P10" s="1293">
        <f>'Supply Side IRA'!W14</f>
        <v>93.077502503310825</v>
      </c>
      <c r="Q10" s="1293">
        <f>'Supply Side IRA'!X14</f>
        <v>134.781477760044</v>
      </c>
      <c r="R10" s="1293">
        <f>'Supply Side IRA'!Y14</f>
        <v>190.29129407743076</v>
      </c>
    </row>
    <row r="11" spans="1:22" x14ac:dyDescent="0.3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C6" sqref="C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191</v>
      </c>
      <c r="D1" s="80" t="s">
        <v>175</v>
      </c>
      <c r="E1" s="80" t="s">
        <v>176</v>
      </c>
      <c r="F1" s="80" t="s">
        <v>177</v>
      </c>
      <c r="G1" s="80" t="s">
        <v>768</v>
      </c>
      <c r="H1" s="80" t="s">
        <v>769</v>
      </c>
      <c r="I1" s="80" t="s">
        <v>770</v>
      </c>
      <c r="J1" s="197" t="s">
        <v>1974</v>
      </c>
    </row>
    <row r="2" spans="1:10" x14ac:dyDescent="0.3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3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3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3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3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44" t="s">
        <v>254</v>
      </c>
      <c r="B1" s="1344"/>
      <c r="C1" s="1344"/>
      <c r="D1" s="1344"/>
      <c r="E1" s="1344"/>
      <c r="F1" s="1344"/>
      <c r="G1" s="1344"/>
      <c r="H1" s="1344"/>
      <c r="I1" s="1344"/>
      <c r="J1" s="1344"/>
      <c r="K1" s="1344"/>
      <c r="L1" s="1344"/>
      <c r="M1" s="1344"/>
      <c r="N1" s="1344"/>
      <c r="O1" s="1344"/>
    </row>
    <row r="2" spans="1:45" ht="31.4" customHeight="1" x14ac:dyDescent="0.3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5" customHeight="1" x14ac:dyDescent="0.3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5" customHeight="1" x14ac:dyDescent="0.3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34"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208"/>
      <c r="AE2" s="208"/>
      <c r="AF2" s="208"/>
      <c r="AG2" s="208"/>
    </row>
    <row r="3" spans="2:34"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208"/>
      <c r="AE3" s="208"/>
      <c r="AF3" s="208"/>
      <c r="AG3" s="208"/>
    </row>
    <row r="4" spans="2:34"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208"/>
      <c r="AE4" s="208"/>
      <c r="AF4" s="208"/>
      <c r="AG4" s="208"/>
    </row>
    <row r="5" spans="2:34"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c r="AD5" s="208"/>
      <c r="AE5" s="208"/>
      <c r="AF5" s="208"/>
      <c r="AG5" s="208"/>
    </row>
    <row r="6" spans="2:34"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c r="AD6" s="208"/>
      <c r="AE6" s="208"/>
      <c r="AF6" s="208"/>
      <c r="AG6" s="208"/>
    </row>
    <row r="7" spans="2:34" x14ac:dyDescent="0.35">
      <c r="B7" s="260"/>
      <c r="C7" s="260"/>
      <c r="D7" s="260"/>
      <c r="E7" s="260"/>
      <c r="F7" s="260"/>
      <c r="G7" s="260"/>
      <c r="H7" s="261"/>
      <c r="I7" s="261"/>
      <c r="J7" s="261"/>
      <c r="K7" s="261"/>
      <c r="L7" s="261"/>
      <c r="M7" s="261"/>
      <c r="N7" s="261"/>
      <c r="O7" s="261"/>
      <c r="P7" s="261"/>
      <c r="Q7" s="261"/>
      <c r="R7" s="261"/>
      <c r="S7" s="261"/>
      <c r="T7" s="261"/>
      <c r="U7" s="261"/>
      <c r="V7" s="261"/>
    </row>
    <row r="8" spans="2:34" ht="14.9" customHeight="1" x14ac:dyDescent="0.35">
      <c r="B8" s="1350" t="s">
        <v>279</v>
      </c>
      <c r="C8" s="1351"/>
      <c r="D8" s="1354" t="s">
        <v>280</v>
      </c>
      <c r="E8" s="1367"/>
      <c r="F8" s="1367"/>
      <c r="G8" s="1367"/>
      <c r="H8" s="1367"/>
      <c r="I8" s="1367"/>
      <c r="J8" s="1367"/>
      <c r="K8" s="1367"/>
      <c r="L8" s="1367"/>
      <c r="M8" s="1367"/>
      <c r="N8" s="1367"/>
      <c r="O8" s="1367"/>
      <c r="P8" s="1367"/>
      <c r="Q8" s="1367"/>
      <c r="R8" s="1367"/>
      <c r="S8" s="1367"/>
      <c r="T8" s="1367"/>
      <c r="U8" s="1368"/>
      <c r="V8" s="1353"/>
      <c r="W8" s="1363" t="s">
        <v>281</v>
      </c>
      <c r="X8" s="1364"/>
      <c r="Y8" s="1365"/>
      <c r="Z8" s="1365"/>
      <c r="AA8" s="1365"/>
      <c r="AB8" s="1365"/>
      <c r="AC8" s="1364"/>
      <c r="AD8" s="1366"/>
      <c r="AE8" s="233"/>
      <c r="AF8" s="233"/>
      <c r="AG8" s="233"/>
    </row>
    <row r="9" spans="2:34" ht="12.75" customHeight="1" x14ac:dyDescent="0.35">
      <c r="B9" s="1352"/>
      <c r="C9" s="1353"/>
      <c r="D9" s="209">
        <v>2018</v>
      </c>
      <c r="E9" s="1347">
        <v>2019</v>
      </c>
      <c r="F9" s="1348"/>
      <c r="G9" s="1348"/>
      <c r="H9" s="1349"/>
      <c r="I9" s="1347">
        <v>2020</v>
      </c>
      <c r="J9" s="1348"/>
      <c r="K9" s="1348"/>
      <c r="L9" s="1349"/>
      <c r="M9" s="1359">
        <v>2021</v>
      </c>
      <c r="N9" s="1360"/>
      <c r="O9" s="1360"/>
      <c r="P9" s="1361"/>
      <c r="Q9" s="1362">
        <v>2022</v>
      </c>
      <c r="R9" s="1362"/>
      <c r="S9" s="256"/>
      <c r="T9" s="283"/>
      <c r="U9" s="234"/>
      <c r="V9" s="283">
        <v>2023</v>
      </c>
      <c r="W9" s="285"/>
      <c r="X9" s="255"/>
      <c r="Y9" s="1356">
        <v>2024</v>
      </c>
      <c r="Z9" s="1357"/>
      <c r="AA9" s="1357"/>
      <c r="AB9" s="1358"/>
      <c r="AC9" s="1356">
        <v>2025</v>
      </c>
      <c r="AD9" s="1357"/>
      <c r="AE9" s="1357"/>
      <c r="AF9" s="1358"/>
      <c r="AG9" s="246">
        <v>2026</v>
      </c>
    </row>
    <row r="10" spans="2:34" ht="14.9" customHeight="1" x14ac:dyDescent="0.35">
      <c r="B10" s="1354"/>
      <c r="C10" s="1355"/>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3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9" customHeight="1" x14ac:dyDescent="0.3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9" customHeight="1" x14ac:dyDescent="0.3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3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3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3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3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3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3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35">
      <c r="C27" s="235"/>
      <c r="D27" s="229"/>
      <c r="E27" s="229"/>
      <c r="F27" s="229"/>
      <c r="G27" s="229"/>
      <c r="H27" s="221"/>
      <c r="I27" s="221"/>
      <c r="J27" s="221"/>
      <c r="K27" s="221"/>
      <c r="L27" s="221"/>
      <c r="M27" s="221"/>
      <c r="N27" s="221"/>
      <c r="O27" s="221"/>
      <c r="P27" s="221"/>
      <c r="AH27" s="218"/>
    </row>
    <row r="28" spans="2:36" x14ac:dyDescent="0.35">
      <c r="M28" s="235"/>
      <c r="N28" s="235"/>
      <c r="O28" s="235"/>
    </row>
    <row r="29" spans="2:36" ht="45" customHeight="1" x14ac:dyDescent="0.35">
      <c r="B29" s="276" t="s">
        <v>302</v>
      </c>
      <c r="C29" s="277" t="s">
        <v>303</v>
      </c>
      <c r="D29" s="274"/>
      <c r="E29" s="14" t="s">
        <v>1821</v>
      </c>
      <c r="F29" s="14" t="s">
        <v>1826</v>
      </c>
      <c r="G29" s="14"/>
      <c r="H29" s="14"/>
      <c r="I29" s="14"/>
      <c r="J29" s="14"/>
      <c r="O29" s="278"/>
    </row>
    <row r="30" spans="2:36" x14ac:dyDescent="0.35">
      <c r="B30" s="271">
        <v>44197</v>
      </c>
      <c r="C30" s="219">
        <v>6.3</v>
      </c>
      <c r="D30" s="275"/>
      <c r="E30" s="56" t="s">
        <v>1754</v>
      </c>
      <c r="F30" s="35"/>
      <c r="G30" s="35"/>
      <c r="H30" s="74"/>
      <c r="I30" s="35"/>
      <c r="J30" s="74"/>
      <c r="O30" s="235"/>
    </row>
    <row r="31" spans="2:36" x14ac:dyDescent="0.35">
      <c r="B31" s="271">
        <v>44228</v>
      </c>
      <c r="C31" s="219">
        <v>6.2</v>
      </c>
      <c r="D31" s="275"/>
      <c r="E31" s="109" t="s">
        <v>1822</v>
      </c>
      <c r="F31" s="99">
        <v>6.166666666666667</v>
      </c>
      <c r="G31" s="35"/>
      <c r="H31" s="74"/>
      <c r="I31" s="35"/>
      <c r="J31" s="74"/>
      <c r="O31" s="235"/>
    </row>
    <row r="32" spans="2:36" x14ac:dyDescent="0.35">
      <c r="B32" s="271">
        <v>44256</v>
      </c>
      <c r="C32" s="219">
        <v>6</v>
      </c>
      <c r="D32" s="275"/>
      <c r="E32" s="109" t="s">
        <v>1823</v>
      </c>
      <c r="F32" s="99">
        <v>5.7666666666666657</v>
      </c>
      <c r="G32" s="35"/>
      <c r="H32" s="74"/>
      <c r="I32" s="35"/>
      <c r="J32" s="74"/>
      <c r="O32" s="235"/>
    </row>
    <row r="33" spans="1:42" x14ac:dyDescent="0.35">
      <c r="B33" s="271">
        <v>44287</v>
      </c>
      <c r="C33" s="219">
        <v>6.1</v>
      </c>
      <c r="D33" s="275"/>
      <c r="E33" s="109" t="s">
        <v>1824</v>
      </c>
      <c r="F33" s="99">
        <v>5.1333333333333337</v>
      </c>
      <c r="G33" s="35"/>
      <c r="H33" s="74"/>
      <c r="I33" s="35"/>
      <c r="J33" s="74"/>
      <c r="O33" s="235"/>
    </row>
    <row r="34" spans="1:42" x14ac:dyDescent="0.35">
      <c r="A34" s="35"/>
      <c r="B34" s="271">
        <v>44317</v>
      </c>
      <c r="C34" s="219">
        <v>5.8</v>
      </c>
      <c r="D34" s="275"/>
      <c r="E34" s="109" t="s">
        <v>1825</v>
      </c>
      <c r="F34" s="99">
        <v>4.2333333333333334</v>
      </c>
      <c r="G34" s="35"/>
      <c r="H34" s="74"/>
      <c r="I34" s="35"/>
      <c r="J34" s="74"/>
      <c r="O34" s="235"/>
    </row>
    <row r="35" spans="1:42" x14ac:dyDescent="0.35">
      <c r="A35" s="35"/>
      <c r="B35" s="271">
        <v>44348</v>
      </c>
      <c r="C35" s="219">
        <v>5.4</v>
      </c>
      <c r="D35" s="275"/>
      <c r="E35" s="56" t="s">
        <v>1743</v>
      </c>
      <c r="F35" s="99"/>
      <c r="G35" s="35"/>
      <c r="H35" s="74"/>
      <c r="I35" s="35"/>
      <c r="J35" s="74"/>
      <c r="O35" s="235"/>
    </row>
    <row r="36" spans="1:42" x14ac:dyDescent="0.35">
      <c r="A36" s="35"/>
      <c r="B36" s="271">
        <v>44378</v>
      </c>
      <c r="C36" s="219">
        <v>5.4</v>
      </c>
      <c r="D36" s="275"/>
      <c r="E36" s="109" t="s">
        <v>1822</v>
      </c>
      <c r="F36" s="99">
        <v>3.8000000000000003</v>
      </c>
      <c r="G36" s="35"/>
      <c r="H36" s="74"/>
      <c r="I36" s="35"/>
      <c r="J36" s="74"/>
      <c r="O36" s="235"/>
    </row>
    <row r="37" spans="1:42" x14ac:dyDescent="0.35">
      <c r="A37" s="35"/>
      <c r="B37" s="271">
        <v>44409</v>
      </c>
      <c r="C37" s="219">
        <v>5.2</v>
      </c>
      <c r="D37" s="275"/>
      <c r="E37" s="109" t="s">
        <v>1823</v>
      </c>
      <c r="F37" s="99">
        <v>3.6</v>
      </c>
      <c r="G37" s="35"/>
      <c r="H37" s="74"/>
      <c r="I37" s="35"/>
      <c r="J37" s="74"/>
      <c r="O37" s="235"/>
    </row>
    <row r="38" spans="1:42" x14ac:dyDescent="0.35">
      <c r="A38" s="35"/>
      <c r="B38" s="271">
        <v>44440</v>
      </c>
      <c r="C38" s="219">
        <v>4.8</v>
      </c>
      <c r="D38" s="275"/>
      <c r="E38" s="109" t="s">
        <v>1824</v>
      </c>
      <c r="F38" s="99">
        <v>3.5666666666666664</v>
      </c>
      <c r="G38" s="35"/>
      <c r="H38" s="74"/>
      <c r="I38" s="35"/>
      <c r="J38" s="74"/>
      <c r="O38" s="235"/>
    </row>
    <row r="39" spans="1:42" x14ac:dyDescent="0.35">
      <c r="A39" s="35"/>
      <c r="B39" s="271">
        <v>44470</v>
      </c>
      <c r="C39" s="219">
        <v>4.5999999999999996</v>
      </c>
      <c r="D39" s="275"/>
      <c r="E39" s="109" t="s">
        <v>1825</v>
      </c>
      <c r="F39" s="99">
        <v>3.6</v>
      </c>
      <c r="G39" s="35"/>
      <c r="H39" s="74"/>
      <c r="I39" s="35"/>
      <c r="J39" s="74"/>
      <c r="O39" s="235"/>
    </row>
    <row r="40" spans="1:42" x14ac:dyDescent="0.3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3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35">
      <c r="A42" s="35"/>
      <c r="B42" s="271">
        <v>44562</v>
      </c>
      <c r="C42" s="219">
        <v>4</v>
      </c>
      <c r="D42" s="35"/>
      <c r="E42" s="109" t="s">
        <v>1823</v>
      </c>
      <c r="F42" s="99"/>
      <c r="G42" s="35"/>
      <c r="H42" s="74"/>
      <c r="I42" s="35"/>
      <c r="J42" s="74"/>
      <c r="O42" s="235"/>
    </row>
    <row r="43" spans="1:42" x14ac:dyDescent="0.35">
      <c r="A43" s="35"/>
      <c r="B43" s="271">
        <v>44593</v>
      </c>
      <c r="C43" s="219">
        <v>3.8</v>
      </c>
      <c r="D43" s="35"/>
      <c r="E43" s="109" t="s">
        <v>1824</v>
      </c>
      <c r="F43" s="99"/>
      <c r="G43" s="35"/>
      <c r="H43" s="74"/>
      <c r="I43" s="35"/>
      <c r="J43" s="74"/>
    </row>
    <row r="44" spans="1:42" x14ac:dyDescent="0.35">
      <c r="A44" s="35"/>
      <c r="B44" s="271">
        <v>44621</v>
      </c>
      <c r="C44" s="219">
        <v>3.6</v>
      </c>
      <c r="D44" s="35"/>
      <c r="E44" s="109" t="s">
        <v>1825</v>
      </c>
      <c r="F44" s="99"/>
      <c r="G44" s="35"/>
      <c r="H44" s="74"/>
      <c r="I44" s="35"/>
      <c r="J44" s="74"/>
    </row>
    <row r="45" spans="1:42" x14ac:dyDescent="0.35">
      <c r="A45" s="35"/>
      <c r="B45" s="271">
        <v>44652</v>
      </c>
      <c r="C45" s="219">
        <v>3.6</v>
      </c>
      <c r="D45" s="35"/>
      <c r="E45" s="56" t="s">
        <v>1828</v>
      </c>
      <c r="F45" s="99"/>
      <c r="G45" s="35"/>
      <c r="H45" s="74"/>
      <c r="I45" s="35"/>
      <c r="J45" s="74"/>
    </row>
    <row r="46" spans="1:42" x14ac:dyDescent="0.35">
      <c r="A46" s="35"/>
      <c r="B46" s="271">
        <v>44682</v>
      </c>
      <c r="C46" s="219">
        <v>3.6</v>
      </c>
      <c r="D46" s="35"/>
      <c r="E46" s="109" t="s">
        <v>1822</v>
      </c>
      <c r="F46" s="99"/>
      <c r="G46" s="35"/>
      <c r="H46" s="74"/>
      <c r="I46" s="35"/>
      <c r="J46" s="74"/>
    </row>
    <row r="47" spans="1:42" x14ac:dyDescent="0.35">
      <c r="A47" s="35"/>
      <c r="B47" s="271">
        <v>44713</v>
      </c>
      <c r="C47" s="219">
        <v>3.6</v>
      </c>
      <c r="D47" s="35"/>
      <c r="E47" s="109" t="s">
        <v>1823</v>
      </c>
      <c r="F47" s="99"/>
      <c r="G47" s="35"/>
      <c r="H47" s="74"/>
      <c r="I47" s="35"/>
      <c r="J47" s="74"/>
    </row>
    <row r="48" spans="1:42" x14ac:dyDescent="0.35">
      <c r="A48" s="35"/>
      <c r="B48" s="271">
        <v>44743</v>
      </c>
      <c r="C48" s="219">
        <v>3.5</v>
      </c>
      <c r="D48" s="35"/>
      <c r="E48" s="109" t="s">
        <v>1824</v>
      </c>
      <c r="F48" s="99"/>
      <c r="G48" s="35"/>
      <c r="H48" s="74"/>
      <c r="I48" s="35"/>
      <c r="J48" s="74"/>
    </row>
    <row r="49" spans="1:10" x14ac:dyDescent="0.35">
      <c r="A49" s="35"/>
      <c r="B49" s="271">
        <v>44774</v>
      </c>
      <c r="C49" s="219">
        <v>3.7</v>
      </c>
      <c r="D49" s="35"/>
      <c r="E49" s="109" t="s">
        <v>1825</v>
      </c>
      <c r="F49" s="99"/>
      <c r="G49" s="35"/>
      <c r="H49" s="74"/>
      <c r="I49" s="35"/>
      <c r="J49" s="74"/>
    </row>
    <row r="50" spans="1:10" x14ac:dyDescent="0.35">
      <c r="A50" s="35"/>
      <c r="B50" s="271">
        <v>44805</v>
      </c>
      <c r="C50" s="219">
        <v>3.5</v>
      </c>
      <c r="D50" s="35"/>
      <c r="E50" s="56" t="s">
        <v>1829</v>
      </c>
      <c r="F50" s="99"/>
      <c r="G50" s="35"/>
      <c r="H50" s="35"/>
      <c r="I50" s="35"/>
      <c r="J50" s="35"/>
    </row>
    <row r="51" spans="1:10" x14ac:dyDescent="0.35">
      <c r="A51" s="35"/>
      <c r="B51" s="271">
        <v>44835</v>
      </c>
      <c r="C51" s="219">
        <v>3.7</v>
      </c>
      <c r="D51" s="35"/>
      <c r="E51" s="109" t="s">
        <v>1822</v>
      </c>
      <c r="F51" s="99"/>
      <c r="G51" s="35"/>
      <c r="H51" s="35"/>
      <c r="I51" s="35"/>
      <c r="J51" s="35"/>
    </row>
    <row r="52" spans="1:10" x14ac:dyDescent="0.35">
      <c r="A52" s="35"/>
      <c r="B52" s="271">
        <v>44866</v>
      </c>
      <c r="C52" s="219">
        <v>3.6</v>
      </c>
      <c r="D52" s="35"/>
      <c r="E52" s="109" t="s">
        <v>1823</v>
      </c>
      <c r="F52" s="99"/>
      <c r="G52" s="35"/>
      <c r="H52" s="35"/>
      <c r="I52" s="35"/>
      <c r="J52" s="35"/>
    </row>
    <row r="53" spans="1:10" x14ac:dyDescent="0.35">
      <c r="A53" s="35"/>
      <c r="B53" s="271">
        <v>44896</v>
      </c>
      <c r="C53" s="219">
        <v>3.5</v>
      </c>
      <c r="D53" s="35"/>
      <c r="E53" s="109" t="s">
        <v>1824</v>
      </c>
      <c r="F53" s="99"/>
      <c r="G53" s="35"/>
      <c r="H53" s="35"/>
      <c r="I53" s="35"/>
      <c r="J53" s="35"/>
    </row>
    <row r="54" spans="1:10" x14ac:dyDescent="0.35">
      <c r="B54" s="271">
        <v>44927</v>
      </c>
      <c r="C54" s="219">
        <v>3.4</v>
      </c>
      <c r="D54" s="35"/>
      <c r="E54" s="109" t="s">
        <v>1825</v>
      </c>
      <c r="F54" s="99"/>
      <c r="G54" s="35"/>
      <c r="H54" s="35"/>
      <c r="I54" s="35"/>
      <c r="J54" s="35"/>
    </row>
    <row r="55" spans="1:10" x14ac:dyDescent="0.35">
      <c r="B55" s="271">
        <v>44958</v>
      </c>
      <c r="C55" s="219">
        <v>3.6</v>
      </c>
      <c r="D55" s="35"/>
      <c r="E55" s="56" t="s">
        <v>1830</v>
      </c>
      <c r="F55" s="99"/>
      <c r="G55" s="35"/>
      <c r="H55" s="35"/>
      <c r="I55" s="35"/>
      <c r="J55" s="35"/>
    </row>
    <row r="56" spans="1:10" x14ac:dyDescent="0.35">
      <c r="B56" s="271">
        <v>44986</v>
      </c>
      <c r="C56" s="219">
        <v>3.5</v>
      </c>
      <c r="D56" s="35"/>
      <c r="E56" s="109" t="s">
        <v>1822</v>
      </c>
      <c r="F56" s="99"/>
      <c r="G56" s="35"/>
      <c r="H56" s="35"/>
      <c r="I56" s="35"/>
      <c r="J56" s="35"/>
    </row>
    <row r="57" spans="1:10" x14ac:dyDescent="0.35">
      <c r="B57" s="271">
        <v>45017</v>
      </c>
      <c r="C57" s="219"/>
      <c r="D57" s="35"/>
      <c r="E57" s="109" t="s">
        <v>1823</v>
      </c>
      <c r="F57" s="99"/>
      <c r="G57" s="35"/>
      <c r="H57" s="35"/>
      <c r="I57" s="35"/>
      <c r="J57" s="35"/>
    </row>
    <row r="58" spans="1:10" x14ac:dyDescent="0.35">
      <c r="B58" s="271">
        <v>45047</v>
      </c>
      <c r="C58" s="219"/>
      <c r="D58" s="35"/>
      <c r="E58" s="109" t="s">
        <v>1824</v>
      </c>
      <c r="F58" s="99"/>
      <c r="G58" s="35"/>
      <c r="H58" s="35"/>
      <c r="I58" s="35"/>
      <c r="J58" s="35"/>
    </row>
    <row r="59" spans="1:10" x14ac:dyDescent="0.35">
      <c r="B59" s="271">
        <v>45078</v>
      </c>
      <c r="C59" s="219"/>
      <c r="D59" s="35"/>
      <c r="E59" s="109" t="s">
        <v>1825</v>
      </c>
      <c r="F59" s="99"/>
      <c r="G59" s="35"/>
      <c r="H59" s="35"/>
      <c r="I59" s="35"/>
      <c r="J59" s="35"/>
    </row>
    <row r="60" spans="1:10" x14ac:dyDescent="0.35">
      <c r="B60" s="271">
        <v>45108</v>
      </c>
      <c r="C60" s="219"/>
      <c r="D60" s="35"/>
      <c r="E60" s="35"/>
      <c r="F60" s="35"/>
      <c r="G60" s="35"/>
      <c r="H60" s="35"/>
      <c r="I60" s="35"/>
      <c r="J60" s="35"/>
    </row>
    <row r="61" spans="1:10" x14ac:dyDescent="0.35">
      <c r="B61" s="271">
        <v>45139</v>
      </c>
      <c r="C61" s="219"/>
      <c r="D61" s="35"/>
      <c r="E61" s="35"/>
      <c r="F61" s="35"/>
      <c r="G61" s="35"/>
      <c r="H61" s="35"/>
      <c r="I61" s="35"/>
      <c r="J61" s="35"/>
    </row>
    <row r="62" spans="1:10" x14ac:dyDescent="0.35">
      <c r="B62" s="271">
        <v>45170</v>
      </c>
      <c r="C62" s="219"/>
      <c r="D62" s="35"/>
      <c r="E62" s="35"/>
      <c r="F62" s="35"/>
      <c r="G62" s="35"/>
      <c r="H62" s="35"/>
      <c r="I62" s="35"/>
      <c r="J62" s="35"/>
    </row>
    <row r="63" spans="1:10" x14ac:dyDescent="0.35">
      <c r="B63" s="271">
        <v>45200</v>
      </c>
      <c r="C63" s="219"/>
      <c r="D63" s="35"/>
      <c r="E63" s="35"/>
      <c r="F63" s="35"/>
      <c r="G63" s="35"/>
      <c r="H63" s="35"/>
      <c r="I63" s="35"/>
      <c r="J63" s="35"/>
    </row>
    <row r="64" spans="1:10" x14ac:dyDescent="0.35">
      <c r="B64" s="271">
        <v>45231</v>
      </c>
      <c r="C64" s="219"/>
      <c r="D64" s="35"/>
      <c r="E64" s="35"/>
      <c r="F64" s="35"/>
      <c r="G64" s="35"/>
      <c r="H64" s="35"/>
      <c r="I64" s="35"/>
      <c r="J64" s="35"/>
    </row>
    <row r="65" spans="2:10" x14ac:dyDescent="0.35">
      <c r="B65" s="271">
        <v>45261</v>
      </c>
      <c r="C65" s="219"/>
      <c r="D65" s="35"/>
      <c r="E65" s="35"/>
      <c r="F65" s="35"/>
      <c r="G65" s="35"/>
      <c r="H65" s="35"/>
      <c r="I65" s="35"/>
      <c r="J65" s="35"/>
    </row>
    <row r="66" spans="2:10" x14ac:dyDescent="0.35">
      <c r="B66" s="271">
        <v>45292</v>
      </c>
      <c r="C66" s="219"/>
      <c r="D66" s="35"/>
      <c r="E66" s="35"/>
      <c r="F66" s="35"/>
      <c r="G66" s="35"/>
      <c r="H66" s="35"/>
      <c r="I66" s="35"/>
      <c r="J66" s="35"/>
    </row>
    <row r="67" spans="2:10" x14ac:dyDescent="0.35">
      <c r="B67" s="271">
        <v>45323</v>
      </c>
      <c r="C67" s="219"/>
      <c r="D67" s="35"/>
      <c r="E67" s="35"/>
      <c r="F67" s="35"/>
      <c r="G67" s="35"/>
      <c r="H67" s="35"/>
      <c r="I67" s="35"/>
      <c r="J67" s="35"/>
    </row>
    <row r="68" spans="2:10" x14ac:dyDescent="0.35">
      <c r="B68" s="271">
        <v>45352</v>
      </c>
      <c r="C68" s="219"/>
      <c r="D68" s="35"/>
      <c r="E68" s="35"/>
      <c r="F68" s="35"/>
      <c r="G68" s="35"/>
      <c r="H68" s="35"/>
      <c r="I68" s="35"/>
      <c r="J68" s="35"/>
    </row>
    <row r="69" spans="2:10" x14ac:dyDescent="0.35">
      <c r="B69" s="271">
        <v>45383</v>
      </c>
      <c r="C69" s="219"/>
      <c r="D69" s="35"/>
      <c r="E69" s="35"/>
      <c r="F69" s="35"/>
      <c r="G69" s="35"/>
      <c r="H69" s="35"/>
      <c r="I69" s="35"/>
      <c r="J69" s="35"/>
    </row>
    <row r="70" spans="2:10" x14ac:dyDescent="0.35">
      <c r="B70" s="271">
        <v>45413</v>
      </c>
      <c r="C70" s="219"/>
      <c r="D70" s="35"/>
      <c r="E70" s="35"/>
      <c r="F70" s="35"/>
      <c r="G70" s="35"/>
      <c r="H70" s="35"/>
      <c r="I70" s="35"/>
      <c r="J70" s="35"/>
    </row>
    <row r="71" spans="2:10" x14ac:dyDescent="0.35">
      <c r="B71" s="271">
        <v>45444</v>
      </c>
      <c r="C71" s="219"/>
      <c r="D71" s="35"/>
      <c r="E71" s="35"/>
      <c r="F71" s="35"/>
      <c r="G71" s="35"/>
      <c r="H71" s="35"/>
      <c r="I71" s="35"/>
      <c r="J71" s="35"/>
    </row>
    <row r="72" spans="2:10" x14ac:dyDescent="0.35">
      <c r="B72" s="271">
        <v>45474</v>
      </c>
      <c r="C72" s="219"/>
      <c r="D72" s="35"/>
      <c r="E72" s="35"/>
      <c r="F72" s="35"/>
      <c r="G72" s="35"/>
      <c r="H72" s="35"/>
      <c r="I72" s="35"/>
      <c r="J72" s="35"/>
    </row>
    <row r="73" spans="2:10" x14ac:dyDescent="0.35">
      <c r="B73" s="271">
        <v>45505</v>
      </c>
      <c r="C73" s="219"/>
      <c r="D73" s="35"/>
      <c r="E73" s="35"/>
      <c r="F73" s="35"/>
      <c r="G73" s="35"/>
      <c r="H73" s="35"/>
      <c r="I73" s="35"/>
      <c r="J73" s="35"/>
    </row>
    <row r="74" spans="2:10" x14ac:dyDescent="0.35">
      <c r="B74" s="271">
        <v>45536</v>
      </c>
      <c r="C74" s="219"/>
      <c r="D74" s="35"/>
      <c r="E74" s="35"/>
      <c r="F74" s="35"/>
      <c r="G74" s="35"/>
      <c r="H74" s="35"/>
      <c r="I74" s="35"/>
      <c r="J74" s="35"/>
    </row>
    <row r="75" spans="2:10" x14ac:dyDescent="0.35">
      <c r="B75" s="271">
        <v>45566</v>
      </c>
      <c r="C75" s="219"/>
      <c r="D75" s="35"/>
      <c r="E75" s="35"/>
      <c r="F75" s="35"/>
      <c r="G75" s="35"/>
      <c r="H75" s="35"/>
      <c r="I75" s="35"/>
      <c r="J75" s="35"/>
    </row>
    <row r="76" spans="2:10" x14ac:dyDescent="0.35">
      <c r="B76" s="271">
        <v>45597</v>
      </c>
      <c r="C76" s="219"/>
      <c r="D76" s="35"/>
      <c r="E76" s="35"/>
      <c r="F76" s="35"/>
      <c r="G76" s="35"/>
      <c r="H76" s="35"/>
      <c r="I76" s="35"/>
      <c r="J76" s="35"/>
    </row>
    <row r="77" spans="2:10" x14ac:dyDescent="0.35">
      <c r="B77" s="271">
        <v>45627</v>
      </c>
      <c r="C77" s="219"/>
      <c r="D77" s="35"/>
      <c r="E77" s="35"/>
      <c r="F77" s="35"/>
      <c r="G77" s="35"/>
      <c r="H77" s="35"/>
      <c r="I77" s="35"/>
      <c r="J77" s="35"/>
    </row>
    <row r="78" spans="2:10" x14ac:dyDescent="0.35">
      <c r="B78" s="271">
        <v>45658</v>
      </c>
      <c r="C78" s="219"/>
      <c r="D78" s="35"/>
      <c r="E78" s="35"/>
      <c r="F78" s="35"/>
      <c r="G78" s="35"/>
      <c r="H78" s="35"/>
      <c r="I78" s="35"/>
      <c r="J78" s="35"/>
    </row>
    <row r="79" spans="2:10" x14ac:dyDescent="0.35">
      <c r="B79" s="271">
        <v>45689</v>
      </c>
      <c r="C79" s="219"/>
      <c r="D79" s="35"/>
      <c r="E79" s="35"/>
      <c r="F79" s="35"/>
      <c r="G79" s="35"/>
      <c r="H79" s="35"/>
      <c r="I79" s="35"/>
      <c r="J79" s="35"/>
    </row>
    <row r="80" spans="2:10" x14ac:dyDescent="0.35">
      <c r="B80" s="271">
        <v>45717</v>
      </c>
      <c r="C80" s="219"/>
      <c r="D80" s="35"/>
      <c r="E80" s="35"/>
      <c r="F80" s="35"/>
      <c r="G80" s="35"/>
      <c r="H80" s="35"/>
      <c r="I80" s="35"/>
      <c r="J80" s="35"/>
    </row>
    <row r="81" spans="2:10" x14ac:dyDescent="0.35">
      <c r="B81" s="271">
        <v>45748</v>
      </c>
      <c r="C81" s="219"/>
      <c r="D81" s="35"/>
      <c r="E81" s="35"/>
      <c r="F81" s="35"/>
      <c r="G81" s="35"/>
      <c r="H81" s="35"/>
      <c r="I81" s="35"/>
      <c r="J81" s="35"/>
    </row>
    <row r="82" spans="2:10" x14ac:dyDescent="0.35">
      <c r="B82" s="271">
        <v>45778</v>
      </c>
      <c r="C82" s="219"/>
      <c r="D82" s="35"/>
      <c r="E82" s="35"/>
      <c r="F82" s="35"/>
      <c r="G82" s="35"/>
      <c r="H82" s="35"/>
      <c r="I82" s="35"/>
      <c r="J82" s="35"/>
    </row>
    <row r="83" spans="2:10" x14ac:dyDescent="0.35">
      <c r="B83" s="271">
        <v>45809</v>
      </c>
      <c r="C83" s="219"/>
      <c r="D83" s="35"/>
      <c r="E83" s="35"/>
      <c r="F83" s="35"/>
      <c r="G83" s="35"/>
      <c r="H83" s="35"/>
      <c r="I83" s="35"/>
      <c r="J83" s="35"/>
    </row>
    <row r="84" spans="2:10" x14ac:dyDescent="0.35">
      <c r="B84" s="271">
        <v>45839</v>
      </c>
      <c r="C84" s="219"/>
      <c r="D84" s="35"/>
      <c r="E84" s="35"/>
      <c r="F84" s="35"/>
      <c r="G84" s="35"/>
      <c r="H84" s="35"/>
      <c r="I84" s="35"/>
      <c r="J84" s="35"/>
    </row>
    <row r="85" spans="2:10" x14ac:dyDescent="0.35">
      <c r="B85" s="271">
        <v>45870</v>
      </c>
      <c r="C85" s="219"/>
      <c r="D85" s="35"/>
      <c r="E85" s="35"/>
      <c r="F85" s="35"/>
      <c r="G85" s="35"/>
      <c r="H85" s="35"/>
      <c r="I85" s="35"/>
      <c r="J85" s="35"/>
    </row>
    <row r="86" spans="2:10" x14ac:dyDescent="0.35">
      <c r="B86" s="271">
        <v>45901</v>
      </c>
      <c r="C86" s="219"/>
      <c r="D86" s="35"/>
      <c r="E86" s="35"/>
      <c r="F86" s="35"/>
      <c r="G86" s="35"/>
      <c r="H86" s="35"/>
      <c r="I86" s="35"/>
      <c r="J86" s="35"/>
    </row>
    <row r="87" spans="2:10" x14ac:dyDescent="0.35">
      <c r="B87" s="271">
        <v>45931</v>
      </c>
      <c r="C87" s="219"/>
      <c r="D87" s="35"/>
      <c r="E87" s="35"/>
      <c r="F87" s="35"/>
      <c r="G87" s="35"/>
      <c r="H87" s="35"/>
      <c r="I87" s="35"/>
      <c r="J87" s="35"/>
    </row>
    <row r="88" spans="2:10" x14ac:dyDescent="0.35">
      <c r="B88" s="271">
        <v>45962</v>
      </c>
      <c r="C88" s="219"/>
      <c r="D88" s="35"/>
      <c r="E88" s="35"/>
      <c r="F88" s="35"/>
      <c r="G88" s="35"/>
      <c r="H88" s="35"/>
      <c r="I88" s="35"/>
      <c r="J88" s="35"/>
    </row>
    <row r="89" spans="2:10" x14ac:dyDescent="0.35">
      <c r="B89" s="271">
        <v>45992</v>
      </c>
      <c r="C89" s="219"/>
      <c r="D89" s="35"/>
      <c r="E89" s="35"/>
      <c r="F89" s="35"/>
      <c r="G89" s="35"/>
      <c r="H89" s="35"/>
      <c r="I89" s="35"/>
      <c r="J89" s="35"/>
    </row>
    <row r="90" spans="2:10" x14ac:dyDescent="0.35">
      <c r="B90" s="271">
        <v>46023</v>
      </c>
      <c r="C90" s="219"/>
      <c r="D90" s="35"/>
      <c r="E90" s="35"/>
      <c r="F90" s="35"/>
      <c r="G90" s="35"/>
      <c r="H90" s="35"/>
      <c r="I90" s="35"/>
      <c r="J90" s="35"/>
    </row>
    <row r="91" spans="2:10" x14ac:dyDescent="0.35">
      <c r="B91" s="271">
        <v>46054</v>
      </c>
      <c r="C91" s="219"/>
      <c r="D91" s="35"/>
      <c r="E91" s="35"/>
      <c r="F91" s="35"/>
      <c r="G91" s="35"/>
      <c r="H91" s="35"/>
      <c r="I91" s="35"/>
      <c r="J91" s="35"/>
    </row>
    <row r="92" spans="2:10" x14ac:dyDescent="0.35">
      <c r="B92" s="271">
        <v>46082</v>
      </c>
      <c r="C92" s="219"/>
      <c r="D92" s="35"/>
      <c r="E92" s="35"/>
      <c r="F92" s="35"/>
      <c r="G92" s="35"/>
      <c r="H92" s="35"/>
      <c r="I92" s="35"/>
      <c r="J92" s="35"/>
    </row>
    <row r="93" spans="2:10" x14ac:dyDescent="0.35">
      <c r="B93" s="271">
        <v>46113</v>
      </c>
      <c r="C93" s="219"/>
      <c r="D93" s="35"/>
      <c r="E93" s="35"/>
      <c r="F93" s="35"/>
      <c r="G93" s="35"/>
      <c r="H93" s="35"/>
      <c r="I93" s="35"/>
      <c r="J93" s="35"/>
    </row>
    <row r="94" spans="2:10" x14ac:dyDescent="0.35">
      <c r="B94" s="271">
        <v>46143</v>
      </c>
      <c r="C94" s="219"/>
      <c r="D94" s="35"/>
      <c r="E94" s="35"/>
      <c r="F94" s="35"/>
      <c r="G94" s="35"/>
      <c r="H94" s="35"/>
      <c r="I94" s="35"/>
      <c r="J94" s="35"/>
    </row>
    <row r="95" spans="2:10" x14ac:dyDescent="0.35">
      <c r="B95" s="271">
        <v>46174</v>
      </c>
      <c r="C95" s="219"/>
      <c r="D95" s="35"/>
      <c r="E95" s="35"/>
      <c r="F95" s="35"/>
      <c r="G95" s="35"/>
      <c r="H95" s="35"/>
      <c r="I95" s="35"/>
      <c r="J95" s="35"/>
    </row>
    <row r="96" spans="2:10" x14ac:dyDescent="0.35">
      <c r="B96" s="271">
        <v>46204</v>
      </c>
      <c r="C96" s="219"/>
      <c r="D96" s="35"/>
      <c r="E96" s="35"/>
      <c r="F96" s="35"/>
      <c r="G96" s="35"/>
      <c r="H96" s="35"/>
      <c r="I96" s="35"/>
      <c r="J96" s="35"/>
    </row>
    <row r="97" spans="2:10" x14ac:dyDescent="0.35">
      <c r="B97" s="271">
        <v>46235</v>
      </c>
      <c r="C97" s="219"/>
      <c r="D97" s="35"/>
      <c r="E97" s="35"/>
      <c r="F97" s="35"/>
      <c r="G97" s="35"/>
      <c r="H97" s="35"/>
      <c r="I97" s="35"/>
      <c r="J97" s="35"/>
    </row>
    <row r="98" spans="2:10" x14ac:dyDescent="0.35">
      <c r="B98" s="271">
        <v>46266</v>
      </c>
      <c r="C98" s="219"/>
      <c r="D98" s="35"/>
      <c r="E98" s="35"/>
      <c r="F98" s="35"/>
      <c r="G98" s="35"/>
      <c r="H98" s="35"/>
      <c r="I98" s="35"/>
      <c r="J98" s="35"/>
    </row>
    <row r="99" spans="2:10" x14ac:dyDescent="0.35">
      <c r="B99" s="271">
        <v>46296</v>
      </c>
      <c r="C99" s="219"/>
      <c r="D99" s="35"/>
      <c r="E99" s="35"/>
      <c r="F99" s="35"/>
      <c r="G99" s="35"/>
      <c r="H99" s="35"/>
      <c r="I99" s="35"/>
      <c r="J99" s="35"/>
    </row>
    <row r="100" spans="2:10" x14ac:dyDescent="0.35">
      <c r="B100" s="271">
        <v>46327</v>
      </c>
      <c r="C100" s="219"/>
      <c r="D100" s="35"/>
      <c r="E100" s="35"/>
      <c r="F100" s="35"/>
      <c r="G100" s="35"/>
      <c r="H100" s="35"/>
      <c r="I100" s="35"/>
      <c r="J100" s="35"/>
    </row>
    <row r="101" spans="2:10" x14ac:dyDescent="0.3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5" t="s">
        <v>53</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0" ht="14.25" customHeight="1" x14ac:dyDescent="0.35">
      <c r="B2" s="1346" t="s">
        <v>278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0"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0"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0"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0" ht="38.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0" x14ac:dyDescent="0.3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9" customHeight="1" x14ac:dyDescent="0.35">
      <c r="B8" s="1350" t="s">
        <v>279</v>
      </c>
      <c r="C8" s="1351"/>
      <c r="D8" s="1370" t="s">
        <v>280</v>
      </c>
      <c r="E8" s="1371"/>
      <c r="F8" s="1371"/>
      <c r="G8" s="1371"/>
      <c r="H8" s="1371"/>
      <c r="I8" s="1371"/>
      <c r="J8" s="1371"/>
      <c r="K8" s="1371"/>
      <c r="L8" s="1371"/>
      <c r="M8" s="1371"/>
      <c r="N8" s="1371"/>
      <c r="O8" s="1371"/>
      <c r="P8" s="1371"/>
      <c r="Q8" s="1371"/>
      <c r="R8" s="1371"/>
      <c r="S8" s="1371"/>
      <c r="T8" s="1372"/>
      <c r="U8" s="1373" t="s">
        <v>281</v>
      </c>
      <c r="V8" s="1374"/>
      <c r="W8" s="1374"/>
      <c r="X8" s="1374"/>
      <c r="Y8" s="1374"/>
      <c r="Z8" s="1374"/>
      <c r="AA8" s="1374"/>
      <c r="AB8" s="1374"/>
      <c r="AC8" s="1375"/>
    </row>
    <row r="9" spans="2:30" ht="12.75" customHeight="1" x14ac:dyDescent="0.35">
      <c r="B9" s="1352"/>
      <c r="C9" s="1353"/>
      <c r="D9" s="214">
        <v>2018</v>
      </c>
      <c r="E9" s="1359">
        <v>2019</v>
      </c>
      <c r="F9" s="1360"/>
      <c r="G9" s="1360"/>
      <c r="H9" s="1361"/>
      <c r="I9" s="1360">
        <v>2020</v>
      </c>
      <c r="J9" s="1360"/>
      <c r="K9" s="1360"/>
      <c r="L9" s="1360"/>
      <c r="M9" s="1359">
        <v>2021</v>
      </c>
      <c r="N9" s="1360"/>
      <c r="O9" s="1360"/>
      <c r="P9" s="1360"/>
      <c r="Q9" s="1376">
        <v>2022</v>
      </c>
      <c r="R9" s="1377"/>
      <c r="S9" s="283"/>
      <c r="T9" s="292"/>
      <c r="U9" s="1357">
        <v>2023</v>
      </c>
      <c r="V9" s="1369"/>
      <c r="W9" s="1369"/>
      <c r="X9" s="1358"/>
      <c r="Y9" s="1356">
        <v>2024</v>
      </c>
      <c r="Z9" s="1369"/>
      <c r="AA9" s="1369"/>
      <c r="AB9" s="1369"/>
      <c r="AC9" s="246">
        <v>2025</v>
      </c>
    </row>
    <row r="10" spans="2:30" ht="14.9" customHeight="1" x14ac:dyDescent="0.35">
      <c r="B10" s="1352"/>
      <c r="C10" s="135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3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9" customHeight="1" x14ac:dyDescent="0.3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9" customHeight="1" x14ac:dyDescent="0.3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3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3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3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3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3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35">
      <c r="C26" s="235"/>
      <c r="D26" s="229"/>
      <c r="E26" s="229"/>
      <c r="F26" s="229"/>
      <c r="G26" s="229"/>
      <c r="H26" s="221"/>
      <c r="I26" s="221"/>
      <c r="J26" s="221"/>
      <c r="K26" s="221"/>
      <c r="L26" s="221"/>
      <c r="M26" s="221"/>
      <c r="N26" s="221"/>
      <c r="O26" s="221"/>
      <c r="P26" s="221"/>
      <c r="AD26" s="218"/>
    </row>
    <row r="27" spans="1:32" x14ac:dyDescent="0.35">
      <c r="M27" s="235"/>
      <c r="N27" s="235"/>
      <c r="O27" s="235"/>
    </row>
    <row r="28" spans="1:32" ht="43.5" customHeight="1" x14ac:dyDescent="0.35">
      <c r="B28" s="276" t="s">
        <v>302</v>
      </c>
      <c r="C28" s="277" t="s">
        <v>303</v>
      </c>
      <c r="D28" s="274"/>
      <c r="E28" s="14" t="s">
        <v>1821</v>
      </c>
      <c r="F28" s="14" t="s">
        <v>1826</v>
      </c>
      <c r="G28" s="14"/>
      <c r="H28" s="14"/>
      <c r="I28" s="14"/>
      <c r="J28" s="14"/>
      <c r="O28" s="278"/>
    </row>
    <row r="29" spans="1:32" x14ac:dyDescent="0.35">
      <c r="A29" s="35"/>
      <c r="B29" s="271">
        <v>44197</v>
      </c>
      <c r="C29" s="219">
        <v>6.3</v>
      </c>
      <c r="D29" s="275"/>
      <c r="E29" s="56" t="s">
        <v>1754</v>
      </c>
      <c r="F29" s="35"/>
      <c r="G29" s="35"/>
      <c r="H29" s="74"/>
      <c r="I29" s="35"/>
      <c r="J29" s="74"/>
      <c r="O29" s="235"/>
    </row>
    <row r="30" spans="1:32" x14ac:dyDescent="0.35">
      <c r="A30" s="35"/>
      <c r="B30" s="271">
        <v>44228</v>
      </c>
      <c r="C30" s="219">
        <v>6.2</v>
      </c>
      <c r="D30" s="275"/>
      <c r="E30" s="109" t="s">
        <v>1822</v>
      </c>
      <c r="F30" s="99">
        <v>6.166666666666667</v>
      </c>
      <c r="G30" s="35"/>
      <c r="H30" s="74"/>
      <c r="I30" s="35"/>
      <c r="J30" s="74"/>
      <c r="O30" s="235"/>
    </row>
    <row r="31" spans="1:32" x14ac:dyDescent="0.35">
      <c r="A31" s="35"/>
      <c r="B31" s="271">
        <v>44256</v>
      </c>
      <c r="C31" s="219">
        <v>6</v>
      </c>
      <c r="D31" s="275"/>
      <c r="E31" s="109" t="s">
        <v>1823</v>
      </c>
      <c r="F31" s="99">
        <v>5.7666666666666657</v>
      </c>
      <c r="G31" s="35"/>
      <c r="H31" s="74"/>
      <c r="I31" s="35"/>
      <c r="J31" s="74"/>
      <c r="O31" s="235"/>
    </row>
    <row r="32" spans="1:32" x14ac:dyDescent="0.35">
      <c r="A32" s="35"/>
      <c r="B32" s="271">
        <v>44287</v>
      </c>
      <c r="C32" s="219">
        <v>6.1</v>
      </c>
      <c r="D32" s="275"/>
      <c r="E32" s="109" t="s">
        <v>1824</v>
      </c>
      <c r="F32" s="99">
        <v>5.1333333333333337</v>
      </c>
      <c r="G32" s="35"/>
      <c r="H32" s="74"/>
      <c r="I32" s="35"/>
      <c r="J32" s="74"/>
      <c r="O32" s="235"/>
    </row>
    <row r="33" spans="1:38" x14ac:dyDescent="0.35">
      <c r="A33" s="35"/>
      <c r="B33" s="271">
        <v>44317</v>
      </c>
      <c r="C33" s="219">
        <v>5.8</v>
      </c>
      <c r="D33" s="275"/>
      <c r="E33" s="109" t="s">
        <v>1825</v>
      </c>
      <c r="F33" s="99">
        <v>4.2333333333333334</v>
      </c>
      <c r="G33" s="35"/>
      <c r="H33" s="74"/>
      <c r="I33" s="35"/>
      <c r="J33" s="74"/>
      <c r="O33" s="235"/>
    </row>
    <row r="34" spans="1:38" x14ac:dyDescent="0.35">
      <c r="A34" s="35"/>
      <c r="B34" s="271">
        <v>44348</v>
      </c>
      <c r="C34" s="219">
        <v>5.4</v>
      </c>
      <c r="D34" s="275"/>
      <c r="E34" s="56" t="s">
        <v>1743</v>
      </c>
      <c r="F34" s="99"/>
      <c r="G34" s="35"/>
      <c r="H34" s="74"/>
      <c r="I34" s="35"/>
      <c r="J34" s="74"/>
      <c r="O34" s="235"/>
    </row>
    <row r="35" spans="1:38" x14ac:dyDescent="0.35">
      <c r="A35" s="35"/>
      <c r="B35" s="271">
        <v>44378</v>
      </c>
      <c r="C35" s="219">
        <v>5.4</v>
      </c>
      <c r="D35" s="275"/>
      <c r="E35" s="109" t="s">
        <v>1822</v>
      </c>
      <c r="F35" s="99">
        <v>3.8000000000000003</v>
      </c>
      <c r="G35" s="35"/>
      <c r="H35" s="74"/>
      <c r="I35" s="35"/>
      <c r="J35" s="74"/>
      <c r="O35" s="235"/>
    </row>
    <row r="36" spans="1:38" x14ac:dyDescent="0.35">
      <c r="A36" s="35"/>
      <c r="B36" s="271">
        <v>44409</v>
      </c>
      <c r="C36" s="219">
        <v>5.2</v>
      </c>
      <c r="D36" s="275"/>
      <c r="E36" s="109" t="s">
        <v>1823</v>
      </c>
      <c r="F36" s="99">
        <v>3.6</v>
      </c>
      <c r="G36" s="35"/>
      <c r="H36" s="74"/>
      <c r="I36" s="35"/>
      <c r="J36" s="74"/>
      <c r="O36" s="235"/>
    </row>
    <row r="37" spans="1:38" x14ac:dyDescent="0.35">
      <c r="A37" s="35"/>
      <c r="B37" s="271">
        <v>44440</v>
      </c>
      <c r="C37" s="219">
        <v>4.8</v>
      </c>
      <c r="D37" s="275"/>
      <c r="E37" s="109" t="s">
        <v>1824</v>
      </c>
      <c r="F37" s="99">
        <v>3.5666666666666664</v>
      </c>
      <c r="G37" s="35"/>
      <c r="H37" s="74"/>
      <c r="I37" s="35"/>
      <c r="J37" s="74"/>
      <c r="O37" s="235"/>
    </row>
    <row r="38" spans="1:38" x14ac:dyDescent="0.35">
      <c r="A38" s="35"/>
      <c r="B38" s="271">
        <v>44470</v>
      </c>
      <c r="C38" s="219">
        <v>4.5999999999999996</v>
      </c>
      <c r="D38" s="275"/>
      <c r="E38" s="109" t="s">
        <v>1825</v>
      </c>
      <c r="F38" s="99">
        <v>3.6</v>
      </c>
      <c r="G38" s="35"/>
      <c r="H38" s="74"/>
      <c r="I38" s="35"/>
      <c r="J38" s="74"/>
      <c r="O38" s="235"/>
    </row>
    <row r="39" spans="1:38" x14ac:dyDescent="0.3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3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35">
      <c r="A41" s="35"/>
      <c r="B41" s="271">
        <v>44562</v>
      </c>
      <c r="C41" s="219">
        <v>4</v>
      </c>
      <c r="D41" s="35"/>
      <c r="E41" s="109" t="s">
        <v>1823</v>
      </c>
      <c r="F41" s="99"/>
      <c r="G41" s="35"/>
      <c r="H41" s="74"/>
      <c r="I41" s="35"/>
      <c r="J41" s="74"/>
      <c r="O41" s="235"/>
    </row>
    <row r="42" spans="1:38" x14ac:dyDescent="0.35">
      <c r="A42" s="35"/>
      <c r="B42" s="271">
        <v>44593</v>
      </c>
      <c r="C42" s="219">
        <v>3.8</v>
      </c>
      <c r="D42" s="35"/>
      <c r="E42" s="109" t="s">
        <v>1824</v>
      </c>
      <c r="F42" s="99"/>
      <c r="G42" s="35"/>
      <c r="H42" s="74"/>
      <c r="I42" s="35"/>
      <c r="J42" s="74"/>
    </row>
    <row r="43" spans="1:38" x14ac:dyDescent="0.35">
      <c r="A43" s="35"/>
      <c r="B43" s="271">
        <v>44621</v>
      </c>
      <c r="C43" s="219">
        <v>3.6</v>
      </c>
      <c r="D43" s="35"/>
      <c r="E43" s="109" t="s">
        <v>1825</v>
      </c>
      <c r="F43" s="99"/>
      <c r="G43" s="35"/>
      <c r="H43" s="74"/>
      <c r="I43" s="35"/>
      <c r="J43" s="74"/>
    </row>
    <row r="44" spans="1:38" x14ac:dyDescent="0.35">
      <c r="A44" s="35"/>
      <c r="B44" s="271">
        <v>44652</v>
      </c>
      <c r="C44" s="219">
        <v>3.6</v>
      </c>
      <c r="D44" s="35"/>
      <c r="E44" s="56" t="s">
        <v>1828</v>
      </c>
      <c r="F44" s="99"/>
      <c r="G44" s="35"/>
      <c r="H44" s="74"/>
      <c r="I44" s="35"/>
      <c r="J44" s="74"/>
    </row>
    <row r="45" spans="1:38" x14ac:dyDescent="0.35">
      <c r="A45" s="35"/>
      <c r="B45" s="271">
        <v>44682</v>
      </c>
      <c r="C45" s="219">
        <v>3.6</v>
      </c>
      <c r="D45" s="35"/>
      <c r="E45" s="109" t="s">
        <v>1822</v>
      </c>
      <c r="F45" s="99"/>
      <c r="G45" s="35"/>
      <c r="H45" s="74"/>
      <c r="I45" s="35"/>
      <c r="J45" s="74"/>
    </row>
    <row r="46" spans="1:38" x14ac:dyDescent="0.35">
      <c r="A46" s="35"/>
      <c r="B46" s="271">
        <v>44713</v>
      </c>
      <c r="C46" s="219">
        <v>3.6</v>
      </c>
      <c r="D46" s="35"/>
      <c r="E46" s="109" t="s">
        <v>1823</v>
      </c>
      <c r="F46" s="99"/>
      <c r="G46" s="35"/>
      <c r="H46" s="74"/>
      <c r="I46" s="35"/>
      <c r="J46" s="74"/>
    </row>
    <row r="47" spans="1:38" x14ac:dyDescent="0.35">
      <c r="A47" s="35"/>
      <c r="B47" s="271">
        <v>44743</v>
      </c>
      <c r="C47" s="219">
        <v>3.5</v>
      </c>
      <c r="D47" s="35"/>
      <c r="E47" s="109" t="s">
        <v>1824</v>
      </c>
      <c r="F47" s="99"/>
      <c r="G47" s="35"/>
      <c r="H47" s="74"/>
      <c r="I47" s="35"/>
      <c r="J47" s="74"/>
    </row>
    <row r="48" spans="1:38" x14ac:dyDescent="0.35">
      <c r="A48" s="35"/>
      <c r="B48" s="271">
        <v>44774</v>
      </c>
      <c r="C48" s="219">
        <v>3.7</v>
      </c>
      <c r="D48" s="35"/>
      <c r="E48" s="109" t="s">
        <v>1825</v>
      </c>
      <c r="F48" s="99"/>
      <c r="G48" s="35"/>
      <c r="H48" s="74"/>
      <c r="I48" s="35"/>
      <c r="J48" s="74"/>
    </row>
    <row r="49" spans="2:10" x14ac:dyDescent="0.35">
      <c r="B49" s="271">
        <v>44805</v>
      </c>
      <c r="C49" s="219">
        <v>3.5</v>
      </c>
      <c r="D49" s="35"/>
      <c r="E49" s="56" t="s">
        <v>1829</v>
      </c>
      <c r="F49" s="99"/>
      <c r="G49" s="35"/>
      <c r="H49" s="35"/>
      <c r="I49" s="35"/>
      <c r="J49" s="35"/>
    </row>
    <row r="50" spans="2:10" x14ac:dyDescent="0.35">
      <c r="B50" s="271">
        <v>44835</v>
      </c>
      <c r="C50" s="219">
        <v>3.7</v>
      </c>
      <c r="D50" s="35"/>
      <c r="E50" s="109" t="s">
        <v>1822</v>
      </c>
      <c r="F50" s="99"/>
      <c r="G50" s="35"/>
      <c r="H50" s="35"/>
      <c r="I50" s="35"/>
      <c r="J50" s="35"/>
    </row>
    <row r="51" spans="2:10" x14ac:dyDescent="0.35">
      <c r="B51" s="271">
        <v>44866</v>
      </c>
      <c r="C51" s="219">
        <v>3.6</v>
      </c>
      <c r="D51" s="35"/>
      <c r="E51" s="109" t="s">
        <v>1823</v>
      </c>
      <c r="F51" s="99"/>
      <c r="G51" s="35"/>
      <c r="H51" s="35"/>
      <c r="I51" s="35"/>
      <c r="J51" s="35"/>
    </row>
    <row r="52" spans="2:10" x14ac:dyDescent="0.35">
      <c r="B52" s="271">
        <v>44896</v>
      </c>
      <c r="C52" s="219">
        <v>3.5</v>
      </c>
      <c r="D52" s="35"/>
      <c r="E52" s="109" t="s">
        <v>1824</v>
      </c>
      <c r="F52" s="99"/>
      <c r="G52" s="35"/>
      <c r="H52" s="35"/>
      <c r="I52" s="35"/>
      <c r="J52" s="35"/>
    </row>
    <row r="53" spans="2:10" x14ac:dyDescent="0.35">
      <c r="B53" s="271">
        <v>44927</v>
      </c>
      <c r="C53" s="219">
        <v>3.4</v>
      </c>
      <c r="D53" s="35"/>
      <c r="E53" s="109" t="s">
        <v>1825</v>
      </c>
      <c r="F53" s="99"/>
      <c r="G53" s="35"/>
      <c r="H53" s="35"/>
      <c r="I53" s="35"/>
      <c r="J53" s="35"/>
    </row>
    <row r="54" spans="2:10" x14ac:dyDescent="0.35">
      <c r="B54" s="271">
        <v>44958</v>
      </c>
      <c r="C54" s="219">
        <v>3.6</v>
      </c>
      <c r="D54" s="35"/>
      <c r="E54" s="56" t="s">
        <v>1830</v>
      </c>
      <c r="F54" s="99"/>
      <c r="G54" s="35"/>
      <c r="H54" s="35"/>
      <c r="I54" s="35"/>
      <c r="J54" s="35"/>
    </row>
    <row r="55" spans="2:10" x14ac:dyDescent="0.35">
      <c r="B55" s="271">
        <v>44986</v>
      </c>
      <c r="C55" s="219">
        <v>3.5</v>
      </c>
      <c r="D55" s="35"/>
      <c r="E55" s="109" t="s">
        <v>1822</v>
      </c>
      <c r="F55" s="99"/>
      <c r="G55" s="35"/>
      <c r="H55" s="35"/>
      <c r="I55" s="35"/>
      <c r="J55" s="35"/>
    </row>
    <row r="56" spans="2:10" x14ac:dyDescent="0.35">
      <c r="B56" s="271">
        <v>45017</v>
      </c>
      <c r="C56" s="219"/>
      <c r="D56" s="35"/>
      <c r="E56" s="109" t="s">
        <v>1823</v>
      </c>
      <c r="F56" s="99"/>
      <c r="G56" s="35"/>
      <c r="H56" s="35"/>
      <c r="I56" s="35"/>
      <c r="J56" s="35"/>
    </row>
    <row r="57" spans="2:10" x14ac:dyDescent="0.35">
      <c r="B57" s="271">
        <v>45047</v>
      </c>
      <c r="C57" s="219"/>
      <c r="D57" s="35"/>
      <c r="E57" s="109" t="s">
        <v>1824</v>
      </c>
      <c r="F57" s="99"/>
      <c r="G57" s="35"/>
      <c r="H57" s="35"/>
      <c r="I57" s="35"/>
      <c r="J57" s="35"/>
    </row>
    <row r="58" spans="2:10" x14ac:dyDescent="0.35">
      <c r="B58" s="271">
        <v>45078</v>
      </c>
      <c r="C58" s="219"/>
      <c r="D58" s="35"/>
      <c r="E58" s="109" t="s">
        <v>1825</v>
      </c>
      <c r="F58" s="99"/>
      <c r="G58" s="35"/>
      <c r="H58" s="35"/>
      <c r="I58" s="35"/>
      <c r="J58" s="35"/>
    </row>
    <row r="59" spans="2:10" x14ac:dyDescent="0.35">
      <c r="B59" s="271">
        <v>45108</v>
      </c>
      <c r="C59" s="219"/>
      <c r="D59" s="35"/>
      <c r="E59" s="35"/>
      <c r="F59" s="35"/>
      <c r="G59" s="35"/>
      <c r="H59" s="35"/>
      <c r="I59" s="35"/>
      <c r="J59" s="35"/>
    </row>
    <row r="60" spans="2:10" x14ac:dyDescent="0.35">
      <c r="B60" s="271">
        <v>45139</v>
      </c>
      <c r="C60" s="219"/>
      <c r="D60" s="35"/>
      <c r="E60" s="35"/>
      <c r="F60" s="35"/>
      <c r="G60" s="35"/>
      <c r="H60" s="35"/>
      <c r="I60" s="35"/>
      <c r="J60" s="35"/>
    </row>
    <row r="61" spans="2:10" x14ac:dyDescent="0.35">
      <c r="B61" s="271">
        <v>45170</v>
      </c>
      <c r="C61" s="219"/>
      <c r="D61" s="35"/>
      <c r="E61" s="35"/>
      <c r="F61" s="35"/>
      <c r="G61" s="35"/>
      <c r="H61" s="35"/>
      <c r="I61" s="35"/>
      <c r="J61" s="35"/>
    </row>
    <row r="62" spans="2:10" x14ac:dyDescent="0.35">
      <c r="B62" s="271">
        <v>45200</v>
      </c>
      <c r="C62" s="219"/>
      <c r="D62" s="35"/>
      <c r="E62" s="35"/>
      <c r="F62" s="35"/>
      <c r="G62" s="35"/>
      <c r="H62" s="35"/>
      <c r="I62" s="35"/>
      <c r="J62" s="35"/>
    </row>
    <row r="63" spans="2:10" x14ac:dyDescent="0.35">
      <c r="B63" s="271">
        <v>45231</v>
      </c>
      <c r="C63" s="219"/>
      <c r="D63" s="35"/>
      <c r="E63" s="35"/>
      <c r="F63" s="35"/>
      <c r="G63" s="35"/>
      <c r="H63" s="35"/>
      <c r="I63" s="35"/>
      <c r="J63" s="35"/>
    </row>
    <row r="64" spans="2:10" x14ac:dyDescent="0.35">
      <c r="B64" s="271">
        <v>45261</v>
      </c>
      <c r="C64" s="219"/>
      <c r="D64" s="35"/>
      <c r="E64" s="35"/>
      <c r="F64" s="35"/>
      <c r="G64" s="35"/>
      <c r="H64" s="35"/>
      <c r="I64" s="35"/>
      <c r="J64" s="35"/>
    </row>
    <row r="65" spans="2:10" x14ac:dyDescent="0.35">
      <c r="B65" s="271">
        <v>45292</v>
      </c>
      <c r="C65" s="219"/>
      <c r="D65" s="35"/>
      <c r="E65" s="35"/>
      <c r="F65" s="35"/>
      <c r="G65" s="35"/>
      <c r="H65" s="35"/>
      <c r="I65" s="35"/>
      <c r="J65" s="35"/>
    </row>
    <row r="66" spans="2:10" x14ac:dyDescent="0.35">
      <c r="B66" s="271">
        <v>45323</v>
      </c>
      <c r="C66" s="219"/>
      <c r="D66" s="35"/>
      <c r="E66" s="35"/>
      <c r="F66" s="35"/>
      <c r="G66" s="35"/>
      <c r="H66" s="35"/>
      <c r="I66" s="35"/>
      <c r="J66" s="35"/>
    </row>
    <row r="67" spans="2:10" x14ac:dyDescent="0.35">
      <c r="B67" s="271">
        <v>45352</v>
      </c>
      <c r="C67" s="219"/>
      <c r="D67" s="35"/>
      <c r="E67" s="35"/>
      <c r="F67" s="35"/>
      <c r="G67" s="35"/>
      <c r="H67" s="35"/>
      <c r="I67" s="35"/>
      <c r="J67" s="35"/>
    </row>
    <row r="68" spans="2:10" x14ac:dyDescent="0.35">
      <c r="B68" s="271">
        <v>45383</v>
      </c>
      <c r="C68" s="219"/>
      <c r="D68" s="35"/>
      <c r="E68" s="35"/>
      <c r="F68" s="35"/>
      <c r="G68" s="35"/>
      <c r="H68" s="35"/>
      <c r="I68" s="35"/>
      <c r="J68" s="35"/>
    </row>
    <row r="69" spans="2:10" x14ac:dyDescent="0.35">
      <c r="B69" s="271">
        <v>45413</v>
      </c>
      <c r="C69" s="219"/>
      <c r="D69" s="35"/>
      <c r="E69" s="35"/>
      <c r="F69" s="35"/>
      <c r="G69" s="35"/>
      <c r="H69" s="35"/>
      <c r="I69" s="35"/>
      <c r="J69" s="35"/>
    </row>
    <row r="70" spans="2:10" x14ac:dyDescent="0.35">
      <c r="B70" s="271">
        <v>45444</v>
      </c>
      <c r="C70" s="219"/>
      <c r="D70" s="35"/>
      <c r="E70" s="35"/>
      <c r="F70" s="35"/>
      <c r="G70" s="35"/>
      <c r="H70" s="35"/>
      <c r="I70" s="35"/>
      <c r="J70" s="35"/>
    </row>
    <row r="71" spans="2:10" x14ac:dyDescent="0.35">
      <c r="B71" s="271">
        <v>45474</v>
      </c>
      <c r="C71" s="219"/>
      <c r="D71" s="35"/>
      <c r="E71" s="35"/>
      <c r="F71" s="35"/>
      <c r="G71" s="35"/>
      <c r="H71" s="35"/>
      <c r="I71" s="35"/>
      <c r="J71" s="35"/>
    </row>
    <row r="72" spans="2:10" x14ac:dyDescent="0.35">
      <c r="B72" s="271">
        <v>45505</v>
      </c>
      <c r="C72" s="219"/>
      <c r="D72" s="35"/>
      <c r="E72" s="35"/>
      <c r="F72" s="35"/>
      <c r="G72" s="35"/>
      <c r="H72" s="35"/>
      <c r="I72" s="35"/>
      <c r="J72" s="35"/>
    </row>
    <row r="73" spans="2:10" x14ac:dyDescent="0.35">
      <c r="B73" s="271">
        <v>45536</v>
      </c>
      <c r="C73" s="219"/>
      <c r="D73" s="35"/>
      <c r="E73" s="35"/>
      <c r="F73" s="35"/>
      <c r="G73" s="35"/>
      <c r="H73" s="35"/>
      <c r="I73" s="35"/>
      <c r="J73" s="35"/>
    </row>
    <row r="74" spans="2:10" x14ac:dyDescent="0.35">
      <c r="B74" s="271">
        <v>45566</v>
      </c>
      <c r="C74" s="219"/>
      <c r="D74" s="35"/>
      <c r="E74" s="35"/>
      <c r="F74" s="35"/>
      <c r="G74" s="35"/>
      <c r="H74" s="35"/>
      <c r="I74" s="35"/>
      <c r="J74" s="35"/>
    </row>
    <row r="75" spans="2:10" x14ac:dyDescent="0.35">
      <c r="B75" s="271">
        <v>45597</v>
      </c>
      <c r="C75" s="219"/>
      <c r="D75" s="35"/>
      <c r="E75" s="35"/>
      <c r="F75" s="35"/>
      <c r="G75" s="35"/>
      <c r="H75" s="35"/>
      <c r="I75" s="35"/>
      <c r="J75" s="35"/>
    </row>
    <row r="76" spans="2:10" x14ac:dyDescent="0.35">
      <c r="B76" s="271">
        <v>45627</v>
      </c>
      <c r="C76" s="219"/>
      <c r="D76" s="35"/>
      <c r="E76" s="35"/>
      <c r="F76" s="35"/>
      <c r="G76" s="35"/>
      <c r="H76" s="35"/>
      <c r="I76" s="35"/>
      <c r="J76" s="35"/>
    </row>
    <row r="77" spans="2:10" x14ac:dyDescent="0.35">
      <c r="B77" s="271">
        <v>45658</v>
      </c>
      <c r="C77" s="219"/>
      <c r="D77" s="35"/>
      <c r="E77" s="35"/>
      <c r="F77" s="35"/>
      <c r="G77" s="35"/>
      <c r="H77" s="35"/>
      <c r="I77" s="35"/>
      <c r="J77" s="35"/>
    </row>
    <row r="78" spans="2:10" x14ac:dyDescent="0.35">
      <c r="B78" s="271">
        <v>45689</v>
      </c>
      <c r="C78" s="219"/>
      <c r="D78" s="35"/>
      <c r="E78" s="35"/>
      <c r="F78" s="35"/>
      <c r="G78" s="35"/>
      <c r="H78" s="35"/>
      <c r="I78" s="35"/>
      <c r="J78" s="35"/>
    </row>
    <row r="79" spans="2:10" x14ac:dyDescent="0.35">
      <c r="B79" s="271">
        <v>45717</v>
      </c>
      <c r="C79" s="219"/>
      <c r="D79" s="35"/>
      <c r="E79" s="35"/>
      <c r="F79" s="35"/>
      <c r="G79" s="35"/>
      <c r="H79" s="35"/>
      <c r="I79" s="35"/>
      <c r="J79" s="35"/>
    </row>
    <row r="80" spans="2:10" x14ac:dyDescent="0.35">
      <c r="B80" s="271">
        <v>45748</v>
      </c>
      <c r="C80" s="219"/>
      <c r="D80" s="35"/>
      <c r="E80" s="35"/>
      <c r="F80" s="35"/>
      <c r="G80" s="35"/>
      <c r="H80" s="35"/>
      <c r="I80" s="35"/>
      <c r="J80" s="35"/>
    </row>
    <row r="81" spans="2:10" x14ac:dyDescent="0.35">
      <c r="B81" s="271">
        <v>45778</v>
      </c>
      <c r="C81" s="219"/>
      <c r="D81" s="35"/>
      <c r="E81" s="35"/>
      <c r="F81" s="35"/>
      <c r="G81" s="35"/>
      <c r="H81" s="35"/>
      <c r="I81" s="35"/>
      <c r="J81" s="35"/>
    </row>
    <row r="82" spans="2:10" x14ac:dyDescent="0.35">
      <c r="B82" s="271">
        <v>45809</v>
      </c>
      <c r="C82" s="219"/>
      <c r="D82" s="35"/>
      <c r="E82" s="35"/>
      <c r="F82" s="35"/>
      <c r="G82" s="35"/>
      <c r="H82" s="35"/>
      <c r="I82" s="35"/>
      <c r="J82" s="35"/>
    </row>
    <row r="83" spans="2:10" x14ac:dyDescent="0.35">
      <c r="B83" s="271">
        <v>45839</v>
      </c>
      <c r="C83" s="219"/>
      <c r="D83" s="35"/>
      <c r="E83" s="35"/>
      <c r="F83" s="35"/>
      <c r="G83" s="35"/>
      <c r="H83" s="35"/>
      <c r="I83" s="35"/>
      <c r="J83" s="35"/>
    </row>
    <row r="84" spans="2:10" x14ac:dyDescent="0.35">
      <c r="B84" s="271">
        <v>45870</v>
      </c>
      <c r="C84" s="219"/>
      <c r="D84" s="35"/>
      <c r="E84" s="35"/>
      <c r="F84" s="35"/>
      <c r="G84" s="35"/>
      <c r="H84" s="35"/>
      <c r="I84" s="35"/>
      <c r="J84" s="35"/>
    </row>
    <row r="85" spans="2:10" x14ac:dyDescent="0.35">
      <c r="B85" s="271">
        <v>45901</v>
      </c>
      <c r="C85" s="219"/>
      <c r="D85" s="35"/>
      <c r="E85" s="35"/>
      <c r="F85" s="35"/>
      <c r="G85" s="35"/>
      <c r="H85" s="35"/>
      <c r="I85" s="35"/>
      <c r="J85" s="35"/>
    </row>
    <row r="86" spans="2:10" x14ac:dyDescent="0.35">
      <c r="B86" s="271">
        <v>45931</v>
      </c>
      <c r="C86" s="219"/>
      <c r="D86" s="35"/>
      <c r="E86" s="35"/>
      <c r="F86" s="35"/>
      <c r="G86" s="35"/>
      <c r="H86" s="35"/>
      <c r="I86" s="35"/>
      <c r="J86" s="35"/>
    </row>
    <row r="87" spans="2:10" x14ac:dyDescent="0.35">
      <c r="B87" s="271">
        <v>45962</v>
      </c>
      <c r="C87" s="219"/>
      <c r="D87" s="35"/>
      <c r="E87" s="35"/>
      <c r="F87" s="35"/>
      <c r="G87" s="35"/>
      <c r="H87" s="35"/>
      <c r="I87" s="35"/>
      <c r="J87" s="35"/>
    </row>
    <row r="88" spans="2:10" x14ac:dyDescent="0.35">
      <c r="B88" s="271">
        <v>45992</v>
      </c>
      <c r="C88" s="219"/>
      <c r="D88" s="35"/>
      <c r="E88" s="35"/>
      <c r="F88" s="35"/>
      <c r="G88" s="35"/>
      <c r="H88" s="35"/>
      <c r="I88" s="35"/>
      <c r="J88" s="35"/>
    </row>
    <row r="89" spans="2:10" x14ac:dyDescent="0.35">
      <c r="B89" s="271">
        <v>46023</v>
      </c>
      <c r="C89" s="219"/>
      <c r="D89" s="35"/>
      <c r="E89" s="35"/>
      <c r="F89" s="35"/>
      <c r="G89" s="35"/>
      <c r="H89" s="35"/>
      <c r="I89" s="35"/>
      <c r="J89" s="35"/>
    </row>
    <row r="90" spans="2:10" x14ac:dyDescent="0.35">
      <c r="B90" s="271">
        <v>46054</v>
      </c>
      <c r="C90" s="219"/>
      <c r="D90" s="35"/>
      <c r="E90" s="35"/>
      <c r="F90" s="35"/>
      <c r="G90" s="35"/>
      <c r="H90" s="35"/>
      <c r="I90" s="35"/>
      <c r="J90" s="35"/>
    </row>
    <row r="91" spans="2:10" x14ac:dyDescent="0.35">
      <c r="B91" s="271">
        <v>46082</v>
      </c>
      <c r="C91" s="219"/>
      <c r="D91" s="35"/>
      <c r="E91" s="35"/>
      <c r="F91" s="35"/>
      <c r="G91" s="35"/>
      <c r="H91" s="35"/>
      <c r="I91" s="35"/>
      <c r="J91" s="35"/>
    </row>
    <row r="92" spans="2:10" x14ac:dyDescent="0.35">
      <c r="B92" s="271">
        <v>46113</v>
      </c>
      <c r="C92" s="219"/>
      <c r="D92" s="35"/>
      <c r="E92" s="35"/>
      <c r="F92" s="35"/>
      <c r="G92" s="35"/>
      <c r="H92" s="35"/>
      <c r="I92" s="35"/>
      <c r="J92" s="35"/>
    </row>
    <row r="93" spans="2:10" x14ac:dyDescent="0.35">
      <c r="B93" s="271">
        <v>46143</v>
      </c>
      <c r="C93" s="219"/>
      <c r="D93" s="35"/>
      <c r="E93" s="35"/>
      <c r="F93" s="35"/>
      <c r="G93" s="35"/>
      <c r="H93" s="35"/>
      <c r="I93" s="35"/>
      <c r="J93" s="35"/>
    </row>
    <row r="94" spans="2:10" x14ac:dyDescent="0.35">
      <c r="B94" s="271">
        <v>46174</v>
      </c>
      <c r="C94" s="219"/>
      <c r="D94" s="35"/>
      <c r="E94" s="35"/>
      <c r="F94" s="35"/>
      <c r="G94" s="35"/>
      <c r="H94" s="35"/>
      <c r="I94" s="35"/>
      <c r="J94" s="35"/>
    </row>
    <row r="95" spans="2:10" x14ac:dyDescent="0.35">
      <c r="B95" s="271">
        <v>46204</v>
      </c>
      <c r="C95" s="219"/>
      <c r="D95" s="35"/>
      <c r="E95" s="35"/>
      <c r="F95" s="35"/>
      <c r="G95" s="35"/>
      <c r="H95" s="35"/>
      <c r="I95" s="35"/>
      <c r="J95" s="35"/>
    </row>
    <row r="96" spans="2:10" x14ac:dyDescent="0.35">
      <c r="B96" s="271">
        <v>46235</v>
      </c>
      <c r="C96" s="219"/>
      <c r="D96" s="35"/>
      <c r="E96" s="35"/>
      <c r="F96" s="35"/>
      <c r="G96" s="35"/>
      <c r="H96" s="35"/>
      <c r="I96" s="35"/>
      <c r="J96" s="35"/>
    </row>
    <row r="97" spans="2:10" x14ac:dyDescent="0.35">
      <c r="B97" s="271">
        <v>46266</v>
      </c>
      <c r="C97" s="219"/>
      <c r="D97" s="35"/>
      <c r="E97" s="35"/>
      <c r="F97" s="35"/>
      <c r="G97" s="35"/>
      <c r="H97" s="35"/>
      <c r="I97" s="35"/>
      <c r="J97" s="35"/>
    </row>
    <row r="98" spans="2:10" x14ac:dyDescent="0.35">
      <c r="B98" s="271">
        <v>46296</v>
      </c>
      <c r="C98" s="219"/>
      <c r="D98" s="35"/>
      <c r="E98" s="35"/>
      <c r="F98" s="35"/>
      <c r="G98" s="35"/>
      <c r="H98" s="35"/>
      <c r="I98" s="35"/>
      <c r="J98" s="35"/>
    </row>
    <row r="99" spans="2:10" x14ac:dyDescent="0.35">
      <c r="B99" s="271">
        <v>46327</v>
      </c>
      <c r="C99" s="219"/>
      <c r="D99" s="35"/>
      <c r="E99" s="35"/>
      <c r="F99" s="35"/>
      <c r="G99" s="35"/>
      <c r="H99" s="35"/>
      <c r="I99" s="35"/>
      <c r="J99" s="35"/>
    </row>
    <row r="100" spans="2:10" x14ac:dyDescent="0.3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5" t="s">
        <v>192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207"/>
      <c r="AA1" s="207"/>
      <c r="AB1" s="207"/>
      <c r="AC1" s="207"/>
      <c r="AD1" s="207"/>
      <c r="AE1" s="207"/>
      <c r="AF1" s="207"/>
      <c r="AG1" s="207"/>
      <c r="AH1" s="195"/>
      <c r="AI1" s="195"/>
    </row>
    <row r="2" spans="2:38" ht="14.25" customHeight="1" x14ac:dyDescent="0.35">
      <c r="B2" s="1346" t="s">
        <v>332</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208"/>
      <c r="AE2" s="208"/>
      <c r="AF2" s="208"/>
      <c r="AG2" s="208"/>
      <c r="AH2" s="208"/>
      <c r="AI2" s="208"/>
    </row>
    <row r="3" spans="2:38" ht="50.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c r="AD3" s="208"/>
      <c r="AE3" s="208"/>
      <c r="AF3" s="208"/>
      <c r="AG3" s="208"/>
      <c r="AH3" s="208"/>
      <c r="AI3" s="208"/>
    </row>
    <row r="4" spans="2:38" ht="5.25"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c r="AD4" s="208"/>
      <c r="AE4" s="208"/>
      <c r="AF4" s="208"/>
      <c r="AG4" s="208"/>
      <c r="AH4" s="208"/>
      <c r="AI4" s="208"/>
    </row>
    <row r="5" spans="2:38" x14ac:dyDescent="0.35">
      <c r="B5" s="397" t="s">
        <v>333</v>
      </c>
    </row>
    <row r="6" spans="2:38" ht="14.9" customHeight="1" x14ac:dyDescent="0.35">
      <c r="B6" s="1350" t="s">
        <v>334</v>
      </c>
      <c r="C6" s="1351"/>
      <c r="D6" s="1354" t="s">
        <v>280</v>
      </c>
      <c r="E6" s="1367"/>
      <c r="F6" s="1367"/>
      <c r="G6" s="1367"/>
      <c r="H6" s="1367"/>
      <c r="I6" s="1367"/>
      <c r="J6" s="1367"/>
      <c r="K6" s="1367"/>
      <c r="L6" s="1367"/>
      <c r="M6" s="1367"/>
      <c r="N6" s="1367"/>
      <c r="O6" s="1367"/>
      <c r="P6" s="1367"/>
      <c r="Q6" s="1367"/>
      <c r="R6" s="1367"/>
      <c r="S6" s="1367"/>
      <c r="T6" s="1367"/>
      <c r="U6" s="1368"/>
      <c r="V6" s="1353"/>
      <c r="W6" s="1390" t="s">
        <v>281</v>
      </c>
      <c r="X6" s="1365"/>
      <c r="Y6" s="1365"/>
      <c r="Z6" s="1365"/>
      <c r="AA6" s="1365"/>
      <c r="AB6" s="1365"/>
      <c r="AC6" s="1365"/>
      <c r="AD6" s="1365"/>
      <c r="AE6" s="1365"/>
      <c r="AF6" s="1365"/>
      <c r="AG6" s="1391"/>
      <c r="AH6" s="1394" t="s">
        <v>335</v>
      </c>
      <c r="AI6" s="1397" t="s">
        <v>336</v>
      </c>
    </row>
    <row r="7" spans="2:38" ht="24" customHeight="1" x14ac:dyDescent="0.35">
      <c r="B7" s="1352"/>
      <c r="C7" s="1353"/>
      <c r="D7" s="209">
        <v>2018</v>
      </c>
      <c r="E7" s="1347">
        <v>2019</v>
      </c>
      <c r="F7" s="1348"/>
      <c r="G7" s="1348"/>
      <c r="H7" s="1349"/>
      <c r="I7" s="1347">
        <v>2020</v>
      </c>
      <c r="J7" s="1348"/>
      <c r="K7" s="1348"/>
      <c r="L7" s="1348"/>
      <c r="M7" s="1347">
        <v>2021</v>
      </c>
      <c r="N7" s="1348"/>
      <c r="O7" s="1348"/>
      <c r="P7" s="1348"/>
      <c r="Q7" s="1359">
        <v>2022</v>
      </c>
      <c r="R7" s="1389"/>
      <c r="S7" s="1389"/>
      <c r="T7" s="1389"/>
      <c r="U7" s="332"/>
      <c r="V7" s="333">
        <v>2023</v>
      </c>
      <c r="W7" s="334"/>
      <c r="X7" s="335"/>
      <c r="Y7" s="1356">
        <v>2024</v>
      </c>
      <c r="Z7" s="1357"/>
      <c r="AA7" s="1357"/>
      <c r="AB7" s="1358"/>
      <c r="AC7" s="1356">
        <v>2025</v>
      </c>
      <c r="AD7" s="1357"/>
      <c r="AE7" s="1357"/>
      <c r="AF7" s="1358"/>
      <c r="AG7" s="246">
        <v>2026</v>
      </c>
      <c r="AH7" s="1395"/>
      <c r="AI7" s="1395"/>
    </row>
    <row r="8" spans="2:38" ht="14.25" customHeight="1"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96"/>
      <c r="AI8" s="1396"/>
    </row>
    <row r="9" spans="2:38" ht="23.9" customHeight="1" x14ac:dyDescent="0.3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5" customHeight="1" x14ac:dyDescent="0.3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3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99999999999999" customHeight="1" x14ac:dyDescent="0.3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3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3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3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4" customHeight="1" x14ac:dyDescent="0.3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3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3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3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3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3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3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35">
      <c r="A23" s="12"/>
      <c r="B23" s="339"/>
      <c r="C23" s="49"/>
      <c r="D23" s="49"/>
      <c r="E23" s="49"/>
      <c r="F23" s="49"/>
      <c r="G23" s="49"/>
      <c r="H23" s="49"/>
      <c r="I23" s="49"/>
      <c r="J23" s="49"/>
      <c r="K23" s="49"/>
      <c r="L23" s="49"/>
      <c r="M23" s="49"/>
      <c r="W23" s="1390" t="s">
        <v>281</v>
      </c>
      <c r="X23" s="1365"/>
      <c r="Y23" s="1365"/>
      <c r="Z23" s="1365"/>
      <c r="AA23" s="1365"/>
      <c r="AB23" s="1365"/>
      <c r="AC23" s="1365"/>
      <c r="AD23" s="1365"/>
      <c r="AE23" s="1365"/>
      <c r="AF23" s="1365"/>
      <c r="AG23" s="1391"/>
      <c r="AH23" s="226"/>
      <c r="AI23" s="377"/>
      <c r="AJ23" s="372"/>
      <c r="AK23" s="372"/>
      <c r="AL23" s="372"/>
    </row>
    <row r="24" spans="1:38" ht="15.75" customHeight="1" x14ac:dyDescent="0.35">
      <c r="A24" s="12"/>
      <c r="B24" s="339"/>
      <c r="C24" s="49"/>
      <c r="D24" s="49"/>
      <c r="E24" s="49"/>
      <c r="F24" s="49"/>
      <c r="G24" s="49"/>
      <c r="H24" s="49"/>
      <c r="I24" s="49"/>
      <c r="J24" s="49"/>
      <c r="K24" s="49"/>
      <c r="L24" s="49"/>
      <c r="M24" s="49"/>
      <c r="W24" s="334"/>
      <c r="X24" s="335"/>
      <c r="Y24" s="1356">
        <v>2024</v>
      </c>
      <c r="Z24" s="1357"/>
      <c r="AA24" s="1357"/>
      <c r="AB24" s="1358"/>
      <c r="AC24" s="1356">
        <v>2025</v>
      </c>
      <c r="AD24" s="1357"/>
      <c r="AE24" s="1357"/>
      <c r="AF24" s="1358"/>
      <c r="AG24" s="246">
        <v>2026</v>
      </c>
      <c r="AH24" s="226"/>
      <c r="AI24" s="377"/>
      <c r="AJ24" s="372"/>
      <c r="AK24" s="372"/>
      <c r="AL24" s="372"/>
    </row>
    <row r="25" spans="1:38" ht="15.75" customHeight="1" x14ac:dyDescent="0.3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3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3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3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3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3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3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3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3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3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3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3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3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3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3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3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3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3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3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3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83" t="s">
        <v>353</v>
      </c>
      <c r="C45" s="1384"/>
      <c r="D45" s="1385"/>
      <c r="E45" s="1385"/>
      <c r="F45" s="1385"/>
      <c r="G45" s="1385"/>
      <c r="H45" s="1385"/>
      <c r="I45" s="1385"/>
      <c r="J45" s="1385"/>
      <c r="K45" s="1385"/>
      <c r="L45" s="1385"/>
      <c r="M45" s="1385"/>
      <c r="N45" s="1385"/>
      <c r="O45" s="1385"/>
      <c r="P45" s="1385"/>
      <c r="Q45" s="1385"/>
      <c r="R45" s="1385"/>
      <c r="S45" s="1385"/>
      <c r="T45" s="1385"/>
      <c r="U45" s="1385"/>
      <c r="V45" s="1385"/>
      <c r="W45" s="1385"/>
      <c r="X45" s="1385"/>
      <c r="Y45" s="1385"/>
      <c r="Z45" s="1385"/>
      <c r="AA45" s="1385"/>
      <c r="AB45" s="1385"/>
      <c r="AC45" s="1386"/>
      <c r="AD45" s="345"/>
      <c r="AE45" s="345"/>
      <c r="AF45" s="345"/>
      <c r="AG45" s="345"/>
      <c r="AH45" s="344" t="s">
        <v>335</v>
      </c>
      <c r="AI45" s="407"/>
    </row>
    <row r="46" spans="1:38" ht="17.899999999999999" customHeight="1" x14ac:dyDescent="0.3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81" t="s">
        <v>355</v>
      </c>
      <c r="AJ46" s="1382"/>
    </row>
    <row r="47" spans="1:38" x14ac:dyDescent="0.3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3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3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3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81" t="s">
        <v>357</v>
      </c>
      <c r="AJ50" s="1382"/>
    </row>
    <row r="51" spans="1:92" x14ac:dyDescent="0.3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81"/>
      <c r="AJ51" s="1382"/>
    </row>
    <row r="52" spans="1:92" ht="41.9" customHeight="1" x14ac:dyDescent="0.3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3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4" customHeight="1" x14ac:dyDescent="0.3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3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3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81" t="s">
        <v>362</v>
      </c>
      <c r="AJ56" s="1382"/>
    </row>
    <row r="57" spans="1:92" ht="17.899999999999999" customHeight="1" x14ac:dyDescent="0.3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3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3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3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3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3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3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3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3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3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387"/>
      <c r="R69" s="1387"/>
      <c r="S69" s="1387"/>
      <c r="T69" s="1387"/>
      <c r="U69" s="1387"/>
      <c r="V69" s="1387"/>
      <c r="W69" s="1387"/>
      <c r="X69" s="1387"/>
      <c r="Y69" s="1387"/>
      <c r="Z69" s="1387"/>
      <c r="AA69" s="1387"/>
      <c r="AB69" s="1387"/>
      <c r="AC69" s="1387"/>
      <c r="AD69" s="1387"/>
      <c r="AE69" s="1387"/>
      <c r="AF69" s="1387"/>
      <c r="AG69" s="1387"/>
      <c r="AH69" s="1387"/>
      <c r="AI69" s="1387"/>
      <c r="AJ69" s="1387"/>
      <c r="AK69" s="1387"/>
      <c r="AL69" s="1387"/>
    </row>
    <row r="70" spans="2:38" ht="17.25" customHeight="1" x14ac:dyDescent="0.35">
      <c r="B70" s="423" t="s">
        <v>371</v>
      </c>
      <c r="C70" s="269">
        <f>C80</f>
        <v>29</v>
      </c>
      <c r="D70" s="50">
        <f>SUM(H15:M15)/4</f>
        <v>2.4166666666666665</v>
      </c>
      <c r="E70" s="353">
        <f>C70-D70</f>
        <v>26.583333333333332</v>
      </c>
      <c r="F70" s="50"/>
      <c r="G70" s="50"/>
      <c r="H70" s="50"/>
      <c r="I70" s="383"/>
      <c r="J70" s="383"/>
      <c r="K70" s="383"/>
      <c r="L70" s="383"/>
      <c r="M70" s="383"/>
      <c r="N70" s="383"/>
      <c r="O70" s="383"/>
      <c r="P70" s="433"/>
      <c r="Q70" s="1388"/>
      <c r="R70" s="1388"/>
      <c r="S70" s="1388"/>
      <c r="T70" s="1388"/>
      <c r="U70" s="1388"/>
      <c r="V70" s="1388"/>
      <c r="W70" s="1388"/>
      <c r="X70" s="1388"/>
      <c r="Y70" s="1388"/>
      <c r="Z70" s="229"/>
      <c r="AA70" s="229"/>
      <c r="AB70" s="229"/>
      <c r="AC70" s="229"/>
      <c r="AD70" s="229"/>
      <c r="AE70" s="229"/>
      <c r="AF70" s="229"/>
      <c r="AG70" s="229"/>
      <c r="AH70" s="1388"/>
      <c r="AI70" s="1388"/>
      <c r="AJ70" s="1388"/>
      <c r="AK70" s="1388"/>
      <c r="AL70" s="229"/>
    </row>
    <row r="71" spans="2:38" ht="15.75" customHeight="1" x14ac:dyDescent="0.3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3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3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3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99999999999999" customHeight="1" x14ac:dyDescent="0.3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9" customHeight="1" x14ac:dyDescent="0.3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3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3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3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35">
      <c r="B80" s="375" t="s">
        <v>343</v>
      </c>
      <c r="C80" s="269">
        <f>'Response and Relief Act Score'!F7</f>
        <v>29</v>
      </c>
      <c r="D80" s="50"/>
      <c r="E80" s="353"/>
      <c r="F80" s="50"/>
      <c r="G80" s="50"/>
      <c r="H80" s="50"/>
      <c r="I80" s="50"/>
    </row>
    <row r="81" spans="1:35" x14ac:dyDescent="0.3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3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3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3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3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99999999999999" customHeight="1" x14ac:dyDescent="0.3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35">
      <c r="A87" s="1378"/>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35">
      <c r="A88" s="1378"/>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3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3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3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0" t="s">
        <v>376</v>
      </c>
      <c r="C93" s="1351"/>
      <c r="D93" s="1354" t="s">
        <v>280</v>
      </c>
      <c r="E93" s="1367"/>
      <c r="F93" s="1367"/>
      <c r="G93" s="1367"/>
      <c r="H93" s="1367"/>
      <c r="I93" s="1367"/>
      <c r="J93" s="1367"/>
      <c r="K93" s="1367"/>
      <c r="L93" s="1367"/>
      <c r="M93" s="1367"/>
      <c r="N93" s="1367"/>
      <c r="O93" s="1367"/>
      <c r="P93" s="1367"/>
      <c r="Q93" s="1367"/>
      <c r="R93" s="1367"/>
      <c r="S93" s="1367"/>
      <c r="T93" s="1367"/>
      <c r="U93" s="1367"/>
      <c r="V93" s="1355"/>
      <c r="W93" s="1379" t="s">
        <v>281</v>
      </c>
      <c r="X93" s="1380"/>
      <c r="Y93" s="1380"/>
      <c r="Z93" s="1380"/>
      <c r="AA93" s="1380"/>
      <c r="AB93" s="1380"/>
      <c r="AC93" s="1380"/>
      <c r="AD93" s="1380"/>
      <c r="AE93" s="1380"/>
      <c r="AF93" s="1380"/>
      <c r="AG93" s="1380"/>
      <c r="AH93" s="195"/>
      <c r="AI93" s="195"/>
    </row>
    <row r="94" spans="1:35" x14ac:dyDescent="0.35">
      <c r="B94" s="1352"/>
      <c r="C94" s="1353"/>
      <c r="D94" s="214">
        <v>2018</v>
      </c>
      <c r="E94" s="1359">
        <v>2019</v>
      </c>
      <c r="F94" s="1360"/>
      <c r="G94" s="1360"/>
      <c r="H94" s="1361"/>
      <c r="I94" s="1359">
        <v>2020</v>
      </c>
      <c r="J94" s="1360"/>
      <c r="K94" s="1360"/>
      <c r="L94" s="1360"/>
      <c r="M94" s="1359">
        <v>2021</v>
      </c>
      <c r="N94" s="1360"/>
      <c r="O94" s="1360"/>
      <c r="P94" s="1360"/>
      <c r="Q94" s="1376">
        <v>2022</v>
      </c>
      <c r="R94" s="1377"/>
      <c r="S94" s="283"/>
      <c r="T94" s="283"/>
      <c r="U94" s="234"/>
      <c r="V94" s="283">
        <v>2023</v>
      </c>
      <c r="W94" s="285"/>
      <c r="X94" s="255"/>
      <c r="Y94" s="1357">
        <v>2024</v>
      </c>
      <c r="Z94" s="1369"/>
      <c r="AA94" s="1369"/>
      <c r="AB94" s="1358"/>
      <c r="AC94" s="1356">
        <v>2025</v>
      </c>
      <c r="AD94" s="1357"/>
      <c r="AE94" s="1357"/>
      <c r="AF94" s="1358"/>
      <c r="AG94" s="337">
        <v>2026</v>
      </c>
      <c r="AH94" s="235"/>
      <c r="AI94" s="235"/>
    </row>
    <row r="95" spans="1:35" x14ac:dyDescent="0.35">
      <c r="B95" s="1354"/>
      <c r="C95" s="1355"/>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3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99999999999999" customHeight="1" x14ac:dyDescent="0.3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3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3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3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3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3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9" customHeight="1" x14ac:dyDescent="0.3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9" customHeight="1" x14ac:dyDescent="0.3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3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3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4" customHeight="1" x14ac:dyDescent="0.3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3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35">
      <c r="B109" s="278"/>
      <c r="C109" s="235"/>
      <c r="D109" s="235"/>
      <c r="E109" s="235"/>
      <c r="F109" s="235"/>
      <c r="G109" s="235"/>
      <c r="H109" s="235"/>
      <c r="I109" s="235"/>
      <c r="J109" s="235"/>
      <c r="K109" s="235"/>
      <c r="L109" s="235"/>
      <c r="M109" s="235"/>
    </row>
    <row r="110" spans="2:35" x14ac:dyDescent="0.35">
      <c r="B110" s="278"/>
      <c r="C110" s="235"/>
      <c r="D110" s="235"/>
      <c r="E110" s="235"/>
      <c r="F110" s="235"/>
      <c r="G110" s="235"/>
      <c r="H110" s="235"/>
      <c r="I110" s="235"/>
      <c r="J110" s="235"/>
      <c r="K110" s="235"/>
      <c r="L110" s="235"/>
      <c r="M110" s="235"/>
    </row>
    <row r="111" spans="2:35" x14ac:dyDescent="0.35">
      <c r="B111" s="278"/>
      <c r="C111" s="235"/>
      <c r="D111" s="235"/>
      <c r="E111" s="235"/>
      <c r="F111" s="235"/>
      <c r="G111" s="235"/>
      <c r="H111" s="235"/>
      <c r="I111" s="235"/>
      <c r="J111" s="235"/>
      <c r="K111" s="235"/>
      <c r="L111" s="235"/>
      <c r="M111" s="235"/>
    </row>
    <row r="112" spans="2:35" x14ac:dyDescent="0.35">
      <c r="B112" s="278"/>
      <c r="C112" s="235"/>
      <c r="D112" s="235"/>
      <c r="E112" s="235"/>
      <c r="F112" s="235"/>
      <c r="G112" s="235"/>
      <c r="H112" s="235"/>
      <c r="I112" s="235"/>
      <c r="J112" s="235"/>
      <c r="K112" s="235"/>
      <c r="L112" s="235"/>
      <c r="M112" s="235"/>
    </row>
    <row r="113" spans="2:33" x14ac:dyDescent="0.35">
      <c r="B113" s="278"/>
      <c r="C113" s="235"/>
      <c r="D113" s="235"/>
      <c r="E113" s="235"/>
      <c r="F113" s="235"/>
      <c r="G113" s="235"/>
      <c r="H113" s="235"/>
      <c r="I113" s="235"/>
      <c r="J113" s="235"/>
      <c r="K113" s="235"/>
      <c r="L113" s="235"/>
      <c r="M113" s="235"/>
    </row>
    <row r="114" spans="2:33" x14ac:dyDescent="0.35">
      <c r="B114" s="278"/>
      <c r="C114" s="235"/>
      <c r="D114" s="235"/>
      <c r="E114" s="235"/>
      <c r="F114" s="235"/>
      <c r="G114" s="235"/>
      <c r="H114" s="235"/>
      <c r="I114" s="235"/>
      <c r="J114" s="235"/>
      <c r="K114" s="235"/>
      <c r="L114" s="235"/>
      <c r="M114" s="235"/>
    </row>
    <row r="115" spans="2:33" x14ac:dyDescent="0.35">
      <c r="B115" s="278"/>
      <c r="C115" s="235"/>
      <c r="D115" s="235"/>
      <c r="E115" s="235"/>
      <c r="F115" s="235"/>
      <c r="G115" s="235"/>
      <c r="H115" s="235"/>
      <c r="I115" s="235"/>
      <c r="J115" s="235"/>
      <c r="K115" s="235"/>
      <c r="L115" s="235"/>
      <c r="M115" s="235"/>
    </row>
    <row r="116" spans="2:33" x14ac:dyDescent="0.35">
      <c r="B116" s="278"/>
      <c r="C116" s="235"/>
      <c r="D116" s="235"/>
      <c r="E116" s="235"/>
      <c r="F116" s="235"/>
      <c r="G116" s="235"/>
      <c r="H116" s="235"/>
      <c r="I116" s="235"/>
      <c r="J116" s="235"/>
      <c r="K116" s="235"/>
      <c r="L116" s="235"/>
      <c r="M116" s="235"/>
    </row>
    <row r="117" spans="2:33" x14ac:dyDescent="0.35">
      <c r="B117" s="278"/>
      <c r="C117" s="235"/>
      <c r="D117" s="235"/>
      <c r="E117" s="235"/>
      <c r="F117" s="235"/>
      <c r="G117" s="235"/>
      <c r="H117" s="235"/>
      <c r="I117" s="235"/>
      <c r="J117" s="235"/>
      <c r="K117" s="235"/>
      <c r="L117" s="235"/>
      <c r="M117" s="235"/>
    </row>
    <row r="118" spans="2:33" x14ac:dyDescent="0.35">
      <c r="B118" s="278"/>
      <c r="C118" s="235"/>
      <c r="D118" s="235"/>
      <c r="E118" s="235"/>
      <c r="F118" s="235"/>
      <c r="G118" s="235"/>
      <c r="H118" s="235"/>
      <c r="I118" s="235"/>
      <c r="J118" s="235"/>
      <c r="K118" s="235"/>
      <c r="L118" s="235"/>
      <c r="M118" s="235"/>
    </row>
    <row r="119" spans="2:33" x14ac:dyDescent="0.35">
      <c r="B119" s="278"/>
      <c r="C119" s="235"/>
      <c r="D119" s="235"/>
      <c r="E119" s="235"/>
      <c r="F119" s="235"/>
      <c r="G119" s="235"/>
      <c r="H119" s="235"/>
      <c r="I119" s="235"/>
      <c r="J119" s="235"/>
      <c r="K119" s="235"/>
      <c r="L119" s="235"/>
      <c r="M119" s="235"/>
    </row>
    <row r="120" spans="2:33" x14ac:dyDescent="0.35">
      <c r="B120" s="278"/>
      <c r="C120" s="235"/>
      <c r="D120" s="235"/>
      <c r="E120" s="235"/>
      <c r="F120" s="235"/>
      <c r="G120" s="235"/>
      <c r="H120" s="235"/>
      <c r="I120" s="235"/>
      <c r="J120" s="235"/>
      <c r="K120" s="235"/>
      <c r="L120" s="235"/>
      <c r="M120" s="235"/>
    </row>
    <row r="121" spans="2:33" x14ac:dyDescent="0.35">
      <c r="B121" s="278"/>
      <c r="C121" s="235"/>
      <c r="D121" s="235"/>
      <c r="E121" s="235"/>
      <c r="F121" s="235"/>
      <c r="G121" s="235"/>
      <c r="H121" s="235"/>
      <c r="I121" s="235"/>
      <c r="J121" s="235"/>
      <c r="K121" s="235"/>
      <c r="L121" s="235"/>
      <c r="M121" s="235"/>
    </row>
    <row r="122" spans="2:33" x14ac:dyDescent="0.35">
      <c r="B122" s="278"/>
      <c r="C122" s="235"/>
      <c r="D122" s="235"/>
      <c r="E122" s="235"/>
      <c r="F122" s="235"/>
      <c r="G122" s="235"/>
      <c r="H122" s="235"/>
      <c r="I122" s="235"/>
      <c r="J122" s="235"/>
      <c r="K122" s="235"/>
      <c r="L122" s="235"/>
      <c r="M122" s="235"/>
    </row>
    <row r="123" spans="2:33" x14ac:dyDescent="0.3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3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3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3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3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3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5" customHeight="1" x14ac:dyDescent="0.3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35">
      <c r="B130" s="1345" t="s">
        <v>134</v>
      </c>
      <c r="C130" s="1345"/>
      <c r="D130" s="1345"/>
      <c r="E130" s="1345"/>
      <c r="F130" s="1345"/>
      <c r="G130" s="1345"/>
      <c r="H130" s="1345"/>
      <c r="I130" s="1345"/>
      <c r="J130" s="1345"/>
      <c r="K130" s="1345"/>
      <c r="L130" s="1345"/>
      <c r="M130" s="1345"/>
      <c r="N130" s="1345"/>
      <c r="O130" s="1345"/>
      <c r="P130" s="1345"/>
      <c r="Q130" s="1345"/>
      <c r="R130" s="1345"/>
      <c r="S130" s="1345"/>
      <c r="T130" s="1345"/>
      <c r="U130" s="1345"/>
      <c r="V130" s="1345"/>
      <c r="W130" s="1345"/>
      <c r="X130" s="1345"/>
      <c r="Y130" s="1345"/>
      <c r="Z130" s="207"/>
      <c r="AA130" s="207"/>
      <c r="AB130" s="207"/>
      <c r="AC130" s="207"/>
      <c r="AD130" s="207"/>
      <c r="AE130" s="207"/>
      <c r="AF130" s="207"/>
      <c r="AG130" s="207"/>
      <c r="AH130" s="195"/>
      <c r="AI130" s="195"/>
    </row>
    <row r="131" spans="2:35" ht="19.399999999999999" customHeight="1" x14ac:dyDescent="0.35">
      <c r="B131" s="1346" t="s">
        <v>1843</v>
      </c>
      <c r="C131" s="1346"/>
      <c r="D131" s="1346"/>
      <c r="E131" s="1346"/>
      <c r="F131" s="1346"/>
      <c r="G131" s="1346"/>
      <c r="H131" s="1346"/>
      <c r="I131" s="1346"/>
      <c r="J131" s="1346"/>
      <c r="K131" s="1346"/>
      <c r="L131" s="1346"/>
      <c r="M131" s="1346"/>
      <c r="N131" s="1346"/>
      <c r="O131" s="1346"/>
      <c r="P131" s="1346"/>
      <c r="Q131" s="1346"/>
      <c r="R131" s="1346"/>
      <c r="S131" s="1346"/>
      <c r="T131" s="1346"/>
      <c r="U131" s="1346"/>
      <c r="V131" s="1346"/>
      <c r="W131" s="1346"/>
      <c r="X131" s="1346"/>
      <c r="Y131" s="1346"/>
      <c r="Z131" s="1346"/>
      <c r="AA131" s="1346"/>
      <c r="AB131" s="1346"/>
      <c r="AC131" s="1346"/>
      <c r="AD131" s="208"/>
      <c r="AE131" s="208"/>
      <c r="AF131" s="208"/>
      <c r="AG131" s="208"/>
      <c r="AH131" s="208"/>
      <c r="AI131" s="208"/>
    </row>
    <row r="132" spans="2:35" ht="11.9" customHeight="1" x14ac:dyDescent="0.3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9" customHeight="1" x14ac:dyDescent="0.35">
      <c r="B133" s="1350" t="s">
        <v>279</v>
      </c>
      <c r="C133" s="1351"/>
      <c r="D133" s="1354" t="s">
        <v>280</v>
      </c>
      <c r="E133" s="1367"/>
      <c r="F133" s="1367"/>
      <c r="G133" s="1367"/>
      <c r="H133" s="1367"/>
      <c r="I133" s="1367"/>
      <c r="J133" s="1367"/>
      <c r="K133" s="1367"/>
      <c r="L133" s="1367"/>
      <c r="M133" s="1367"/>
      <c r="N133" s="1367"/>
      <c r="O133" s="1367"/>
      <c r="P133" s="1367"/>
      <c r="Q133" s="1367"/>
      <c r="R133" s="1367"/>
      <c r="S133" s="1367"/>
      <c r="T133" s="1367"/>
      <c r="U133" s="1368"/>
      <c r="V133" s="1353"/>
      <c r="W133" s="1392" t="s">
        <v>281</v>
      </c>
      <c r="X133" s="1393"/>
      <c r="Y133" s="1380"/>
      <c r="Z133" s="1380"/>
      <c r="AA133" s="1380"/>
      <c r="AB133" s="1380"/>
      <c r="AC133" s="1380"/>
      <c r="AD133" s="1380"/>
      <c r="AE133" s="1380"/>
      <c r="AF133" s="1380"/>
      <c r="AG133" s="1380"/>
      <c r="AH133" s="195"/>
      <c r="AI133" s="195"/>
    </row>
    <row r="134" spans="2:35" x14ac:dyDescent="0.35">
      <c r="B134" s="1352"/>
      <c r="C134" s="1353"/>
      <c r="D134" s="215">
        <v>2018</v>
      </c>
      <c r="E134" s="1359">
        <v>2019</v>
      </c>
      <c r="F134" s="1360"/>
      <c r="G134" s="1360"/>
      <c r="H134" s="1361"/>
      <c r="I134" s="1359">
        <v>2020</v>
      </c>
      <c r="J134" s="1360"/>
      <c r="K134" s="1360"/>
      <c r="L134" s="1360"/>
      <c r="M134" s="1359">
        <v>2021</v>
      </c>
      <c r="N134" s="1360"/>
      <c r="O134" s="1360"/>
      <c r="P134" s="1360"/>
      <c r="Q134" s="1359">
        <v>2022</v>
      </c>
      <c r="R134" s="1389"/>
      <c r="S134" s="1389"/>
      <c r="T134" s="1389"/>
      <c r="U134" s="234"/>
      <c r="V134" s="283">
        <v>2023</v>
      </c>
      <c r="W134" s="285"/>
      <c r="X134" s="255"/>
      <c r="Y134" s="1357">
        <v>2024</v>
      </c>
      <c r="Z134" s="1369"/>
      <c r="AA134" s="1369"/>
      <c r="AB134" s="1357"/>
      <c r="AC134" s="1356">
        <v>2025</v>
      </c>
      <c r="AD134" s="1357"/>
      <c r="AE134" s="1357"/>
      <c r="AF134" s="1358"/>
      <c r="AG134" s="337">
        <v>2026</v>
      </c>
      <c r="AH134" s="229"/>
      <c r="AI134" s="229"/>
    </row>
    <row r="135" spans="2:35" x14ac:dyDescent="0.35">
      <c r="B135" s="1352"/>
      <c r="C135" s="1353"/>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9" customHeight="1" x14ac:dyDescent="0.3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3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35"/>
    <row r="139" spans="2:35" ht="21.75" customHeight="1" x14ac:dyDescent="0.35"/>
  </sheetData>
  <mergeCells count="45">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D93:V93"/>
    <mergeCell ref="W93:AG9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5" t="s">
        <v>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43" ht="14.25" customHeight="1" x14ac:dyDescent="0.35">
      <c r="B2" s="1382" t="s">
        <v>386</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c r="AD2" s="242"/>
      <c r="AE2" s="242"/>
      <c r="AF2" s="242"/>
      <c r="AG2" s="242"/>
    </row>
    <row r="3" spans="2:43" ht="9" customHeight="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c r="AD3" s="242"/>
      <c r="AE3" s="242"/>
      <c r="AF3" s="242"/>
      <c r="AG3" s="242"/>
    </row>
    <row r="4" spans="2:43" ht="27" customHeight="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c r="AD4" s="242"/>
      <c r="AE4" s="242"/>
      <c r="AF4" s="242"/>
      <c r="AG4" s="242"/>
      <c r="AI4" s="487"/>
      <c r="AJ4" s="487"/>
      <c r="AK4" s="487"/>
      <c r="AL4" s="487"/>
      <c r="AM4" s="487"/>
      <c r="AN4" s="487"/>
      <c r="AO4" s="487"/>
      <c r="AP4" s="487"/>
      <c r="AQ4" s="487"/>
    </row>
    <row r="5" spans="2:43" x14ac:dyDescent="0.35">
      <c r="B5" s="278"/>
      <c r="AC5" s="218"/>
      <c r="AD5" s="218"/>
      <c r="AE5" s="218"/>
      <c r="AF5" s="218"/>
      <c r="AG5" s="218"/>
      <c r="AH5" s="218"/>
      <c r="AI5" s="218"/>
      <c r="AJ5" s="218"/>
    </row>
    <row r="6" spans="2:43" ht="14.9" customHeight="1" x14ac:dyDescent="0.35">
      <c r="B6" s="1400" t="s">
        <v>279</v>
      </c>
      <c r="C6" s="1401"/>
      <c r="D6" s="1408" t="s">
        <v>280</v>
      </c>
      <c r="E6" s="1409"/>
      <c r="F6" s="1409"/>
      <c r="G6" s="1409"/>
      <c r="H6" s="1409"/>
      <c r="I6" s="1409"/>
      <c r="J6" s="1409"/>
      <c r="K6" s="1409"/>
      <c r="L6" s="1409"/>
      <c r="M6" s="1409"/>
      <c r="N6" s="1409"/>
      <c r="O6" s="1409"/>
      <c r="P6" s="1409"/>
      <c r="Q6" s="1409"/>
      <c r="R6" s="1409"/>
      <c r="S6" s="1409"/>
      <c r="T6" s="1409"/>
      <c r="U6" s="1410"/>
      <c r="V6" s="1403"/>
      <c r="W6" s="1392" t="s">
        <v>281</v>
      </c>
      <c r="X6" s="1393"/>
      <c r="Y6" s="1380"/>
      <c r="Z6" s="1380"/>
      <c r="AA6" s="1380"/>
      <c r="AB6" s="1380"/>
      <c r="AC6" s="1380"/>
      <c r="AD6" s="1380"/>
      <c r="AE6" s="1380"/>
      <c r="AF6" s="1380"/>
      <c r="AG6" s="1380"/>
    </row>
    <row r="7" spans="2:43" ht="14.9" customHeight="1" x14ac:dyDescent="0.35">
      <c r="B7" s="1402"/>
      <c r="C7" s="1403"/>
      <c r="D7" s="436">
        <v>2018</v>
      </c>
      <c r="E7" s="1404">
        <v>2019</v>
      </c>
      <c r="F7" s="1405"/>
      <c r="G7" s="1405"/>
      <c r="H7" s="1406"/>
      <c r="I7" s="1404">
        <v>2020</v>
      </c>
      <c r="J7" s="1405"/>
      <c r="K7" s="1405"/>
      <c r="L7" s="1405"/>
      <c r="M7" s="1404">
        <v>2021</v>
      </c>
      <c r="N7" s="1405"/>
      <c r="O7" s="1405"/>
      <c r="P7" s="1405"/>
      <c r="Q7" s="1404">
        <v>2022</v>
      </c>
      <c r="R7" s="1407"/>
      <c r="S7" s="1407"/>
      <c r="T7" s="1407"/>
      <c r="U7" s="234"/>
      <c r="V7" s="283">
        <v>2023</v>
      </c>
      <c r="W7" s="285"/>
      <c r="X7" s="255"/>
      <c r="Y7" s="1357">
        <v>2024</v>
      </c>
      <c r="Z7" s="1369"/>
      <c r="AA7" s="1369"/>
      <c r="AB7" s="1358"/>
      <c r="AC7" s="1356">
        <v>2025</v>
      </c>
      <c r="AD7" s="1357"/>
      <c r="AE7" s="1357"/>
      <c r="AF7" s="1357"/>
      <c r="AG7" s="246">
        <v>2026</v>
      </c>
    </row>
    <row r="8" spans="2:43" x14ac:dyDescent="0.35">
      <c r="B8" s="1402"/>
      <c r="C8" s="1403"/>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3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3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3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3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35">
      <c r="B13" s="244"/>
      <c r="C13" s="244"/>
      <c r="D13" s="244"/>
      <c r="E13" s="244"/>
      <c r="F13" s="244"/>
      <c r="G13" s="244"/>
      <c r="H13" s="226"/>
      <c r="I13" s="226"/>
      <c r="J13" s="226"/>
      <c r="K13" s="226"/>
      <c r="L13" s="226"/>
      <c r="M13" s="226"/>
      <c r="N13" s="226"/>
      <c r="O13" s="226"/>
      <c r="AC13" s="35"/>
      <c r="AD13" s="35"/>
      <c r="AH13" s="235"/>
    </row>
    <row r="14" spans="2:43" x14ac:dyDescent="0.3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35">
      <c r="B15" s="1345" t="s">
        <v>165</v>
      </c>
      <c r="C15" s="1345"/>
      <c r="D15" s="1345"/>
      <c r="E15" s="1345"/>
      <c r="F15" s="1345"/>
      <c r="G15" s="1345"/>
      <c r="H15" s="1345"/>
      <c r="I15" s="1345"/>
      <c r="J15" s="1345"/>
      <c r="K15" s="1345"/>
      <c r="L15" s="1345"/>
      <c r="M15" s="1345"/>
      <c r="N15" s="1345"/>
      <c r="O15" s="1345"/>
      <c r="P15" s="1345"/>
      <c r="Q15" s="1345"/>
      <c r="R15" s="1345"/>
      <c r="S15" s="1345"/>
      <c r="T15" s="1345"/>
      <c r="U15" s="1345"/>
      <c r="V15" s="1345"/>
      <c r="W15" s="1345"/>
      <c r="X15" s="1345"/>
      <c r="Y15" s="1345"/>
      <c r="Z15" s="1345"/>
      <c r="AA15" s="1345"/>
      <c r="AB15" s="1345"/>
      <c r="AC15" s="1345"/>
      <c r="AD15" s="207"/>
      <c r="AE15" s="207"/>
      <c r="AF15" s="207"/>
      <c r="AG15" s="207"/>
      <c r="AI15" s="73"/>
    </row>
    <row r="16" spans="2:43" ht="14.25" customHeight="1" x14ac:dyDescent="0.35">
      <c r="B16" s="1346" t="s">
        <v>389</v>
      </c>
      <c r="C16" s="1346"/>
      <c r="D16" s="1346"/>
      <c r="E16" s="1346"/>
      <c r="F16" s="1346"/>
      <c r="G16" s="1346"/>
      <c r="H16" s="1346"/>
      <c r="I16" s="1346"/>
      <c r="J16" s="1346"/>
      <c r="K16" s="1346"/>
      <c r="L16" s="1346"/>
      <c r="M16" s="1346"/>
      <c r="N16" s="1346"/>
      <c r="O16" s="1346"/>
      <c r="P16" s="1346"/>
      <c r="Q16" s="1346"/>
      <c r="R16" s="1346"/>
      <c r="S16" s="1346"/>
      <c r="T16" s="1346"/>
      <c r="U16" s="1346"/>
      <c r="V16" s="1346"/>
      <c r="W16" s="1346"/>
      <c r="X16" s="1346"/>
      <c r="Y16" s="1346"/>
      <c r="Z16" s="1346"/>
      <c r="AA16" s="1346"/>
      <c r="AB16" s="1346"/>
      <c r="AC16" s="1346"/>
      <c r="AD16" s="208"/>
      <c r="AE16" s="208"/>
      <c r="AF16" s="208"/>
      <c r="AG16" s="208"/>
      <c r="AI16" s="73"/>
    </row>
    <row r="17" spans="2:42" x14ac:dyDescent="0.35">
      <c r="B17" s="1346"/>
      <c r="C17" s="1346"/>
      <c r="D17" s="1346"/>
      <c r="E17" s="1346"/>
      <c r="F17" s="1346"/>
      <c r="G17" s="1346"/>
      <c r="H17" s="1346"/>
      <c r="I17" s="1346"/>
      <c r="J17" s="1346"/>
      <c r="K17" s="1346"/>
      <c r="L17" s="1346"/>
      <c r="M17" s="1346"/>
      <c r="N17" s="1346"/>
      <c r="O17" s="1346"/>
      <c r="P17" s="1346"/>
      <c r="Q17" s="1346"/>
      <c r="R17" s="1346"/>
      <c r="S17" s="1346"/>
      <c r="T17" s="1346"/>
      <c r="U17" s="1346"/>
      <c r="V17" s="1346"/>
      <c r="W17" s="1346"/>
      <c r="X17" s="1346"/>
      <c r="Y17" s="1346"/>
      <c r="Z17" s="1346"/>
      <c r="AA17" s="1346"/>
      <c r="AB17" s="1346"/>
      <c r="AC17" s="1346"/>
      <c r="AD17" s="208"/>
      <c r="AE17" s="208"/>
      <c r="AF17" s="208"/>
      <c r="AG17" s="208"/>
    </row>
    <row r="18" spans="2:42" x14ac:dyDescent="0.35">
      <c r="B18" s="1346"/>
      <c r="C18" s="1346"/>
      <c r="D18" s="1346"/>
      <c r="E18" s="1346"/>
      <c r="F18" s="1346"/>
      <c r="G18" s="1346"/>
      <c r="H18" s="1346"/>
      <c r="I18" s="1346"/>
      <c r="J18" s="1346"/>
      <c r="K18" s="1346"/>
      <c r="L18" s="1346"/>
      <c r="M18" s="1346"/>
      <c r="N18" s="1346"/>
      <c r="O18" s="1346"/>
      <c r="P18" s="1346"/>
      <c r="Q18" s="1346"/>
      <c r="R18" s="1346"/>
      <c r="S18" s="1346"/>
      <c r="T18" s="1346"/>
      <c r="U18" s="1346"/>
      <c r="V18" s="1346"/>
      <c r="W18" s="1346"/>
      <c r="X18" s="1346"/>
      <c r="Y18" s="1346"/>
      <c r="Z18" s="1346"/>
      <c r="AA18" s="1346"/>
      <c r="AB18" s="1346"/>
      <c r="AC18" s="1346"/>
      <c r="AD18" s="208"/>
      <c r="AE18" s="208"/>
      <c r="AF18" s="208"/>
      <c r="AG18" s="208"/>
    </row>
    <row r="20" spans="2:42" x14ac:dyDescent="0.35">
      <c r="B20" s="1350" t="s">
        <v>279</v>
      </c>
      <c r="C20" s="1351"/>
      <c r="D20" s="1352" t="s">
        <v>280</v>
      </c>
      <c r="E20" s="1368"/>
      <c r="F20" s="1368"/>
      <c r="G20" s="1368"/>
      <c r="H20" s="1368"/>
      <c r="I20" s="1368"/>
      <c r="J20" s="1368"/>
      <c r="K20" s="1368"/>
      <c r="L20" s="1368"/>
      <c r="M20" s="1368"/>
      <c r="N20" s="1368"/>
      <c r="O20" s="1368"/>
      <c r="P20" s="1368"/>
      <c r="Q20" s="1368"/>
      <c r="R20" s="1368"/>
      <c r="S20" s="1368"/>
      <c r="T20" s="1368"/>
      <c r="U20" s="1368"/>
      <c r="V20" s="1368"/>
      <c r="W20" s="1393" t="s">
        <v>281</v>
      </c>
      <c r="X20" s="1393"/>
      <c r="Y20" s="1393"/>
      <c r="Z20" s="1393"/>
      <c r="AA20" s="1393"/>
      <c r="AB20" s="1393"/>
      <c r="AC20" s="1393"/>
      <c r="AD20" s="1393"/>
      <c r="AE20" s="1393"/>
      <c r="AF20" s="1393"/>
      <c r="AG20" s="1393"/>
    </row>
    <row r="21" spans="2:42" x14ac:dyDescent="0.35">
      <c r="B21" s="1352"/>
      <c r="C21" s="1353"/>
      <c r="D21" s="214">
        <v>2018</v>
      </c>
      <c r="E21" s="1359">
        <v>2019</v>
      </c>
      <c r="F21" s="1389"/>
      <c r="G21" s="1389"/>
      <c r="H21" s="1361"/>
      <c r="I21" s="1359">
        <v>2020</v>
      </c>
      <c r="J21" s="1389"/>
      <c r="K21" s="1389"/>
      <c r="L21" s="1389"/>
      <c r="M21" s="1359">
        <v>2021</v>
      </c>
      <c r="N21" s="1389"/>
      <c r="O21" s="1389"/>
      <c r="P21" s="1389"/>
      <c r="Q21" s="1359">
        <v>2022</v>
      </c>
      <c r="R21" s="1389"/>
      <c r="S21" s="1389"/>
      <c r="T21" s="1361"/>
      <c r="U21" s="234"/>
      <c r="V21" s="283">
        <v>2023</v>
      </c>
      <c r="W21" s="285"/>
      <c r="X21" s="255"/>
      <c r="Y21" s="1356">
        <v>2024</v>
      </c>
      <c r="Z21" s="1357"/>
      <c r="AA21" s="1357"/>
      <c r="AB21" s="1358"/>
      <c r="AC21" s="1356">
        <v>2025</v>
      </c>
      <c r="AD21" s="1357"/>
      <c r="AE21" s="1357"/>
      <c r="AF21" s="1358"/>
      <c r="AG21" s="246">
        <v>2026</v>
      </c>
    </row>
    <row r="22" spans="2:42" x14ac:dyDescent="0.35">
      <c r="B22" s="1352"/>
      <c r="C22" s="1353"/>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3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3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3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3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99999999999999" customHeight="1" x14ac:dyDescent="0.3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3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3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3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3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4" customHeight="1" x14ac:dyDescent="0.3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3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3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3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3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5" customHeight="1" x14ac:dyDescent="0.3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35">
      <c r="AE38">
        <f>AVERAGE(AE35:AG35)</f>
        <v>19790</v>
      </c>
      <c r="AH38">
        <f>AVERAGE(AH35:AJ35)</f>
        <v>19912.333333333332</v>
      </c>
      <c r="AK38" s="235">
        <f>(AK34/AJ34)^3</f>
        <v>1.0061719755057918</v>
      </c>
    </row>
    <row r="39" spans="2:42" x14ac:dyDescent="0.35">
      <c r="B39" s="1345" t="s">
        <v>401</v>
      </c>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c r="Y39" s="1345"/>
      <c r="Z39" s="1345"/>
      <c r="AA39" s="1345"/>
      <c r="AB39" s="1345"/>
      <c r="AC39" s="1345"/>
      <c r="AD39" s="207"/>
      <c r="AE39">
        <f>AVERAGE(AE36:AG36)</f>
        <v>389196.33333333331</v>
      </c>
      <c r="AF39" s="207"/>
      <c r="AG39" s="207"/>
      <c r="AH39">
        <f>AVERAGE(AH36:AJ36)</f>
        <v>410267.66666666669</v>
      </c>
      <c r="AK39" s="235"/>
    </row>
    <row r="40" spans="2:42" ht="20.25" customHeight="1" x14ac:dyDescent="0.35">
      <c r="B40" s="1345"/>
      <c r="C40" s="1345"/>
      <c r="D40" s="1345"/>
      <c r="E40" s="1345"/>
      <c r="F40" s="1345"/>
      <c r="G40" s="1345"/>
      <c r="H40" s="1345"/>
      <c r="I40" s="1345"/>
      <c r="J40" s="1345"/>
      <c r="K40" s="1345"/>
      <c r="L40" s="1345"/>
      <c r="M40" s="1345"/>
      <c r="N40" s="1345"/>
      <c r="O40" s="1345"/>
      <c r="P40" s="1345"/>
      <c r="Q40" s="1345"/>
      <c r="R40" s="1345"/>
      <c r="S40" s="1345"/>
      <c r="T40" s="1345"/>
      <c r="U40" s="1345"/>
      <c r="V40" s="1345"/>
      <c r="W40" s="1345"/>
      <c r="X40" s="1345"/>
      <c r="Y40" s="1345"/>
      <c r="Z40" s="1345"/>
      <c r="AA40" s="1345"/>
      <c r="AB40" s="1345"/>
      <c r="AC40" s="1345"/>
      <c r="AD40" s="207"/>
      <c r="AE40" s="207"/>
      <c r="AF40" s="207"/>
      <c r="AG40" s="207"/>
      <c r="AH40">
        <f>AH38/AE38</f>
        <v>1.0061815731851103</v>
      </c>
      <c r="AK40" s="235"/>
    </row>
    <row r="41" spans="2:42" ht="14.25" customHeight="1" x14ac:dyDescent="0.35">
      <c r="B41" s="1398" t="s">
        <v>402</v>
      </c>
      <c r="C41" s="1398"/>
      <c r="D41" s="1398"/>
      <c r="E41" s="1398"/>
      <c r="F41" s="1398"/>
      <c r="G41" s="1398"/>
      <c r="H41" s="1398"/>
      <c r="I41" s="1398"/>
      <c r="J41" s="1398"/>
      <c r="K41" s="1398"/>
      <c r="L41" s="1398"/>
      <c r="M41" s="1398"/>
      <c r="N41" s="1398"/>
      <c r="O41" s="1398"/>
      <c r="P41" s="1398"/>
      <c r="Q41" s="1398"/>
      <c r="R41" s="1398"/>
      <c r="S41" s="1398"/>
      <c r="T41" s="1398"/>
      <c r="U41" s="1398"/>
      <c r="V41" s="1398"/>
      <c r="W41" s="1398"/>
      <c r="X41" s="1398"/>
      <c r="Y41" s="1398"/>
      <c r="Z41" s="1398"/>
      <c r="AA41" s="1398"/>
      <c r="AB41" s="1398"/>
      <c r="AC41" s="1398"/>
      <c r="AD41" s="376"/>
      <c r="AE41" s="376"/>
      <c r="AF41" s="376"/>
      <c r="AG41" s="376"/>
      <c r="AH41">
        <f>AH39/AE39</f>
        <v>1.0541406265389621</v>
      </c>
      <c r="AK41" s="235"/>
    </row>
    <row r="42" spans="2:42" x14ac:dyDescent="0.35">
      <c r="B42" s="1398"/>
      <c r="C42" s="1398"/>
      <c r="D42" s="1398"/>
      <c r="E42" s="1398"/>
      <c r="F42" s="1398"/>
      <c r="G42" s="1398"/>
      <c r="H42" s="1398"/>
      <c r="I42" s="1398"/>
      <c r="J42" s="1398"/>
      <c r="K42" s="1398"/>
      <c r="L42" s="1398"/>
      <c r="M42" s="1398"/>
      <c r="N42" s="1398"/>
      <c r="O42" s="1398"/>
      <c r="P42" s="1398"/>
      <c r="Q42" s="1398"/>
      <c r="R42" s="1398"/>
      <c r="S42" s="1398"/>
      <c r="T42" s="1398"/>
      <c r="U42" s="1398"/>
      <c r="V42" s="1398"/>
      <c r="W42" s="1398"/>
      <c r="X42" s="1398"/>
      <c r="Y42" s="1398"/>
      <c r="Z42" s="1398"/>
      <c r="AA42" s="1398"/>
      <c r="AB42" s="1398"/>
      <c r="AC42" s="1398"/>
      <c r="AD42" s="376"/>
      <c r="AE42" s="376"/>
      <c r="AF42" s="376"/>
      <c r="AG42" s="376"/>
      <c r="AK42" s="235"/>
    </row>
    <row r="43" spans="2:42" ht="8.9" customHeight="1" x14ac:dyDescent="0.35">
      <c r="B43" s="1398"/>
      <c r="C43" s="1398"/>
      <c r="D43" s="1398"/>
      <c r="E43" s="1398"/>
      <c r="F43" s="1398"/>
      <c r="G43" s="1398"/>
      <c r="H43" s="1398"/>
      <c r="I43" s="1398"/>
      <c r="J43" s="1398"/>
      <c r="K43" s="1398"/>
      <c r="L43" s="1398"/>
      <c r="M43" s="1398"/>
      <c r="N43" s="1398"/>
      <c r="O43" s="1398"/>
      <c r="P43" s="1398"/>
      <c r="Q43" s="1398"/>
      <c r="R43" s="1398"/>
      <c r="S43" s="1398"/>
      <c r="T43" s="1398"/>
      <c r="U43" s="1398"/>
      <c r="V43" s="1398"/>
      <c r="W43" s="1398"/>
      <c r="X43" s="1398"/>
      <c r="Y43" s="1398"/>
      <c r="Z43" s="1398"/>
      <c r="AA43" s="1398"/>
      <c r="AB43" s="1398"/>
      <c r="AC43" s="1398"/>
      <c r="AD43" s="376"/>
      <c r="AE43" s="376"/>
      <c r="AF43" s="376"/>
      <c r="AG43" s="376"/>
      <c r="AK43" s="235"/>
    </row>
    <row r="44" spans="2:42" ht="12.75" customHeight="1" x14ac:dyDescent="0.35">
      <c r="AK44" s="235"/>
    </row>
    <row r="45" spans="2:42" ht="30.75" customHeight="1" x14ac:dyDescent="0.35">
      <c r="B45" s="1350" t="s">
        <v>279</v>
      </c>
      <c r="C45" s="1399"/>
      <c r="D45" s="1354" t="s">
        <v>280</v>
      </c>
      <c r="E45" s="1367"/>
      <c r="F45" s="1367"/>
      <c r="G45" s="1367"/>
      <c r="H45" s="1367"/>
      <c r="I45" s="1367"/>
      <c r="J45" s="1367"/>
      <c r="K45" s="1367"/>
      <c r="L45" s="1367"/>
      <c r="M45" s="1367"/>
      <c r="N45" s="1367"/>
      <c r="O45" s="1367"/>
      <c r="P45" s="1367"/>
      <c r="Q45" s="1367"/>
      <c r="R45" s="1367"/>
      <c r="S45" s="1367"/>
      <c r="T45" s="1367"/>
      <c r="U45" s="1368"/>
      <c r="V45" s="1353"/>
      <c r="W45" s="1392" t="s">
        <v>281</v>
      </c>
      <c r="X45" s="1393"/>
      <c r="Y45" s="1393"/>
      <c r="Z45" s="1393"/>
      <c r="AA45" s="1393"/>
      <c r="AB45" s="1393"/>
      <c r="AC45" s="1393"/>
      <c r="AD45" s="1393"/>
      <c r="AE45" s="1393"/>
      <c r="AF45" s="1393"/>
      <c r="AG45" s="1393"/>
      <c r="AK45" s="235"/>
    </row>
    <row r="46" spans="2:42" x14ac:dyDescent="0.35">
      <c r="B46" s="1352"/>
      <c r="C46" s="1368"/>
      <c r="D46" s="214">
        <v>2018</v>
      </c>
      <c r="E46" s="1359">
        <v>2019</v>
      </c>
      <c r="F46" s="1360"/>
      <c r="G46" s="1360"/>
      <c r="H46" s="1361"/>
      <c r="I46" s="1359">
        <v>2020</v>
      </c>
      <c r="J46" s="1360"/>
      <c r="K46" s="1360"/>
      <c r="L46" s="1360"/>
      <c r="M46" s="1359">
        <v>2021</v>
      </c>
      <c r="N46" s="1360"/>
      <c r="O46" s="1360"/>
      <c r="P46" s="1360"/>
      <c r="Q46" s="1359">
        <v>2022</v>
      </c>
      <c r="R46" s="1389"/>
      <c r="S46" s="1389"/>
      <c r="T46" s="1389"/>
      <c r="U46" s="234"/>
      <c r="V46" s="283">
        <v>2023</v>
      </c>
      <c r="W46" s="285"/>
      <c r="X46" s="255"/>
      <c r="Y46" s="1356">
        <v>2024</v>
      </c>
      <c r="Z46" s="1357"/>
      <c r="AA46" s="1357"/>
      <c r="AB46" s="1358"/>
      <c r="AC46" s="1356">
        <v>2025</v>
      </c>
      <c r="AD46" s="1357"/>
      <c r="AE46" s="1357"/>
      <c r="AF46" s="1358"/>
      <c r="AG46" s="246">
        <v>2026</v>
      </c>
      <c r="AK46" s="235"/>
    </row>
    <row r="47" spans="2:42" x14ac:dyDescent="0.35">
      <c r="B47" s="1354"/>
      <c r="C47" s="1367"/>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3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3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3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35">
      <c r="S52" s="129"/>
      <c r="T52" s="129"/>
      <c r="U52" s="129"/>
      <c r="V52" s="129"/>
      <c r="W52" s="129"/>
      <c r="X52" s="129"/>
      <c r="Y52" s="129"/>
      <c r="Z52" s="129"/>
      <c r="AA52" s="129"/>
      <c r="AB52" s="129"/>
      <c r="AC52" s="129"/>
      <c r="AD52" s="129"/>
      <c r="AE52" s="129"/>
      <c r="AF52" s="129"/>
      <c r="AG52" s="129"/>
    </row>
    <row r="53" spans="2:62" x14ac:dyDescent="0.35">
      <c r="S53" s="129"/>
      <c r="T53" s="129"/>
      <c r="U53" s="129"/>
      <c r="V53" s="129"/>
      <c r="W53" s="129"/>
      <c r="X53" s="129"/>
      <c r="Y53" s="129"/>
      <c r="Z53" s="129"/>
      <c r="AA53" s="129"/>
      <c r="AB53" s="129"/>
      <c r="AC53" s="129"/>
      <c r="AD53" s="129"/>
      <c r="AE53" s="129"/>
      <c r="AF53" s="129"/>
      <c r="AG53" s="129"/>
    </row>
    <row r="54" spans="2:62" ht="27.65" customHeight="1" x14ac:dyDescent="0.35">
      <c r="S54" s="129"/>
      <c r="T54" s="129"/>
      <c r="U54" s="129"/>
      <c r="V54" s="129"/>
      <c r="W54" s="129"/>
      <c r="X54" s="129"/>
      <c r="Y54" s="129"/>
      <c r="Z54" s="129"/>
      <c r="AA54" s="129"/>
      <c r="AB54" s="129"/>
      <c r="AC54" s="129"/>
      <c r="AD54" s="129"/>
      <c r="AE54" s="129"/>
      <c r="AF54" s="129"/>
      <c r="AG54" s="129"/>
    </row>
    <row r="55" spans="2:62" ht="27.65" customHeight="1" x14ac:dyDescent="0.35"/>
    <row r="56" spans="2:62" ht="27.65" customHeight="1" x14ac:dyDescent="0.35">
      <c r="BH56" s="438"/>
      <c r="BI56" s="438"/>
      <c r="BJ56" s="438"/>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45" t="s">
        <v>52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6" ht="14.9" customHeight="1" x14ac:dyDescent="0.35">
      <c r="B2" s="1346" t="s">
        <v>861</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6" ht="14.9" customHeight="1"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6" ht="5.9" customHeight="1"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6" ht="1.5" customHeight="1" x14ac:dyDescent="0.35">
      <c r="B5" s="1346"/>
      <c r="C5" s="1346"/>
      <c r="D5" s="1346"/>
      <c r="E5" s="1346"/>
      <c r="F5" s="1346"/>
      <c r="G5" s="1346"/>
      <c r="H5" s="1346"/>
      <c r="I5" s="1346"/>
      <c r="J5" s="1346"/>
      <c r="K5" s="1346"/>
      <c r="L5" s="1346"/>
      <c r="M5" s="1346"/>
      <c r="N5" s="1346"/>
      <c r="O5" s="1346"/>
      <c r="P5" s="1346"/>
      <c r="Q5" s="1346"/>
      <c r="R5" s="1346"/>
      <c r="S5" s="1346"/>
      <c r="T5" s="1346"/>
      <c r="U5" s="1346"/>
      <c r="V5" s="1346"/>
      <c r="W5" s="1346"/>
      <c r="X5" s="1346"/>
      <c r="Y5" s="1346"/>
      <c r="Z5" s="1346"/>
      <c r="AA5" s="1346"/>
      <c r="AB5" s="1346"/>
      <c r="AC5" s="1346"/>
    </row>
    <row r="6" spans="2:36" ht="14.9" customHeight="1" x14ac:dyDescent="0.35">
      <c r="B6" s="1346"/>
      <c r="C6" s="1346"/>
      <c r="D6" s="1346"/>
      <c r="E6" s="1346"/>
      <c r="F6" s="1346"/>
      <c r="G6" s="1346"/>
      <c r="H6" s="1346"/>
      <c r="I6" s="1346"/>
      <c r="J6" s="1346"/>
      <c r="K6" s="1346"/>
      <c r="L6" s="1346"/>
      <c r="M6" s="1346"/>
      <c r="N6" s="1346"/>
      <c r="O6" s="1346"/>
      <c r="P6" s="1346"/>
      <c r="Q6" s="1346"/>
      <c r="R6" s="1346"/>
      <c r="S6" s="1346"/>
      <c r="T6" s="1346"/>
      <c r="U6" s="1346"/>
      <c r="V6" s="1346"/>
      <c r="W6" s="1346"/>
      <c r="X6" s="1346"/>
      <c r="Y6" s="1346"/>
      <c r="Z6" s="1346"/>
      <c r="AA6" s="1346"/>
      <c r="AB6" s="1346"/>
      <c r="AC6" s="1346"/>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0" t="s">
        <v>404</v>
      </c>
      <c r="C8" s="1351"/>
      <c r="D8" s="1415" t="s">
        <v>280</v>
      </c>
      <c r="E8" s="1416"/>
      <c r="F8" s="1416"/>
      <c r="G8" s="1416"/>
      <c r="H8" s="1416"/>
      <c r="I8" s="1416"/>
      <c r="J8" s="1416"/>
      <c r="K8" s="1416"/>
      <c r="L8" s="1416"/>
      <c r="M8" s="1416"/>
      <c r="N8" s="1416"/>
      <c r="O8" s="1416"/>
      <c r="P8" s="1416"/>
      <c r="Q8" s="1416"/>
      <c r="R8" s="1416"/>
      <c r="S8" s="1416"/>
      <c r="T8" s="1416"/>
      <c r="U8" s="1417"/>
      <c r="V8" s="1351"/>
      <c r="W8" s="1379" t="s">
        <v>281</v>
      </c>
      <c r="X8" s="1380"/>
      <c r="Y8" s="1380"/>
      <c r="Z8" s="1380"/>
      <c r="AA8" s="1380"/>
      <c r="AB8" s="1380"/>
      <c r="AC8" s="1380"/>
      <c r="AD8" s="1380"/>
      <c r="AE8" s="1380"/>
      <c r="AF8" s="1380"/>
      <c r="AG8" s="1380"/>
    </row>
    <row r="9" spans="2:36" x14ac:dyDescent="0.35">
      <c r="B9" s="1352"/>
      <c r="C9" s="1353"/>
      <c r="D9" s="209">
        <v>2018</v>
      </c>
      <c r="E9" s="1347">
        <v>2019</v>
      </c>
      <c r="F9" s="1348"/>
      <c r="G9" s="1348"/>
      <c r="H9" s="1349"/>
      <c r="I9" s="1347">
        <v>2020</v>
      </c>
      <c r="J9" s="1348"/>
      <c r="K9" s="1348"/>
      <c r="L9" s="1348"/>
      <c r="M9" s="1347">
        <v>2021</v>
      </c>
      <c r="N9" s="1348"/>
      <c r="O9" s="1348"/>
      <c r="P9" s="1348"/>
      <c r="Q9" s="1359">
        <v>2022</v>
      </c>
      <c r="R9" s="1389"/>
      <c r="S9" s="1389"/>
      <c r="T9" s="1389"/>
      <c r="U9" s="234"/>
      <c r="V9" s="283">
        <v>2023</v>
      </c>
      <c r="W9" s="285"/>
      <c r="X9" s="255"/>
      <c r="Y9" s="1356">
        <v>2024</v>
      </c>
      <c r="Z9" s="1369"/>
      <c r="AA9" s="1369"/>
      <c r="AB9" s="1358"/>
      <c r="AC9" s="1356">
        <v>2025</v>
      </c>
      <c r="AD9" s="1369"/>
      <c r="AE9" s="1369"/>
      <c r="AF9" s="1358"/>
      <c r="AG9" s="503">
        <v>2026</v>
      </c>
      <c r="AH9" s="235"/>
      <c r="AI9" s="235"/>
      <c r="AJ9" s="235"/>
    </row>
    <row r="10" spans="2:36" x14ac:dyDescent="0.35">
      <c r="B10" s="1354"/>
      <c r="C10" s="1355"/>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3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3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3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3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3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3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3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3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3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3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3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3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3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3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3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3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35">
      <c r="B28" s="1413" t="s">
        <v>418</v>
      </c>
      <c r="C28" s="1414"/>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3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3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3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3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3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5" customHeight="1" x14ac:dyDescent="0.3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35">
      <c r="B35" s="1411" t="s">
        <v>423</v>
      </c>
      <c r="C35" s="1412"/>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3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3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3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3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3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3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3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3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35">
      <c r="B44" s="1411" t="s">
        <v>428</v>
      </c>
      <c r="C44" s="1412"/>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3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3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3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3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3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3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35">
      <c r="B51" t="s">
        <v>50</v>
      </c>
      <c r="S51" s="35"/>
      <c r="T51" s="74">
        <v>0</v>
      </c>
      <c r="U51" s="196"/>
      <c r="V51" s="196"/>
      <c r="W51" s="196"/>
      <c r="X51" s="196"/>
      <c r="Y51" s="196"/>
      <c r="AD51" s="518">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35">
      <c r="B53" t="s">
        <v>145</v>
      </c>
      <c r="T53" s="74">
        <v>0</v>
      </c>
      <c r="U53" s="196"/>
      <c r="V53" s="196"/>
      <c r="W53" s="196"/>
      <c r="X53" s="196"/>
      <c r="Y53" s="196"/>
      <c r="AD53" s="518">
        <f t="shared" si="39"/>
        <v>0</v>
      </c>
    </row>
    <row r="54" spans="2:30" x14ac:dyDescent="0.35">
      <c r="B54" t="s">
        <v>143</v>
      </c>
      <c r="T54" s="74">
        <v>0</v>
      </c>
      <c r="U54" s="196">
        <v>0</v>
      </c>
      <c r="V54" s="196">
        <v>0</v>
      </c>
      <c r="W54" s="196">
        <v>0</v>
      </c>
      <c r="X54" s="196">
        <v>0</v>
      </c>
      <c r="Y54" s="196">
        <v>0</v>
      </c>
      <c r="Z54" s="196">
        <v>0</v>
      </c>
      <c r="AA54" s="196">
        <v>0</v>
      </c>
      <c r="AB54" s="196">
        <v>0</v>
      </c>
      <c r="AC54" s="196">
        <v>0</v>
      </c>
      <c r="AD54" s="518">
        <f t="shared" si="39"/>
        <v>0</v>
      </c>
    </row>
    <row r="55" spans="2:30" x14ac:dyDescent="0.35">
      <c r="B55" t="s">
        <v>142</v>
      </c>
      <c r="T55" s="74">
        <v>0.4</v>
      </c>
      <c r="U55" s="196">
        <v>0</v>
      </c>
      <c r="V55" s="196">
        <v>0</v>
      </c>
      <c r="W55" s="196">
        <v>0</v>
      </c>
      <c r="X55" s="196">
        <v>0</v>
      </c>
      <c r="Y55" s="196">
        <v>0</v>
      </c>
      <c r="Z55" s="196">
        <v>0</v>
      </c>
      <c r="AA55" s="196">
        <v>0</v>
      </c>
      <c r="AB55" s="196">
        <v>0</v>
      </c>
      <c r="AC55" s="196">
        <v>0</v>
      </c>
      <c r="AD55" s="518">
        <f t="shared" si="39"/>
        <v>0</v>
      </c>
    </row>
    <row r="56" spans="2:30" x14ac:dyDescent="0.35">
      <c r="B56" t="s">
        <v>411</v>
      </c>
      <c r="T56" s="74">
        <v>3.6</v>
      </c>
      <c r="U56" s="196"/>
      <c r="V56" s="196"/>
      <c r="W56" s="196"/>
      <c r="X56" s="196"/>
      <c r="Y56" s="196"/>
      <c r="AD56" s="518">
        <f t="shared" si="39"/>
        <v>0</v>
      </c>
    </row>
    <row r="57" spans="2:30" x14ac:dyDescent="0.3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35">
      <c r="B58" t="s">
        <v>148</v>
      </c>
      <c r="T58" s="74">
        <v>0</v>
      </c>
      <c r="U58" s="196">
        <v>0</v>
      </c>
      <c r="V58" s="196">
        <v>0</v>
      </c>
      <c r="W58" s="196">
        <v>0</v>
      </c>
      <c r="X58" s="196">
        <v>0</v>
      </c>
      <c r="Y58" s="196">
        <v>0</v>
      </c>
      <c r="Z58" s="196">
        <v>0</v>
      </c>
      <c r="AA58" s="196">
        <v>0</v>
      </c>
      <c r="AB58" s="196">
        <v>0</v>
      </c>
      <c r="AC58" s="196">
        <v>0</v>
      </c>
      <c r="AD58" s="518">
        <f t="shared" si="39"/>
        <v>0</v>
      </c>
    </row>
    <row r="59" spans="2:30" x14ac:dyDescent="0.35">
      <c r="B59" t="s">
        <v>414</v>
      </c>
      <c r="T59" s="74">
        <v>0</v>
      </c>
      <c r="U59" s="196">
        <v>0</v>
      </c>
      <c r="V59" s="196">
        <v>0</v>
      </c>
      <c r="W59" s="196">
        <v>0</v>
      </c>
      <c r="X59" s="196">
        <v>0</v>
      </c>
      <c r="Y59" s="196">
        <v>0</v>
      </c>
      <c r="Z59" s="196">
        <v>0</v>
      </c>
      <c r="AA59" s="196">
        <v>0</v>
      </c>
      <c r="AB59" s="196">
        <v>0</v>
      </c>
      <c r="AC59" s="196">
        <v>0</v>
      </c>
      <c r="AD59" s="518">
        <f t="shared" si="39"/>
        <v>0</v>
      </c>
    </row>
    <row r="60" spans="2:30" x14ac:dyDescent="0.35">
      <c r="B60" t="s">
        <v>415</v>
      </c>
      <c r="T60" s="74">
        <v>0</v>
      </c>
      <c r="U60" s="196">
        <v>0</v>
      </c>
      <c r="V60" s="196">
        <v>0</v>
      </c>
      <c r="W60" s="196">
        <v>0</v>
      </c>
      <c r="X60" s="196">
        <v>0</v>
      </c>
      <c r="Y60" s="196">
        <v>0</v>
      </c>
      <c r="Z60" s="196">
        <v>0</v>
      </c>
      <c r="AA60" s="196">
        <v>0</v>
      </c>
      <c r="AB60" s="196">
        <v>0</v>
      </c>
      <c r="AC60" s="196">
        <v>0</v>
      </c>
      <c r="AD60" s="518">
        <f t="shared" si="39"/>
        <v>0</v>
      </c>
    </row>
    <row r="61" spans="2:30" x14ac:dyDescent="0.3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35">
      <c r="B62" t="s">
        <v>417</v>
      </c>
      <c r="T62" s="196">
        <v>0</v>
      </c>
      <c r="U62" s="196">
        <v>0</v>
      </c>
      <c r="V62" s="196">
        <v>0</v>
      </c>
      <c r="W62" s="196">
        <v>0</v>
      </c>
      <c r="X62" s="196">
        <v>0</v>
      </c>
      <c r="Y62" s="196">
        <v>0</v>
      </c>
      <c r="Z62" s="196">
        <v>0</v>
      </c>
      <c r="AA62" s="196">
        <v>0</v>
      </c>
      <c r="AB62" s="196">
        <v>0</v>
      </c>
      <c r="AC62" s="196">
        <v>0</v>
      </c>
      <c r="AD62" s="518">
        <f t="shared" si="39"/>
        <v>0</v>
      </c>
    </row>
    <row r="63" spans="2:30" x14ac:dyDescent="0.3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3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35">
      <c r="B65" t="s">
        <v>418</v>
      </c>
      <c r="T65" s="196"/>
      <c r="U65" s="196"/>
      <c r="AD65" s="518">
        <f t="shared" si="39"/>
        <v>0</v>
      </c>
    </row>
    <row r="66" spans="2:30" x14ac:dyDescent="0.35">
      <c r="B66" t="s">
        <v>419</v>
      </c>
      <c r="T66" s="196"/>
      <c r="U66" s="196"/>
      <c r="AD66" s="518">
        <f t="shared" si="39"/>
        <v>0</v>
      </c>
    </row>
    <row r="67" spans="2:30" x14ac:dyDescent="0.35">
      <c r="B67" t="s">
        <v>420</v>
      </c>
      <c r="T67" s="196"/>
      <c r="U67" s="196"/>
      <c r="AD67" s="518">
        <f t="shared" si="39"/>
        <v>0</v>
      </c>
    </row>
    <row r="68" spans="2:30" x14ac:dyDescent="0.35">
      <c r="B68" t="s">
        <v>417</v>
      </c>
      <c r="T68" s="196"/>
      <c r="U68" s="196"/>
      <c r="AD68" s="518">
        <f t="shared" si="39"/>
        <v>0</v>
      </c>
    </row>
    <row r="69" spans="2:30" x14ac:dyDescent="0.35">
      <c r="B69" t="s">
        <v>414</v>
      </c>
      <c r="T69" s="517"/>
      <c r="U69" s="517"/>
      <c r="AD69" s="518">
        <f t="shared" si="39"/>
        <v>0</v>
      </c>
    </row>
    <row r="70" spans="2:30" x14ac:dyDescent="0.35">
      <c r="B70" t="s">
        <v>421</v>
      </c>
      <c r="T70" s="517"/>
      <c r="U70" s="517"/>
      <c r="AD70" s="518">
        <f t="shared" si="39"/>
        <v>0</v>
      </c>
    </row>
    <row r="71" spans="2:30" x14ac:dyDescent="0.35">
      <c r="B71" t="s">
        <v>422</v>
      </c>
      <c r="T71" s="196"/>
      <c r="U71" s="196"/>
      <c r="AD71" s="518">
        <f t="shared" si="39"/>
        <v>0</v>
      </c>
    </row>
    <row r="72" spans="2:30" x14ac:dyDescent="0.35">
      <c r="B72" t="s">
        <v>423</v>
      </c>
      <c r="T72" s="196"/>
      <c r="U72" s="196"/>
      <c r="AD72" s="518">
        <f t="shared" si="39"/>
        <v>0</v>
      </c>
    </row>
    <row r="73" spans="2:30" x14ac:dyDescent="0.35">
      <c r="B73" t="s">
        <v>143</v>
      </c>
      <c r="T73" s="196">
        <v>0</v>
      </c>
      <c r="U73" s="196">
        <v>0</v>
      </c>
      <c r="V73" s="196">
        <v>0</v>
      </c>
      <c r="W73" s="196">
        <v>0</v>
      </c>
      <c r="X73" s="196">
        <v>0</v>
      </c>
      <c r="Y73" s="196">
        <v>0</v>
      </c>
      <c r="Z73" s="196">
        <v>0</v>
      </c>
      <c r="AA73" s="196">
        <v>0</v>
      </c>
      <c r="AB73" s="196">
        <v>0</v>
      </c>
      <c r="AC73" s="196">
        <v>0</v>
      </c>
      <c r="AD73" s="518">
        <f t="shared" si="39"/>
        <v>0</v>
      </c>
    </row>
    <row r="74" spans="2:30" x14ac:dyDescent="0.3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35">
      <c r="B75" t="s">
        <v>148</v>
      </c>
      <c r="T75" s="196">
        <v>0</v>
      </c>
      <c r="U75" s="196">
        <v>0</v>
      </c>
      <c r="V75" s="196">
        <v>0</v>
      </c>
      <c r="W75" s="196">
        <v>0</v>
      </c>
      <c r="X75" s="196">
        <v>0</v>
      </c>
      <c r="Y75" s="196">
        <v>0</v>
      </c>
      <c r="Z75" s="196">
        <v>0</v>
      </c>
      <c r="AA75" s="196">
        <v>0</v>
      </c>
      <c r="AB75" s="196">
        <v>0</v>
      </c>
      <c r="AC75" s="196">
        <v>0</v>
      </c>
      <c r="AD75" s="518">
        <f t="shared" si="39"/>
        <v>0</v>
      </c>
    </row>
    <row r="76" spans="2:30" x14ac:dyDescent="0.3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3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3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35">
      <c r="B79" t="s">
        <v>427</v>
      </c>
      <c r="T79" s="196">
        <v>0</v>
      </c>
      <c r="U79" s="196">
        <v>0</v>
      </c>
      <c r="V79" s="196">
        <v>0</v>
      </c>
      <c r="W79" s="196">
        <v>0</v>
      </c>
      <c r="X79" s="196">
        <v>0</v>
      </c>
      <c r="Y79" s="196">
        <v>0</v>
      </c>
      <c r="Z79" s="196">
        <v>0</v>
      </c>
      <c r="AA79" s="196">
        <v>0</v>
      </c>
      <c r="AB79" s="196">
        <v>0</v>
      </c>
      <c r="AC79" s="196">
        <v>0</v>
      </c>
      <c r="AD79" s="518">
        <f t="shared" si="39"/>
        <v>0</v>
      </c>
    </row>
    <row r="80" spans="2:30" x14ac:dyDescent="0.3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35">
      <c r="B81" t="s">
        <v>428</v>
      </c>
      <c r="T81" s="196"/>
      <c r="U81" s="196"/>
      <c r="AD81" s="518">
        <f t="shared" si="39"/>
        <v>0</v>
      </c>
    </row>
    <row r="82" spans="2:30" x14ac:dyDescent="0.3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3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3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H12" sqref="H1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5" t="s">
        <v>54</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c r="AD1" s="207"/>
      <c r="AE1" s="207"/>
      <c r="AF1" s="207"/>
      <c r="AG1" s="207"/>
    </row>
    <row r="2" spans="2:36" ht="14.25" customHeight="1" x14ac:dyDescent="0.35">
      <c r="B2" s="1437" t="s">
        <v>862</v>
      </c>
      <c r="C2" s="1437"/>
      <c r="D2" s="1437"/>
      <c r="E2" s="1437"/>
      <c r="F2" s="1437"/>
      <c r="G2" s="1437"/>
      <c r="H2" s="1437"/>
      <c r="I2" s="1437"/>
      <c r="J2" s="1437"/>
      <c r="K2" s="1437"/>
      <c r="L2" s="1437"/>
      <c r="M2" s="1437"/>
      <c r="N2" s="1437"/>
      <c r="O2" s="1437"/>
      <c r="P2" s="1437"/>
      <c r="Q2" s="1437"/>
      <c r="R2" s="1437"/>
      <c r="S2" s="1437"/>
      <c r="T2" s="1437"/>
      <c r="U2" s="1437"/>
      <c r="V2" s="1436" t="s">
        <v>915</v>
      </c>
      <c r="W2" s="1436"/>
      <c r="X2" s="1436"/>
      <c r="Y2" s="1436"/>
      <c r="Z2" s="1436"/>
      <c r="AA2" s="1436"/>
      <c r="AB2" s="1436"/>
      <c r="AC2" s="597"/>
      <c r="AD2" s="597"/>
      <c r="AE2" s="597"/>
      <c r="AF2" s="597"/>
      <c r="AG2" s="597"/>
    </row>
    <row r="3" spans="2:36" ht="59.9" customHeight="1" x14ac:dyDescent="0.35">
      <c r="B3" s="1437"/>
      <c r="C3" s="1437"/>
      <c r="D3" s="1437"/>
      <c r="E3" s="1437"/>
      <c r="F3" s="1437"/>
      <c r="G3" s="1437"/>
      <c r="H3" s="1437"/>
      <c r="I3" s="1437"/>
      <c r="J3" s="1437"/>
      <c r="K3" s="1437"/>
      <c r="L3" s="1437"/>
      <c r="M3" s="1437"/>
      <c r="N3" s="1437"/>
      <c r="O3" s="1437"/>
      <c r="P3" s="1437"/>
      <c r="Q3" s="1437"/>
      <c r="R3" s="1437"/>
      <c r="S3" s="1437"/>
      <c r="T3" s="1437"/>
      <c r="U3" s="1437"/>
      <c r="V3" s="1436"/>
      <c r="W3" s="1436"/>
      <c r="X3" s="1436"/>
      <c r="Y3" s="1436"/>
      <c r="Z3" s="1436"/>
      <c r="AA3" s="1436"/>
      <c r="AB3" s="1436"/>
      <c r="AC3" s="597"/>
      <c r="AD3" s="597"/>
      <c r="AE3" s="597"/>
      <c r="AF3" s="597"/>
      <c r="AG3" s="597"/>
    </row>
    <row r="4" spans="2:36" ht="88.5" customHeight="1" x14ac:dyDescent="0.35">
      <c r="B4" s="1437"/>
      <c r="C4" s="1437"/>
      <c r="D4" s="1437"/>
      <c r="E4" s="1437"/>
      <c r="F4" s="1437"/>
      <c r="G4" s="1437"/>
      <c r="H4" s="1437"/>
      <c r="I4" s="1437"/>
      <c r="J4" s="1437"/>
      <c r="K4" s="1437"/>
      <c r="L4" s="1437"/>
      <c r="M4" s="1437"/>
      <c r="N4" s="1437"/>
      <c r="O4" s="1437"/>
      <c r="P4" s="1437"/>
      <c r="Q4" s="1437"/>
      <c r="R4" s="1437"/>
      <c r="S4" s="1437"/>
      <c r="T4" s="1437"/>
      <c r="U4" s="1437"/>
      <c r="V4" s="1436"/>
      <c r="W4" s="1436"/>
      <c r="X4" s="1436"/>
      <c r="Y4" s="1436"/>
      <c r="Z4" s="1436"/>
      <c r="AA4" s="1436"/>
      <c r="AB4" s="1436"/>
      <c r="AC4" s="597"/>
      <c r="AD4" s="597"/>
      <c r="AE4" s="597"/>
      <c r="AF4" s="597"/>
      <c r="AG4" s="597"/>
    </row>
    <row r="5" spans="2:36" ht="33" customHeight="1" x14ac:dyDescent="0.3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3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7"/>
      <c r="V7" s="1355"/>
      <c r="W7" s="1379" t="s">
        <v>281</v>
      </c>
      <c r="X7" s="1380"/>
      <c r="Y7" s="1380"/>
      <c r="Z7" s="1380"/>
      <c r="AA7" s="1380"/>
      <c r="AB7" s="1380"/>
      <c r="AC7" s="1380"/>
      <c r="AD7" s="1380"/>
      <c r="AE7" s="1380"/>
      <c r="AF7" s="1380"/>
      <c r="AG7" s="1380"/>
    </row>
    <row r="8" spans="2:36" x14ac:dyDescent="0.35">
      <c r="B8" s="1352"/>
      <c r="C8" s="1368"/>
      <c r="D8" s="214">
        <v>2018</v>
      </c>
      <c r="E8" s="1359">
        <v>2019</v>
      </c>
      <c r="F8" s="1360"/>
      <c r="G8" s="1360"/>
      <c r="H8" s="1361"/>
      <c r="I8" s="1359">
        <v>2020</v>
      </c>
      <c r="J8" s="1360"/>
      <c r="K8" s="1360"/>
      <c r="L8" s="1360"/>
      <c r="M8" s="1359">
        <v>2021</v>
      </c>
      <c r="N8" s="1360"/>
      <c r="O8" s="1360"/>
      <c r="P8" s="1360"/>
      <c r="Q8" s="1359">
        <v>2022</v>
      </c>
      <c r="R8" s="1389"/>
      <c r="S8" s="1389"/>
      <c r="T8" s="1361"/>
      <c r="U8" s="283"/>
      <c r="V8" s="283">
        <v>2023</v>
      </c>
      <c r="W8" s="554"/>
      <c r="X8" s="255"/>
      <c r="Y8" s="1356">
        <v>2024</v>
      </c>
      <c r="Z8" s="1369"/>
      <c r="AA8" s="1369"/>
      <c r="AB8" s="1358"/>
      <c r="AC8" s="1356">
        <v>2025</v>
      </c>
      <c r="AD8" s="1369"/>
      <c r="AE8" s="1369"/>
      <c r="AF8" s="1358"/>
      <c r="AG8" s="503">
        <v>2026</v>
      </c>
      <c r="AH8" s="235"/>
      <c r="AI8" s="235"/>
      <c r="AJ8" s="235"/>
    </row>
    <row r="9" spans="2:36" x14ac:dyDescent="0.35">
      <c r="B9" s="1352"/>
      <c r="C9" s="1368"/>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3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3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5" customHeight="1" x14ac:dyDescent="0.3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5" customHeight="1" x14ac:dyDescent="0.35">
      <c r="O13" s="35"/>
      <c r="P13" s="35"/>
      <c r="Q13" s="35"/>
      <c r="R13" s="35"/>
      <c r="S13" s="35"/>
      <c r="T13" s="35"/>
      <c r="Y13" s="557"/>
      <c r="Z13" s="557"/>
      <c r="AA13" s="557"/>
      <c r="AB13" s="557"/>
      <c r="AC13" s="557"/>
      <c r="AD13" s="557"/>
      <c r="AE13" s="557"/>
      <c r="AF13" s="557"/>
      <c r="AG13" s="557"/>
      <c r="AH13" s="35"/>
    </row>
    <row r="14" spans="2:36" x14ac:dyDescent="0.35">
      <c r="O14" s="35"/>
      <c r="P14" s="235"/>
      <c r="Q14" s="35"/>
      <c r="R14" s="35"/>
      <c r="S14" s="35"/>
      <c r="T14" s="553"/>
      <c r="Y14" s="229"/>
      <c r="Z14" s="229"/>
      <c r="AA14" s="229"/>
      <c r="AB14" s="229"/>
      <c r="AC14" s="229"/>
      <c r="AD14" s="229"/>
      <c r="AE14" s="229"/>
      <c r="AF14" s="229"/>
      <c r="AG14" s="229"/>
      <c r="AH14" s="35"/>
    </row>
    <row r="15" spans="2:36" x14ac:dyDescent="0.35">
      <c r="B15" s="514" t="s">
        <v>352</v>
      </c>
      <c r="O15" s="35"/>
      <c r="P15" s="235"/>
      <c r="Q15" s="35"/>
      <c r="R15" s="35"/>
      <c r="S15" s="35"/>
      <c r="T15" s="553"/>
      <c r="Y15" s="229"/>
      <c r="Z15" s="229"/>
      <c r="AA15" s="229"/>
      <c r="AB15" s="229"/>
      <c r="AC15" s="229"/>
      <c r="AD15" s="229"/>
      <c r="AE15" s="229"/>
      <c r="AF15" s="229"/>
      <c r="AG15" s="229"/>
      <c r="AH15" s="35"/>
    </row>
    <row r="16" spans="2:36" ht="25.4" customHeight="1" x14ac:dyDescent="0.3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3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3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3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3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35">
      <c r="B21" s="278"/>
      <c r="C21" s="229"/>
      <c r="D21" s="557"/>
      <c r="E21" s="557"/>
      <c r="F21" s="557"/>
      <c r="G21" s="557"/>
      <c r="H21" s="557"/>
      <c r="I21" s="557"/>
      <c r="J21" s="557"/>
      <c r="K21" s="582"/>
      <c r="L21" s="582"/>
      <c r="R21" s="35"/>
      <c r="S21" s="517"/>
      <c r="T21" s="517"/>
      <c r="U21" s="517"/>
    </row>
    <row r="23" spans="2:34" x14ac:dyDescent="0.35">
      <c r="B23" s="514" t="s">
        <v>365</v>
      </c>
    </row>
    <row r="24" spans="2:34" x14ac:dyDescent="0.35">
      <c r="B24" s="1350" t="s">
        <v>436</v>
      </c>
      <c r="C24" s="1399"/>
      <c r="D24" s="1354" t="s">
        <v>280</v>
      </c>
      <c r="E24" s="1367"/>
      <c r="F24" s="1367"/>
      <c r="G24" s="1367"/>
      <c r="H24" s="1367"/>
      <c r="I24" s="1367"/>
      <c r="J24" s="1367"/>
      <c r="K24" s="1367"/>
      <c r="L24" s="1367"/>
      <c r="M24" s="1367"/>
      <c r="N24" s="1367"/>
      <c r="O24" s="1367"/>
      <c r="P24" s="1367"/>
      <c r="Q24" s="1367"/>
      <c r="R24" s="1367"/>
      <c r="S24" s="1367"/>
      <c r="T24" s="1367"/>
      <c r="U24" s="1367"/>
      <c r="V24" s="1355"/>
      <c r="W24" s="1392" t="s">
        <v>281</v>
      </c>
      <c r="X24" s="1393"/>
      <c r="Y24" s="1393"/>
      <c r="Z24" s="1393"/>
      <c r="AA24" s="1393"/>
      <c r="AB24" s="1393"/>
      <c r="AC24" s="1393"/>
      <c r="AD24" s="1393"/>
      <c r="AE24" s="1393"/>
      <c r="AF24" s="1393"/>
      <c r="AG24" s="1393"/>
    </row>
    <row r="25" spans="2:34" x14ac:dyDescent="0.35">
      <c r="B25" s="1352"/>
      <c r="C25" s="1368"/>
      <c r="D25" s="214">
        <v>2018</v>
      </c>
      <c r="E25" s="1359">
        <v>2019</v>
      </c>
      <c r="F25" s="1360"/>
      <c r="G25" s="1360"/>
      <c r="H25" s="1361"/>
      <c r="I25" s="1359">
        <v>2020</v>
      </c>
      <c r="J25" s="1360"/>
      <c r="K25" s="1360"/>
      <c r="L25" s="1360"/>
      <c r="M25" s="1359">
        <v>2021</v>
      </c>
      <c r="N25" s="1360"/>
      <c r="O25" s="1360"/>
      <c r="P25" s="1360"/>
      <c r="Q25" s="1359">
        <v>2022</v>
      </c>
      <c r="R25" s="1389"/>
      <c r="S25" s="1389"/>
      <c r="T25" s="1361"/>
      <c r="U25" s="234"/>
      <c r="V25" s="558">
        <v>2023</v>
      </c>
      <c r="W25" s="554"/>
      <c r="X25" s="255"/>
      <c r="Y25" s="1356">
        <v>2024</v>
      </c>
      <c r="Z25" s="1369"/>
      <c r="AA25" s="1369"/>
      <c r="AB25" s="1358"/>
      <c r="AC25" s="1356">
        <v>2025</v>
      </c>
      <c r="AD25" s="1369"/>
      <c r="AE25" s="1369"/>
      <c r="AF25" s="1358"/>
      <c r="AG25" s="503">
        <v>2026</v>
      </c>
    </row>
    <row r="26" spans="2:34" x14ac:dyDescent="0.35">
      <c r="B26" s="1354"/>
      <c r="C26" s="1367"/>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3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3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99999999999999" customHeight="1" x14ac:dyDescent="0.3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99999999999999" customHeight="1" x14ac:dyDescent="0.3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99999999999999" customHeight="1" x14ac:dyDescent="0.3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99999999999999" customHeight="1" x14ac:dyDescent="0.35">
      <c r="B32" s="235"/>
      <c r="C32" s="235"/>
      <c r="D32" s="553"/>
      <c r="E32" s="553"/>
      <c r="F32" s="553"/>
      <c r="G32" s="553"/>
      <c r="H32" s="553"/>
      <c r="I32" s="553"/>
      <c r="J32" s="553"/>
      <c r="K32" s="553"/>
      <c r="L32" s="553"/>
      <c r="M32" s="553"/>
      <c r="N32" s="553"/>
      <c r="O32" s="553"/>
      <c r="AG32" s="553"/>
    </row>
    <row r="33" spans="2:33" ht="19.399999999999999" customHeight="1" x14ac:dyDescent="0.35">
      <c r="B33" s="235"/>
      <c r="C33" s="235"/>
      <c r="D33" s="553"/>
      <c r="E33" s="553"/>
      <c r="F33" s="553"/>
      <c r="G33" s="553"/>
      <c r="H33" s="553"/>
      <c r="I33" s="553"/>
      <c r="J33" s="553"/>
      <c r="K33" s="553"/>
      <c r="L33" s="553"/>
      <c r="M33" s="553"/>
      <c r="N33" s="553"/>
      <c r="O33" s="553"/>
      <c r="AG33" s="553"/>
    </row>
    <row r="34" spans="2:33" ht="19.399999999999999" customHeight="1" x14ac:dyDescent="0.3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9" customHeight="1" x14ac:dyDescent="0.3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35">
      <c r="B36" s="1424" t="s">
        <v>440</v>
      </c>
      <c r="C36" s="1425"/>
      <c r="D36" s="1425"/>
      <c r="E36" s="1426"/>
      <c r="F36" s="229">
        <v>287</v>
      </c>
      <c r="G36" s="229">
        <v>534</v>
      </c>
      <c r="H36" s="229">
        <v>247</v>
      </c>
      <c r="I36" s="229">
        <v>63</v>
      </c>
      <c r="J36" s="229"/>
      <c r="K36" s="229"/>
      <c r="L36" s="229"/>
      <c r="M36" s="229"/>
      <c r="N36" s="229"/>
      <c r="O36" s="229"/>
      <c r="P36" s="570"/>
    </row>
    <row r="37" spans="2:33" ht="15" customHeight="1" x14ac:dyDescent="0.35">
      <c r="B37" s="1418" t="s">
        <v>441</v>
      </c>
      <c r="C37" s="1419"/>
      <c r="D37" s="1419"/>
      <c r="E37" s="1420"/>
      <c r="F37" s="229">
        <v>0</v>
      </c>
      <c r="G37" s="229">
        <v>0</v>
      </c>
      <c r="H37" s="229">
        <v>756</v>
      </c>
      <c r="I37" s="229">
        <v>1249</v>
      </c>
      <c r="J37" s="229">
        <v>1417</v>
      </c>
      <c r="K37" s="229">
        <v>1522</v>
      </c>
      <c r="L37" s="229">
        <v>1107</v>
      </c>
      <c r="M37" s="229"/>
      <c r="N37" s="229"/>
      <c r="O37" s="229"/>
      <c r="P37" s="570"/>
    </row>
    <row r="38" spans="2:33" x14ac:dyDescent="0.35">
      <c r="B38" s="1418" t="s">
        <v>442</v>
      </c>
      <c r="C38" s="1419"/>
      <c r="D38" s="1419"/>
      <c r="E38" s="1420"/>
      <c r="F38" s="229">
        <v>0</v>
      </c>
      <c r="G38" s="229">
        <v>5</v>
      </c>
      <c r="H38" s="229">
        <v>77</v>
      </c>
      <c r="I38" s="229">
        <v>307</v>
      </c>
      <c r="J38" s="229">
        <v>332</v>
      </c>
      <c r="K38" s="229">
        <v>270</v>
      </c>
      <c r="L38" s="229">
        <v>25</v>
      </c>
      <c r="M38" s="229">
        <v>32</v>
      </c>
      <c r="N38" s="229">
        <v>40</v>
      </c>
      <c r="O38" s="229">
        <v>49</v>
      </c>
      <c r="P38" s="570">
        <v>58</v>
      </c>
    </row>
    <row r="39" spans="2:33" ht="32.9" customHeight="1" x14ac:dyDescent="0.35">
      <c r="B39" s="1421" t="s">
        <v>443</v>
      </c>
      <c r="C39" s="1422"/>
      <c r="D39" s="1422"/>
      <c r="E39" s="1423"/>
      <c r="F39" s="229">
        <v>0</v>
      </c>
      <c r="G39" s="229">
        <v>0</v>
      </c>
      <c r="H39" s="229">
        <v>3768</v>
      </c>
      <c r="I39" s="229">
        <v>3428</v>
      </c>
      <c r="J39" s="229">
        <v>2176</v>
      </c>
      <c r="K39" s="229">
        <v>2304</v>
      </c>
      <c r="L39" s="229">
        <v>2129</v>
      </c>
      <c r="M39" s="229">
        <v>1335</v>
      </c>
      <c r="N39" s="229">
        <v>478</v>
      </c>
      <c r="O39" s="229">
        <v>531</v>
      </c>
      <c r="P39" s="570">
        <v>212</v>
      </c>
    </row>
    <row r="40" spans="2:33" ht="32.9" customHeight="1" x14ac:dyDescent="0.35">
      <c r="B40" s="1421" t="s">
        <v>444</v>
      </c>
      <c r="C40" s="1422"/>
      <c r="D40" s="1422"/>
      <c r="E40" s="1423"/>
      <c r="F40" s="229">
        <v>38</v>
      </c>
      <c r="G40" s="229">
        <v>81</v>
      </c>
      <c r="H40" s="229">
        <v>43</v>
      </c>
      <c r="I40" s="229"/>
      <c r="J40" s="229"/>
      <c r="K40" s="229"/>
      <c r="L40" s="229"/>
      <c r="M40" s="229"/>
      <c r="N40" s="229"/>
      <c r="O40" s="229"/>
      <c r="P40" s="570"/>
    </row>
    <row r="41" spans="2:33" x14ac:dyDescent="0.35">
      <c r="B41" s="1418" t="s">
        <v>445</v>
      </c>
      <c r="C41" s="1419"/>
      <c r="D41" s="1419"/>
      <c r="E41" s="1420"/>
      <c r="F41" s="229"/>
      <c r="G41" s="229"/>
      <c r="H41" s="229"/>
      <c r="I41" s="229">
        <v>-184</v>
      </c>
      <c r="J41" s="229">
        <v>-1830</v>
      </c>
      <c r="K41" s="229">
        <v>-2406</v>
      </c>
      <c r="L41" s="229">
        <v>-2419</v>
      </c>
      <c r="M41" s="229">
        <v>-2467</v>
      </c>
      <c r="N41" s="229">
        <v>-2531</v>
      </c>
      <c r="O41" s="229">
        <v>-2667</v>
      </c>
      <c r="P41" s="570">
        <v>-2809</v>
      </c>
    </row>
    <row r="42" spans="2:33" ht="15.75" customHeight="1" x14ac:dyDescent="0.35">
      <c r="B42" s="1430" t="s">
        <v>446</v>
      </c>
      <c r="C42" s="1431"/>
      <c r="D42" s="1431"/>
      <c r="E42" s="1432"/>
      <c r="F42" s="229">
        <v>6524</v>
      </c>
      <c r="G42" s="229">
        <v>6143</v>
      </c>
      <c r="H42" s="229"/>
      <c r="I42" s="229"/>
      <c r="J42" s="229"/>
      <c r="K42" s="229"/>
      <c r="L42" s="229"/>
      <c r="M42" s="229"/>
      <c r="N42" s="229"/>
      <c r="O42" s="229"/>
      <c r="P42" s="570"/>
    </row>
    <row r="43" spans="2:33" x14ac:dyDescent="0.35">
      <c r="B43" s="1418" t="s">
        <v>447</v>
      </c>
      <c r="C43" s="1419"/>
      <c r="D43" s="1419"/>
      <c r="E43" s="1420"/>
      <c r="F43" s="229">
        <v>50</v>
      </c>
      <c r="G43" s="229">
        <v>175</v>
      </c>
      <c r="H43" s="229">
        <v>25</v>
      </c>
      <c r="I43" s="229"/>
      <c r="J43" s="229"/>
      <c r="K43" s="229"/>
      <c r="L43" s="229"/>
      <c r="M43" s="229"/>
      <c r="N43" s="229"/>
      <c r="O43" s="229"/>
      <c r="P43" s="570"/>
    </row>
    <row r="44" spans="2:33" x14ac:dyDescent="0.35">
      <c r="B44" s="1418" t="s">
        <v>448</v>
      </c>
      <c r="C44" s="1419"/>
      <c r="D44" s="1419"/>
      <c r="E44" s="1420"/>
      <c r="F44" s="229">
        <v>829</v>
      </c>
      <c r="G44" s="229">
        <v>844</v>
      </c>
      <c r="H44" s="229"/>
      <c r="I44" s="229"/>
      <c r="J44" s="229"/>
      <c r="K44" s="229"/>
      <c r="L44" s="229"/>
      <c r="M44" s="229"/>
      <c r="N44" s="229"/>
      <c r="O44" s="229"/>
      <c r="P44" s="570"/>
    </row>
    <row r="45" spans="2:33" x14ac:dyDescent="0.35">
      <c r="B45" s="1433" t="s">
        <v>449</v>
      </c>
      <c r="C45" s="1434"/>
      <c r="D45" s="1434"/>
      <c r="E45" s="1435"/>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35">
      <c r="B46" s="1430" t="s">
        <v>450</v>
      </c>
      <c r="C46" s="1431"/>
      <c r="D46" s="1431"/>
      <c r="E46" s="1432"/>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35">
      <c r="B47" s="1418" t="s">
        <v>452</v>
      </c>
      <c r="C47" s="1419"/>
      <c r="D47" s="1419"/>
      <c r="E47" s="1420"/>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35">
      <c r="B48" s="545" t="s">
        <v>897</v>
      </c>
      <c r="C48" s="546"/>
      <c r="D48" s="546"/>
      <c r="E48" s="547"/>
      <c r="F48" s="229"/>
      <c r="G48" s="229"/>
      <c r="H48" s="229"/>
      <c r="I48" s="229"/>
      <c r="J48" s="229"/>
      <c r="K48" s="229"/>
      <c r="L48" s="229"/>
      <c r="M48" s="229"/>
      <c r="N48" s="229"/>
      <c r="O48" s="229"/>
      <c r="P48" s="570"/>
      <c r="Q48" s="235"/>
    </row>
    <row r="49" spans="2:16" x14ac:dyDescent="0.35">
      <c r="B49" s="1427"/>
      <c r="C49" s="1428"/>
      <c r="D49" s="1428"/>
      <c r="E49" s="1429"/>
      <c r="F49" s="564"/>
      <c r="G49" s="564"/>
      <c r="H49" s="564"/>
      <c r="I49" s="564"/>
      <c r="J49" s="564"/>
      <c r="K49" s="564"/>
      <c r="L49" s="564"/>
      <c r="M49" s="564"/>
      <c r="N49" s="564"/>
      <c r="O49" s="564"/>
      <c r="P49" s="571"/>
    </row>
  </sheetData>
  <mergeCells count="34">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 ref="B49:E49"/>
    <mergeCell ref="B42:E42"/>
    <mergeCell ref="B43:E43"/>
    <mergeCell ref="B44:E44"/>
    <mergeCell ref="B45:E45"/>
    <mergeCell ref="B46:E46"/>
    <mergeCell ref="B47:E47"/>
    <mergeCell ref="B41:E41"/>
    <mergeCell ref="E8:H8"/>
    <mergeCell ref="B7:C9"/>
    <mergeCell ref="I8:L8"/>
    <mergeCell ref="B39:E39"/>
    <mergeCell ref="B40:E40"/>
    <mergeCell ref="B38:E38"/>
    <mergeCell ref="B36:E36"/>
    <mergeCell ref="I25:L25"/>
    <mergeCell ref="B24:C26"/>
    <mergeCell ref="E25:H25"/>
    <mergeCell ref="B37:E37"/>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5" t="s">
        <v>55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ht="14.25" customHeight="1" x14ac:dyDescent="0.35">
      <c r="B2" s="1437" t="s">
        <v>863</v>
      </c>
      <c r="C2" s="1437"/>
      <c r="D2" s="1437"/>
      <c r="E2" s="1437"/>
      <c r="F2" s="1437"/>
      <c r="G2" s="1437"/>
      <c r="H2" s="1437"/>
      <c r="I2" s="1437"/>
      <c r="J2" s="1437"/>
      <c r="K2" s="1437"/>
      <c r="L2" s="1437"/>
      <c r="M2" s="1437"/>
      <c r="N2" s="1437"/>
      <c r="O2" s="1437"/>
      <c r="P2" s="1437"/>
      <c r="Q2" s="1437"/>
      <c r="R2" s="1437"/>
      <c r="S2" s="597"/>
      <c r="T2" s="1438" t="s">
        <v>916</v>
      </c>
      <c r="U2" s="1438"/>
      <c r="V2" s="1438"/>
      <c r="W2" s="1438"/>
      <c r="X2" s="1438"/>
      <c r="Y2" s="1438"/>
      <c r="Z2" s="1438"/>
      <c r="AA2" s="1438"/>
      <c r="AB2" s="1438"/>
      <c r="AC2" s="1438"/>
    </row>
    <row r="3" spans="2:33" x14ac:dyDescent="0.35">
      <c r="B3" s="1437"/>
      <c r="C3" s="1437"/>
      <c r="D3" s="1437"/>
      <c r="E3" s="1437"/>
      <c r="F3" s="1437"/>
      <c r="G3" s="1437"/>
      <c r="H3" s="1437"/>
      <c r="I3" s="1437"/>
      <c r="J3" s="1437"/>
      <c r="K3" s="1437"/>
      <c r="L3" s="1437"/>
      <c r="M3" s="1437"/>
      <c r="N3" s="1437"/>
      <c r="O3" s="1437"/>
      <c r="P3" s="1437"/>
      <c r="Q3" s="1437"/>
      <c r="R3" s="1437"/>
      <c r="S3" s="597"/>
      <c r="T3" s="1438"/>
      <c r="U3" s="1438"/>
      <c r="V3" s="1438"/>
      <c r="W3" s="1438"/>
      <c r="X3" s="1438"/>
      <c r="Y3" s="1438"/>
      <c r="Z3" s="1438"/>
      <c r="AA3" s="1438"/>
      <c r="AB3" s="1438"/>
      <c r="AC3" s="1438"/>
    </row>
    <row r="4" spans="2:33" ht="21" customHeight="1" x14ac:dyDescent="0.35">
      <c r="B4" s="1437"/>
      <c r="C4" s="1437"/>
      <c r="D4" s="1437"/>
      <c r="E4" s="1437"/>
      <c r="F4" s="1437"/>
      <c r="G4" s="1437"/>
      <c r="H4" s="1437"/>
      <c r="I4" s="1437"/>
      <c r="J4" s="1437"/>
      <c r="K4" s="1437"/>
      <c r="L4" s="1437"/>
      <c r="M4" s="1437"/>
      <c r="N4" s="1437"/>
      <c r="O4" s="1437"/>
      <c r="P4" s="1437"/>
      <c r="Q4" s="1437"/>
      <c r="R4" s="1437"/>
      <c r="S4" s="597"/>
      <c r="T4" s="1438"/>
      <c r="U4" s="1438"/>
      <c r="V4" s="1438"/>
      <c r="W4" s="1438"/>
      <c r="X4" s="1438"/>
      <c r="Y4" s="1438"/>
      <c r="Z4" s="1438"/>
      <c r="AA4" s="1438"/>
      <c r="AB4" s="1438"/>
      <c r="AC4" s="1438"/>
    </row>
    <row r="6" spans="2:33" x14ac:dyDescent="0.35">
      <c r="B6" s="514" t="s">
        <v>333</v>
      </c>
    </row>
    <row r="7" spans="2:33" ht="14.9" customHeight="1" x14ac:dyDescent="0.35">
      <c r="B7" s="1350" t="s">
        <v>404</v>
      </c>
      <c r="C7" s="1351"/>
      <c r="D7" s="1354" t="s">
        <v>280</v>
      </c>
      <c r="E7" s="1367"/>
      <c r="F7" s="1367"/>
      <c r="G7" s="1367"/>
      <c r="H7" s="1367"/>
      <c r="I7" s="1367"/>
      <c r="J7" s="1367"/>
      <c r="K7" s="1367"/>
      <c r="L7" s="1367"/>
      <c r="M7" s="1367"/>
      <c r="N7" s="1367"/>
      <c r="O7" s="1367"/>
      <c r="P7" s="1367"/>
      <c r="Q7" s="1367"/>
      <c r="R7" s="1367"/>
      <c r="S7" s="1367"/>
      <c r="T7" s="1367"/>
      <c r="U7" s="1368"/>
      <c r="V7" s="1353"/>
      <c r="W7" s="1379" t="s">
        <v>281</v>
      </c>
      <c r="X7" s="1380"/>
      <c r="Y7" s="1380"/>
      <c r="Z7" s="1380"/>
      <c r="AA7" s="1380"/>
      <c r="AB7" s="1380"/>
      <c r="AC7" s="1380"/>
      <c r="AD7" s="1380"/>
      <c r="AE7" s="1380"/>
      <c r="AF7" s="1380"/>
      <c r="AG7" s="1380"/>
    </row>
    <row r="8" spans="2:33" x14ac:dyDescent="0.35">
      <c r="B8" s="1352"/>
      <c r="C8" s="1353"/>
      <c r="D8" s="214">
        <v>2018</v>
      </c>
      <c r="E8" s="1359">
        <v>2019</v>
      </c>
      <c r="F8" s="1360"/>
      <c r="G8" s="1360"/>
      <c r="H8" s="1361"/>
      <c r="I8" s="1359">
        <v>2020</v>
      </c>
      <c r="J8" s="1360"/>
      <c r="K8" s="1360"/>
      <c r="L8" s="1360"/>
      <c r="M8" s="1359">
        <v>2021</v>
      </c>
      <c r="N8" s="1360"/>
      <c r="O8" s="1360"/>
      <c r="P8" s="1389"/>
      <c r="Q8" s="1359">
        <v>2022</v>
      </c>
      <c r="R8" s="1389"/>
      <c r="S8" s="1389"/>
      <c r="T8" s="1389"/>
      <c r="U8" s="234"/>
      <c r="V8" s="283">
        <v>2023</v>
      </c>
      <c r="W8" s="285"/>
      <c r="X8" s="255"/>
      <c r="Y8" s="1357">
        <v>2024</v>
      </c>
      <c r="Z8" s="1369"/>
      <c r="AA8" s="1369"/>
      <c r="AB8" s="1358"/>
      <c r="AC8" s="1356">
        <v>2025</v>
      </c>
      <c r="AD8" s="1369"/>
      <c r="AE8" s="1369"/>
      <c r="AF8" s="1358"/>
      <c r="AG8" s="503">
        <v>2026</v>
      </c>
    </row>
    <row r="9" spans="2:33" x14ac:dyDescent="0.35">
      <c r="B9" s="1354"/>
      <c r="C9" s="1355"/>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9" customHeight="1" x14ac:dyDescent="0.3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3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35">
      <c r="B14" s="621"/>
      <c r="C14" s="606"/>
      <c r="D14" s="553"/>
      <c r="E14" s="553"/>
      <c r="F14" s="553"/>
      <c r="G14" s="553"/>
      <c r="H14" s="553"/>
      <c r="I14" s="553"/>
      <c r="J14" s="557"/>
      <c r="K14" s="557"/>
      <c r="L14" s="557"/>
      <c r="M14" s="557"/>
    </row>
    <row r="15" spans="2:33" ht="15.75" customHeight="1" x14ac:dyDescent="0.35">
      <c r="B15" s="621"/>
      <c r="C15" s="606"/>
      <c r="D15" s="553"/>
      <c r="E15" s="553"/>
      <c r="F15" s="553"/>
      <c r="G15" s="553"/>
      <c r="H15" s="553"/>
      <c r="I15" s="553"/>
      <c r="J15" s="557"/>
      <c r="K15" s="557"/>
      <c r="L15" s="557"/>
      <c r="M15" s="557"/>
    </row>
    <row r="16" spans="2:33" ht="15.75" customHeight="1" x14ac:dyDescent="0.35">
      <c r="B16" s="621"/>
      <c r="C16" s="606"/>
      <c r="D16" s="553"/>
      <c r="E16" s="553"/>
      <c r="F16" s="553"/>
      <c r="G16" s="553"/>
      <c r="H16" s="553"/>
      <c r="I16" s="553"/>
      <c r="J16" s="557"/>
      <c r="K16" s="557"/>
      <c r="L16" s="557"/>
    </row>
    <row r="17" spans="2:32" x14ac:dyDescent="0.35">
      <c r="B17" s="621"/>
      <c r="C17" s="606"/>
      <c r="D17" s="553"/>
      <c r="E17" s="553"/>
      <c r="F17" s="553"/>
      <c r="G17" s="553"/>
      <c r="H17" s="553"/>
      <c r="I17" s="553"/>
      <c r="J17" s="557"/>
      <c r="K17" s="557"/>
      <c r="L17" s="557"/>
    </row>
    <row r="18" spans="2:32" x14ac:dyDescent="0.35">
      <c r="B18" s="621"/>
      <c r="C18" s="606"/>
      <c r="D18" s="553"/>
      <c r="E18" s="553"/>
      <c r="F18" s="553"/>
      <c r="G18" s="553"/>
      <c r="H18" s="553"/>
      <c r="I18" s="553"/>
      <c r="J18" s="557"/>
      <c r="K18" s="557"/>
      <c r="L18" s="557"/>
    </row>
    <row r="19" spans="2:32" ht="14.9" customHeight="1" x14ac:dyDescent="0.35">
      <c r="B19" s="514" t="s">
        <v>352</v>
      </c>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3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3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3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3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3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3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3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35">
      <c r="P30" s="235"/>
      <c r="Q30" s="235"/>
      <c r="R30" s="235"/>
      <c r="S30" s="235"/>
      <c r="T30" s="235"/>
      <c r="U30" s="235"/>
      <c r="V30" s="235"/>
      <c r="W30" s="235"/>
      <c r="X30" s="235"/>
      <c r="Y30" s="235"/>
      <c r="Z30" s="235"/>
      <c r="AA30" s="235"/>
      <c r="AB30" s="235"/>
      <c r="AC30" s="235"/>
    </row>
    <row r="31" spans="2:32" x14ac:dyDescent="0.35">
      <c r="S31" s="235"/>
      <c r="T31" s="235"/>
      <c r="U31" s="235"/>
      <c r="V31" s="235"/>
      <c r="W31" s="235"/>
      <c r="X31" s="235"/>
      <c r="Y31" s="235"/>
      <c r="Z31" s="235"/>
      <c r="AA31" s="235"/>
      <c r="AB31" s="235"/>
      <c r="AC31" s="235"/>
      <c r="AD31" s="235"/>
      <c r="AE31" s="235"/>
      <c r="AF31" s="235"/>
    </row>
    <row r="32" spans="2:32" x14ac:dyDescent="0.35">
      <c r="P32" s="235"/>
      <c r="Q32" s="235"/>
      <c r="R32" s="235"/>
      <c r="S32" s="235"/>
      <c r="T32" s="235"/>
      <c r="U32" s="235"/>
      <c r="V32" s="235"/>
      <c r="W32" s="235"/>
      <c r="X32" s="235"/>
      <c r="Y32" s="235"/>
      <c r="Z32" s="235"/>
      <c r="AA32" s="235"/>
      <c r="AB32" s="235"/>
      <c r="AC32" s="235"/>
    </row>
    <row r="33" spans="6:29" x14ac:dyDescent="0.35">
      <c r="F33" s="35"/>
      <c r="G33" s="35"/>
      <c r="P33" s="235"/>
      <c r="Q33" s="235"/>
      <c r="R33" s="235"/>
      <c r="S33" s="235"/>
      <c r="T33" s="235"/>
      <c r="U33" s="235"/>
      <c r="V33" s="235"/>
      <c r="W33" s="235"/>
      <c r="X33" s="235"/>
      <c r="Y33" s="235"/>
      <c r="Z33" s="235"/>
      <c r="AA33" s="235"/>
      <c r="AB33" s="235"/>
      <c r="AC33" s="235"/>
    </row>
    <row r="34" spans="6:29" x14ac:dyDescent="0.35">
      <c r="P34" s="235"/>
      <c r="Q34" s="235"/>
      <c r="R34" s="235"/>
      <c r="S34" s="235"/>
      <c r="T34" s="235"/>
      <c r="U34" s="235"/>
      <c r="V34" s="235"/>
      <c r="W34" s="235"/>
      <c r="X34" s="235"/>
      <c r="Y34" s="235"/>
      <c r="Z34" s="235"/>
      <c r="AA34" s="235"/>
      <c r="AB34" s="235"/>
      <c r="AC34" s="235"/>
    </row>
    <row r="35" spans="6:29" x14ac:dyDescent="0.3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1640625" defaultRowHeight="14.5" x14ac:dyDescent="0.35"/>
  <sheetData>
    <row r="1" spans="2:33" x14ac:dyDescent="0.35">
      <c r="B1" s="1345" t="s">
        <v>1385</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3" x14ac:dyDescent="0.35">
      <c r="B2" s="1346" t="s">
        <v>1388</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2:33"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2:33"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2:33"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35">
      <c r="B6" s="1350" t="s">
        <v>1702</v>
      </c>
      <c r="C6" s="1399"/>
      <c r="D6" s="1354" t="s">
        <v>280</v>
      </c>
      <c r="E6" s="1367"/>
      <c r="F6" s="1367"/>
      <c r="G6" s="1367"/>
      <c r="H6" s="1367"/>
      <c r="I6" s="1367"/>
      <c r="J6" s="1367"/>
      <c r="K6" s="1367"/>
      <c r="L6" s="1367"/>
      <c r="M6" s="1367"/>
      <c r="N6" s="1367"/>
      <c r="O6" s="1367"/>
      <c r="P6" s="1367"/>
      <c r="Q6" s="1368"/>
      <c r="R6" s="1368"/>
      <c r="S6" s="1368"/>
      <c r="T6" s="1368"/>
      <c r="U6" s="1368"/>
      <c r="V6" s="1353"/>
      <c r="W6" s="1379" t="s">
        <v>281</v>
      </c>
      <c r="X6" s="1380"/>
      <c r="Y6" s="1380"/>
      <c r="Z6" s="1380"/>
      <c r="AA6" s="1380"/>
      <c r="AB6" s="1380"/>
      <c r="AC6" s="1380"/>
      <c r="AD6" s="1380"/>
      <c r="AE6" s="1380"/>
      <c r="AF6" s="1380"/>
      <c r="AG6" s="1380"/>
    </row>
    <row r="7" spans="2:33" x14ac:dyDescent="0.35">
      <c r="B7" s="1352"/>
      <c r="C7" s="1353"/>
      <c r="D7" s="209">
        <v>2018</v>
      </c>
      <c r="E7" s="1347">
        <v>2019</v>
      </c>
      <c r="F7" s="1348"/>
      <c r="G7" s="1348"/>
      <c r="H7" s="1349"/>
      <c r="I7" s="1347">
        <v>2020</v>
      </c>
      <c r="J7" s="1348"/>
      <c r="K7" s="1348"/>
      <c r="L7" s="1348"/>
      <c r="M7" s="1347">
        <v>2021</v>
      </c>
      <c r="N7" s="1348"/>
      <c r="O7" s="1348"/>
      <c r="P7" s="1348"/>
      <c r="Q7" s="1376">
        <v>2022</v>
      </c>
      <c r="R7" s="1377"/>
      <c r="S7" s="283"/>
      <c r="T7" s="283"/>
      <c r="U7" s="234"/>
      <c r="V7" s="283">
        <v>2023</v>
      </c>
      <c r="W7" s="285"/>
      <c r="X7" s="255"/>
      <c r="Y7" s="1357">
        <v>2024</v>
      </c>
      <c r="Z7" s="1369"/>
      <c r="AA7" s="1369"/>
      <c r="AB7" s="1358"/>
      <c r="AC7" s="1356">
        <v>2025</v>
      </c>
      <c r="AD7" s="1369"/>
      <c r="AE7" s="1369"/>
      <c r="AF7" s="1358"/>
      <c r="AG7" s="503">
        <v>2026</v>
      </c>
    </row>
    <row r="8" spans="2:33"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3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35">
      <c r="B14" s="1301" t="s">
        <v>1760</v>
      </c>
      <c r="C14" s="1301"/>
      <c r="D14" s="1301"/>
      <c r="E14" s="1301"/>
      <c r="F14" s="1301"/>
      <c r="G14" s="1301"/>
      <c r="H14" s="1301"/>
      <c r="I14" s="1301"/>
      <c r="J14" s="1301"/>
      <c r="K14" s="1301"/>
      <c r="L14" s="1301"/>
      <c r="M14" s="1301"/>
      <c r="N14" s="1301"/>
      <c r="O14" s="1301"/>
      <c r="P14" s="1301"/>
      <c r="Q14" s="1301"/>
      <c r="R14" s="1301"/>
      <c r="S14" s="1301"/>
      <c r="T14" s="1301"/>
      <c r="U14" s="1301"/>
      <c r="V14" s="1301"/>
      <c r="W14" s="1301"/>
      <c r="X14" s="1301"/>
      <c r="Y14" s="1301"/>
      <c r="Z14" s="1301"/>
      <c r="AA14" s="1301"/>
      <c r="AB14" s="1301"/>
      <c r="AC14" s="1301"/>
      <c r="AD14" s="1301"/>
      <c r="AE14" s="1301"/>
      <c r="AF14" s="1301"/>
    </row>
    <row r="15" spans="2:33" x14ac:dyDescent="0.35">
      <c r="B15" s="1350" t="s">
        <v>1701</v>
      </c>
      <c r="C15" s="1399"/>
      <c r="D15" s="1415" t="s">
        <v>280</v>
      </c>
      <c r="E15" s="1416"/>
      <c r="F15" s="1416"/>
      <c r="G15" s="1416"/>
      <c r="H15" s="1416"/>
      <c r="I15" s="1416"/>
      <c r="J15" s="1416"/>
      <c r="K15" s="1416"/>
      <c r="L15" s="1416"/>
      <c r="M15" s="1416"/>
      <c r="N15" s="1416"/>
      <c r="O15" s="1416"/>
      <c r="P15" s="1416"/>
      <c r="Q15" s="1416"/>
      <c r="R15" s="1416"/>
      <c r="S15" s="1416"/>
      <c r="T15" s="1416"/>
      <c r="U15" s="1416"/>
      <c r="V15" s="1416"/>
      <c r="W15" s="1380" t="s">
        <v>281</v>
      </c>
      <c r="X15" s="1380"/>
      <c r="Y15" s="1380"/>
      <c r="Z15" s="1380"/>
      <c r="AA15" s="1380"/>
      <c r="AB15" s="1380"/>
      <c r="AC15" s="1380"/>
      <c r="AD15" s="1380"/>
      <c r="AE15" s="1380"/>
      <c r="AF15" s="1380"/>
      <c r="AG15" s="1380"/>
    </row>
    <row r="16" spans="2:33" x14ac:dyDescent="0.35">
      <c r="B16" s="1352"/>
      <c r="C16" s="1353"/>
      <c r="D16" s="209">
        <v>2018</v>
      </c>
      <c r="E16" s="1347">
        <v>2019</v>
      </c>
      <c r="F16" s="1348"/>
      <c r="G16" s="1348"/>
      <c r="H16" s="1349"/>
      <c r="I16" s="1347">
        <v>2020</v>
      </c>
      <c r="J16" s="1348"/>
      <c r="K16" s="1348"/>
      <c r="L16" s="1348"/>
      <c r="M16" s="1347">
        <v>2021</v>
      </c>
      <c r="N16" s="1348"/>
      <c r="O16" s="1348"/>
      <c r="P16" s="1348"/>
      <c r="Q16" s="1376">
        <v>2022</v>
      </c>
      <c r="R16" s="1439"/>
      <c r="S16" s="283"/>
      <c r="T16" s="292"/>
      <c r="U16" s="234"/>
      <c r="V16" s="283">
        <v>2023</v>
      </c>
      <c r="W16" s="554"/>
      <c r="X16" s="554"/>
      <c r="Y16" s="1356">
        <v>2024</v>
      </c>
      <c r="Z16" s="1369"/>
      <c r="AA16" s="1369"/>
      <c r="AB16" s="1358"/>
      <c r="AC16" s="1356">
        <v>2025</v>
      </c>
      <c r="AD16" s="1369"/>
      <c r="AE16" s="1369"/>
      <c r="AF16" s="1358"/>
      <c r="AG16" s="503">
        <v>2026</v>
      </c>
    </row>
    <row r="17" spans="2:33" x14ac:dyDescent="0.35">
      <c r="B17" s="1354"/>
      <c r="C17" s="1355"/>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3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2:33" ht="34.5" hidden="1" customHeight="1" outlineLevel="1" x14ac:dyDescent="0.35">
      <c r="B2" s="1346" t="s">
        <v>864</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2:33" ht="3" hidden="1" customHeight="1" outlineLevel="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2:33" ht="10.4" hidden="1" customHeight="1" outlineLevel="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2:33" ht="14.25" hidden="1" customHeight="1" outlineLevel="1" x14ac:dyDescent="0.35">
      <c r="B5" s="1382"/>
      <c r="C5" s="1382"/>
      <c r="D5" s="1382"/>
      <c r="E5" s="1382"/>
      <c r="F5" s="1382"/>
      <c r="G5" s="1382"/>
      <c r="H5" s="1382"/>
      <c r="I5" s="1382"/>
      <c r="J5" s="1382"/>
      <c r="K5" s="1382"/>
      <c r="L5" s="1382"/>
      <c r="M5" s="1382"/>
      <c r="N5" s="1382"/>
      <c r="O5" s="1382"/>
      <c r="P5" s="1382"/>
      <c r="Q5" s="1382"/>
      <c r="R5" s="1382"/>
      <c r="S5" s="1382"/>
      <c r="T5" s="1382"/>
      <c r="U5" s="1382"/>
      <c r="V5" s="1382"/>
      <c r="W5" s="1382"/>
      <c r="X5" s="1382"/>
      <c r="Y5" s="1382"/>
      <c r="Z5" s="1382"/>
      <c r="AA5" s="1382"/>
      <c r="AB5" s="1382"/>
      <c r="AC5" s="1382"/>
    </row>
    <row r="6" spans="2:33" ht="14.25" hidden="1" customHeight="1" outlineLevel="1" x14ac:dyDescent="0.35">
      <c r="B6" s="1382"/>
      <c r="C6" s="1382"/>
      <c r="D6" s="1382"/>
      <c r="E6" s="1382"/>
      <c r="F6" s="1382"/>
      <c r="G6" s="1382"/>
      <c r="H6" s="1382"/>
      <c r="I6" s="1382"/>
      <c r="J6" s="1382"/>
      <c r="K6" s="1382"/>
      <c r="L6" s="1382"/>
      <c r="M6" s="1382"/>
      <c r="N6" s="1382"/>
      <c r="O6" s="1382"/>
      <c r="P6" s="1382"/>
      <c r="Q6" s="1382"/>
      <c r="R6" s="1382"/>
      <c r="S6" s="1382"/>
      <c r="T6" s="1382"/>
      <c r="U6" s="1382"/>
      <c r="V6" s="1382"/>
      <c r="W6" s="1382"/>
      <c r="X6" s="1382"/>
      <c r="Y6" s="1382"/>
      <c r="Z6" s="1382"/>
      <c r="AA6" s="1382"/>
      <c r="AB6" s="1382"/>
      <c r="AC6" s="1382"/>
    </row>
    <row r="7" spans="2:33" collapsed="1" x14ac:dyDescent="0.35">
      <c r="B7" s="730" t="s">
        <v>333</v>
      </c>
      <c r="C7" s="260"/>
      <c r="D7" s="260"/>
      <c r="E7" s="260"/>
      <c r="F7" s="260"/>
      <c r="G7" s="260"/>
      <c r="H7" s="261"/>
      <c r="I7" s="261"/>
      <c r="J7" s="261"/>
      <c r="K7" s="261"/>
      <c r="L7" s="261"/>
      <c r="M7" s="261"/>
      <c r="N7" s="261"/>
      <c r="O7" s="261"/>
      <c r="P7" s="261"/>
      <c r="Q7" s="261"/>
      <c r="R7" s="261"/>
      <c r="S7" s="261"/>
      <c r="T7" s="261"/>
      <c r="U7" s="261"/>
    </row>
    <row r="8" spans="2:33" ht="14.9" customHeight="1" x14ac:dyDescent="0.35">
      <c r="B8" s="690" t="s">
        <v>304</v>
      </c>
      <c r="C8" s="691"/>
      <c r="D8" s="694" t="s">
        <v>280</v>
      </c>
      <c r="E8" s="695"/>
      <c r="F8" s="695"/>
      <c r="G8" s="695"/>
      <c r="H8" s="695"/>
      <c r="I8" s="695"/>
      <c r="J8" s="695"/>
      <c r="K8" s="695"/>
      <c r="L8" s="695"/>
      <c r="M8" s="695"/>
      <c r="N8" s="695"/>
      <c r="O8" s="695"/>
      <c r="P8" s="1367"/>
      <c r="Q8" s="1367"/>
      <c r="R8" s="1367"/>
      <c r="S8" s="1367"/>
      <c r="T8" s="1367"/>
      <c r="U8" s="1367"/>
      <c r="V8" s="1355"/>
      <c r="W8" s="1392" t="s">
        <v>281</v>
      </c>
      <c r="X8" s="1393"/>
      <c r="Y8" s="1393"/>
      <c r="Z8" s="1393"/>
      <c r="AA8" s="1393"/>
      <c r="AB8" s="1393"/>
      <c r="AC8" s="1393"/>
      <c r="AD8" s="1393"/>
      <c r="AE8" s="1393"/>
      <c r="AF8" s="1393"/>
      <c r="AG8" s="1393"/>
    </row>
    <row r="9" spans="2:33" ht="14.9" customHeight="1" x14ac:dyDescent="0.35">
      <c r="B9" s="692"/>
      <c r="C9" s="693"/>
      <c r="D9" s="214">
        <v>2018</v>
      </c>
      <c r="E9" s="1359">
        <v>2019</v>
      </c>
      <c r="F9" s="1360"/>
      <c r="G9" s="1360"/>
      <c r="H9" s="1361"/>
      <c r="I9" s="1359">
        <v>2020</v>
      </c>
      <c r="J9" s="1360"/>
      <c r="K9" s="1360"/>
      <c r="L9" s="1360"/>
      <c r="M9" s="1359">
        <v>2021</v>
      </c>
      <c r="N9" s="1360"/>
      <c r="O9" s="1360"/>
      <c r="P9" s="1360"/>
      <c r="Q9" s="1359">
        <v>2022</v>
      </c>
      <c r="R9" s="1389"/>
      <c r="S9" s="1389"/>
      <c r="T9" s="1361"/>
      <c r="U9" s="283"/>
      <c r="V9" s="283">
        <v>2023</v>
      </c>
      <c r="W9" s="554"/>
      <c r="X9" s="255"/>
      <c r="Y9" s="1356">
        <v>2024</v>
      </c>
      <c r="Z9" s="1369"/>
      <c r="AA9" s="1369"/>
      <c r="AB9" s="1358"/>
      <c r="AC9" s="1356">
        <v>2025</v>
      </c>
      <c r="AD9" s="1369"/>
      <c r="AE9" s="1369"/>
      <c r="AF9" s="1357"/>
      <c r="AG9" s="322">
        <v>2026</v>
      </c>
    </row>
    <row r="10" spans="2:33"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35">
      <c r="B11" s="1441" t="s">
        <v>466</v>
      </c>
      <c r="C11" s="1442"/>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49999999999999" customHeight="1" x14ac:dyDescent="0.3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3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3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99999999999999" customHeight="1" x14ac:dyDescent="0.3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3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3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3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3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3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3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49999999999999" customHeight="1" x14ac:dyDescent="0.3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4" customHeight="1" x14ac:dyDescent="0.3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5" customHeight="1" x14ac:dyDescent="0.3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5" customHeight="1" x14ac:dyDescent="0.3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5" customHeight="1" x14ac:dyDescent="0.3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3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9" customHeight="1" x14ac:dyDescent="0.3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9" customHeight="1" x14ac:dyDescent="0.3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4" customHeight="1" x14ac:dyDescent="0.3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4" customHeight="1" x14ac:dyDescent="0.35">
      <c r="B35" s="1441" t="s">
        <v>473</v>
      </c>
      <c r="C35" s="1442"/>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3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3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9" customHeight="1" x14ac:dyDescent="0.3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9" customHeight="1" x14ac:dyDescent="0.3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3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35">
      <c r="B43" s="1387"/>
      <c r="C43" s="1387"/>
      <c r="U43" s="229"/>
      <c r="V43" s="229"/>
      <c r="W43" s="229"/>
      <c r="X43" s="229"/>
      <c r="Y43" s="229"/>
      <c r="Z43" s="229"/>
      <c r="AA43" s="229"/>
      <c r="AB43" s="229"/>
      <c r="AC43" s="229"/>
    </row>
    <row r="44" spans="2:39" x14ac:dyDescent="0.3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3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3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3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3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3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3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3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3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3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3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3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3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35">
      <c r="B60" s="1387"/>
      <c r="C60" s="1387"/>
      <c r="U60" s="550"/>
      <c r="V60" s="550"/>
      <c r="W60" s="550"/>
      <c r="X60" s="550"/>
      <c r="Y60" s="550"/>
      <c r="Z60" s="550"/>
      <c r="AA60" s="550"/>
      <c r="AB60" s="550"/>
      <c r="AC60" s="550"/>
      <c r="AD60" s="517"/>
      <c r="AE60" s="517"/>
      <c r="AF60" s="517"/>
      <c r="AG60" s="517"/>
      <c r="AH60" s="517"/>
      <c r="AI60" s="517"/>
      <c r="AJ60" s="517"/>
      <c r="AK60" s="517"/>
      <c r="AL60" s="517"/>
      <c r="AM60" s="517"/>
    </row>
    <row r="61" spans="2:39" x14ac:dyDescent="0.3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3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3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3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35">
      <c r="U67" s="1440"/>
      <c r="V67" s="1440"/>
      <c r="W67" s="1440"/>
      <c r="X67" s="1440"/>
    </row>
    <row r="68" spans="2:39" x14ac:dyDescent="0.35">
      <c r="U68" s="1440"/>
      <c r="V68" s="1440"/>
      <c r="W68" s="1440"/>
      <c r="X68" s="1440"/>
    </row>
    <row r="69" spans="2:39" x14ac:dyDescent="0.35">
      <c r="U69" s="1440"/>
      <c r="V69" s="1440"/>
      <c r="W69" s="1440"/>
      <c r="X69" s="1440"/>
    </row>
    <row r="71" spans="2:39" x14ac:dyDescent="0.35">
      <c r="P71" s="484"/>
      <c r="Q71" s="484"/>
    </row>
    <row r="72" spans="2:39" x14ac:dyDescent="0.3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35">
      <c r="B73" s="1443" t="s">
        <v>477</v>
      </c>
      <c r="C73" s="1443"/>
      <c r="D73" s="1443"/>
      <c r="E73" s="1443"/>
      <c r="F73" s="1443"/>
      <c r="G73" s="1443"/>
      <c r="H73" s="1443"/>
      <c r="I73" s="1443"/>
      <c r="J73" s="1443"/>
      <c r="K73" s="1443"/>
      <c r="L73" s="1443"/>
      <c r="M73" s="1443"/>
      <c r="N73" s="1443"/>
      <c r="O73" s="1443"/>
      <c r="P73" s="1443"/>
      <c r="Q73" s="1443"/>
      <c r="R73" s="1443"/>
      <c r="S73" s="1443"/>
      <c r="T73" s="1443"/>
      <c r="U73" s="1443"/>
      <c r="V73" s="1443"/>
      <c r="W73" s="1443"/>
      <c r="X73" s="1443"/>
      <c r="Y73" s="1443"/>
      <c r="Z73" s="1443"/>
      <c r="AA73" s="1443"/>
      <c r="AB73" s="1443"/>
      <c r="AC73" s="1443"/>
    </row>
    <row r="74" spans="2:39" ht="14.9" customHeight="1" x14ac:dyDescent="0.35">
      <c r="B74" s="1352" t="s">
        <v>478</v>
      </c>
      <c r="C74" s="1353"/>
      <c r="D74" s="1415" t="s">
        <v>280</v>
      </c>
      <c r="E74" s="1416"/>
      <c r="F74" s="1416"/>
      <c r="G74" s="1416"/>
      <c r="H74" s="1416"/>
      <c r="I74" s="1416"/>
      <c r="J74" s="1416"/>
      <c r="K74" s="1416"/>
      <c r="L74" s="1416"/>
      <c r="M74" s="1416"/>
      <c r="N74" s="1416"/>
      <c r="O74" s="1416"/>
      <c r="P74" s="1416"/>
      <c r="Q74" s="1416"/>
      <c r="R74" s="1416"/>
      <c r="S74" s="1416"/>
      <c r="T74" s="1416"/>
      <c r="U74" s="1416"/>
      <c r="V74" s="1449"/>
      <c r="W74" s="1379" t="s">
        <v>281</v>
      </c>
      <c r="X74" s="1380"/>
      <c r="Y74" s="1380"/>
      <c r="Z74" s="1380"/>
      <c r="AA74" s="1380"/>
      <c r="AB74" s="1380"/>
      <c r="AC74" s="1380"/>
      <c r="AD74" s="1380"/>
      <c r="AE74" s="1380"/>
      <c r="AF74" s="1380"/>
      <c r="AG74" s="1380"/>
    </row>
    <row r="75" spans="2:39" x14ac:dyDescent="0.35">
      <c r="B75" s="1352"/>
      <c r="C75" s="1353"/>
      <c r="D75" s="214">
        <v>2018</v>
      </c>
      <c r="E75" s="1359">
        <v>2019</v>
      </c>
      <c r="F75" s="1360"/>
      <c r="G75" s="1360"/>
      <c r="H75" s="1361"/>
      <c r="I75" s="1359">
        <v>2020</v>
      </c>
      <c r="J75" s="1360"/>
      <c r="K75" s="1360"/>
      <c r="L75" s="1360"/>
      <c r="M75" s="1359">
        <v>2021</v>
      </c>
      <c r="N75" s="1360"/>
      <c r="O75" s="1360"/>
      <c r="P75" s="1360"/>
      <c r="Q75" s="1359">
        <v>2022</v>
      </c>
      <c r="R75" s="1389"/>
      <c r="S75" s="1389"/>
      <c r="T75" s="1361"/>
      <c r="U75" s="283"/>
      <c r="V75" s="558">
        <v>2023</v>
      </c>
      <c r="W75" s="554"/>
      <c r="X75" s="255"/>
      <c r="Y75" s="1356">
        <v>2024</v>
      </c>
      <c r="Z75" s="1369"/>
      <c r="AA75" s="1369"/>
      <c r="AB75" s="1358"/>
      <c r="AC75" s="1356">
        <v>2025</v>
      </c>
      <c r="AD75" s="1369"/>
      <c r="AE75" s="1369"/>
      <c r="AF75" s="1358"/>
      <c r="AG75" s="503">
        <v>2026</v>
      </c>
    </row>
    <row r="76" spans="2:39" x14ac:dyDescent="0.35">
      <c r="B76" s="1354"/>
      <c r="C76" s="1355"/>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3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3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5" customHeight="1" x14ac:dyDescent="0.3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5" customHeight="1" x14ac:dyDescent="0.3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5" customHeight="1" x14ac:dyDescent="0.3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5" customHeight="1" x14ac:dyDescent="0.3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9" customHeight="1" x14ac:dyDescent="0.35"/>
    <row r="84" spans="2:33" x14ac:dyDescent="0.35">
      <c r="B84" s="514" t="s">
        <v>365</v>
      </c>
    </row>
    <row r="85" spans="2:33" x14ac:dyDescent="0.35">
      <c r="B85" s="1444" t="s">
        <v>807</v>
      </c>
      <c r="C85" s="1445"/>
      <c r="D85" s="1354" t="s">
        <v>280</v>
      </c>
      <c r="E85" s="1367"/>
      <c r="F85" s="1367"/>
      <c r="G85" s="1367"/>
      <c r="H85" s="1367"/>
      <c r="I85" s="1367"/>
      <c r="J85" s="1367"/>
      <c r="K85" s="1367"/>
      <c r="L85" s="1367"/>
      <c r="M85" s="1367"/>
      <c r="N85" s="1367"/>
      <c r="O85" s="1367"/>
      <c r="P85" s="1367"/>
      <c r="Q85" s="1367"/>
      <c r="R85" s="1367"/>
      <c r="S85" s="1367"/>
      <c r="T85" s="1367"/>
      <c r="U85" s="1367"/>
      <c r="V85" s="1355"/>
      <c r="W85" s="1379" t="s">
        <v>281</v>
      </c>
      <c r="X85" s="1380"/>
      <c r="Y85" s="1380"/>
      <c r="Z85" s="1380"/>
      <c r="AA85" s="1380"/>
      <c r="AB85" s="1380"/>
      <c r="AC85" s="1380"/>
      <c r="AD85" s="1380"/>
      <c r="AE85" s="1380"/>
      <c r="AF85" s="1380"/>
      <c r="AG85" s="1380"/>
    </row>
    <row r="86" spans="2:33" x14ac:dyDescent="0.35">
      <c r="B86" s="1446"/>
      <c r="C86" s="1447"/>
      <c r="D86" s="214">
        <v>2018</v>
      </c>
      <c r="E86" s="1359">
        <v>2019</v>
      </c>
      <c r="F86" s="1360"/>
      <c r="G86" s="1360"/>
      <c r="H86" s="1361"/>
      <c r="I86" s="1359">
        <v>2020</v>
      </c>
      <c r="J86" s="1360"/>
      <c r="K86" s="1360"/>
      <c r="L86" s="1360"/>
      <c r="M86" s="1359">
        <v>2021</v>
      </c>
      <c r="N86" s="1360"/>
      <c r="O86" s="1360"/>
      <c r="P86" s="1360"/>
      <c r="Q86" s="1359">
        <v>2022</v>
      </c>
      <c r="R86" s="1389"/>
      <c r="S86" s="1389"/>
      <c r="T86" s="1361"/>
      <c r="U86" s="283"/>
      <c r="V86" s="558">
        <v>2023</v>
      </c>
      <c r="W86" s="554"/>
      <c r="X86" s="255"/>
      <c r="Y86" s="1356">
        <v>2024</v>
      </c>
      <c r="Z86" s="1369"/>
      <c r="AA86" s="1369"/>
      <c r="AB86" s="1358"/>
      <c r="AC86" s="1356">
        <v>2025</v>
      </c>
      <c r="AD86" s="1369"/>
      <c r="AE86" s="1369"/>
      <c r="AF86" s="1358"/>
      <c r="AG86" s="503">
        <v>2026</v>
      </c>
    </row>
    <row r="87" spans="2:33" x14ac:dyDescent="0.35">
      <c r="B87" s="1446"/>
      <c r="C87" s="1447"/>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5" customHeight="1" x14ac:dyDescent="0.3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5" customHeight="1" x14ac:dyDescent="0.3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5" customHeight="1" x14ac:dyDescent="0.3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3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5" customHeight="1" x14ac:dyDescent="0.3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5" customHeight="1" x14ac:dyDescent="0.3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5" customHeight="1" x14ac:dyDescent="0.3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4" customHeight="1" x14ac:dyDescent="0.3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5" customHeight="1" x14ac:dyDescent="0.3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5" customHeight="1" x14ac:dyDescent="0.3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5" customHeight="1" x14ac:dyDescent="0.3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5" customHeight="1" x14ac:dyDescent="0.3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3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5" customHeight="1" x14ac:dyDescent="0.3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5" customHeight="1" x14ac:dyDescent="0.3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5" customHeight="1" x14ac:dyDescent="0.3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5" customHeight="1" x14ac:dyDescent="0.35">
      <c r="B104" s="235"/>
      <c r="C104" s="235"/>
      <c r="S104" s="218"/>
      <c r="T104" s="218"/>
      <c r="U104" s="235"/>
      <c r="V104" s="235"/>
      <c r="W104" s="235"/>
      <c r="X104" s="235"/>
      <c r="Y104" s="235"/>
      <c r="Z104" s="235"/>
      <c r="AA104" s="235"/>
      <c r="AB104" s="235"/>
      <c r="AC104" s="235">
        <f>Z103-V103</f>
        <v>90.661929500000042</v>
      </c>
    </row>
    <row r="105" spans="2:33" ht="16.75" customHeight="1" x14ac:dyDescent="0.35">
      <c r="B105" s="235"/>
      <c r="C105" s="235"/>
      <c r="S105" s="218"/>
      <c r="T105" s="218"/>
      <c r="U105" s="235"/>
      <c r="V105" s="235"/>
      <c r="W105" s="235"/>
      <c r="X105" s="235"/>
      <c r="Y105" s="235"/>
      <c r="Z105" s="235"/>
      <c r="AA105" s="235"/>
      <c r="AB105" s="235"/>
      <c r="AC105" s="235"/>
    </row>
    <row r="106" spans="2:33" ht="16.75" customHeight="1" x14ac:dyDescent="0.35">
      <c r="B106" s="235"/>
      <c r="C106" s="235"/>
      <c r="S106" s="218"/>
      <c r="T106" s="218"/>
      <c r="U106" s="438"/>
      <c r="V106" s="438"/>
      <c r="W106" s="438"/>
      <c r="X106" s="438"/>
      <c r="Y106" s="438"/>
      <c r="Z106" s="438"/>
      <c r="AA106" s="438"/>
      <c r="AB106" s="438"/>
      <c r="AC106" s="438"/>
      <c r="AD106" s="517"/>
    </row>
    <row r="107" spans="2:33" ht="16.75" customHeight="1" x14ac:dyDescent="0.35">
      <c r="B107" s="470"/>
      <c r="C107" s="235"/>
      <c r="S107" s="218"/>
      <c r="T107" s="218"/>
      <c r="U107" s="218"/>
      <c r="V107" s="218"/>
      <c r="W107" s="218"/>
      <c r="X107" s="218"/>
      <c r="Y107" s="218"/>
      <c r="Z107" s="218"/>
      <c r="AA107" s="218"/>
      <c r="AB107" s="218"/>
      <c r="AC107" s="218"/>
      <c r="AD107" s="517"/>
    </row>
    <row r="108" spans="2:33" ht="16.75" customHeight="1" x14ac:dyDescent="0.35">
      <c r="B108" s="470"/>
      <c r="C108" s="235"/>
      <c r="S108" s="218"/>
      <c r="T108" s="218"/>
      <c r="U108" s="218"/>
      <c r="V108" s="218"/>
      <c r="W108" s="218"/>
      <c r="X108" s="218"/>
      <c r="Y108" s="218"/>
      <c r="Z108" s="218"/>
      <c r="AA108" s="218"/>
      <c r="AB108" s="218"/>
      <c r="AC108" s="218"/>
      <c r="AD108" s="517"/>
    </row>
    <row r="109" spans="2:33" ht="16.75" customHeight="1" x14ac:dyDescent="0.35">
      <c r="B109" s="470"/>
      <c r="C109" s="235"/>
      <c r="S109" s="218"/>
      <c r="T109" s="218"/>
      <c r="U109" s="218"/>
      <c r="V109" s="218"/>
      <c r="W109" s="218"/>
      <c r="X109" s="218"/>
      <c r="Y109" s="218"/>
      <c r="Z109" s="218"/>
      <c r="AA109" s="218"/>
      <c r="AB109" s="218"/>
      <c r="AC109" s="218"/>
      <c r="AD109" s="517"/>
    </row>
    <row r="110" spans="2:33" ht="16.75" customHeight="1" x14ac:dyDescent="0.35">
      <c r="B110" s="235"/>
      <c r="C110" s="235"/>
      <c r="S110" s="235"/>
      <c r="T110" s="235"/>
      <c r="U110" s="438"/>
      <c r="V110" s="438"/>
      <c r="W110" s="438"/>
      <c r="X110" s="438"/>
      <c r="Y110" s="438"/>
      <c r="Z110" s="438"/>
      <c r="AA110" s="438"/>
      <c r="AB110" s="438"/>
      <c r="AC110" s="438"/>
      <c r="AD110" s="517"/>
    </row>
    <row r="111" spans="2:33" ht="16.75" customHeight="1" x14ac:dyDescent="0.35">
      <c r="B111" s="470"/>
      <c r="C111" s="235"/>
      <c r="D111">
        <f>E118/D118</f>
        <v>1.0773892836135965</v>
      </c>
      <c r="S111" s="235"/>
      <c r="T111" s="235"/>
      <c r="U111" s="438"/>
      <c r="V111" s="438"/>
      <c r="W111" s="438"/>
      <c r="X111" s="438"/>
      <c r="Y111" s="438"/>
      <c r="Z111" s="438"/>
      <c r="AA111" s="438"/>
      <c r="AB111" s="438"/>
      <c r="AC111" s="438"/>
      <c r="AD111" s="517"/>
    </row>
    <row r="112" spans="2:33" ht="16.75" customHeight="1" x14ac:dyDescent="0.35">
      <c r="B112" s="470"/>
      <c r="C112" s="235"/>
      <c r="S112" s="235"/>
      <c r="T112" s="235"/>
      <c r="U112" s="218"/>
      <c r="V112" s="218"/>
      <c r="W112" s="218"/>
      <c r="X112" s="218"/>
      <c r="Y112" s="218"/>
      <c r="Z112" s="218"/>
      <c r="AA112" s="218"/>
      <c r="AB112" s="218"/>
      <c r="AC112" s="218"/>
      <c r="AD112" s="517"/>
    </row>
    <row r="113" spans="2:30" ht="16.75" customHeight="1" x14ac:dyDescent="0.35">
      <c r="B113" s="470"/>
      <c r="C113" s="235"/>
      <c r="S113" s="235"/>
      <c r="T113" s="235"/>
      <c r="U113" s="685"/>
      <c r="V113" s="685"/>
      <c r="W113" s="685"/>
      <c r="X113" s="685"/>
      <c r="Y113" s="685"/>
      <c r="Z113" s="685"/>
      <c r="AA113" s="685"/>
      <c r="AB113" s="685"/>
      <c r="AC113" s="685"/>
      <c r="AD113" s="517"/>
    </row>
    <row r="114" spans="2:30" ht="16.75" customHeight="1" x14ac:dyDescent="0.35">
      <c r="B114" s="235"/>
      <c r="C114" s="235"/>
      <c r="S114" s="218"/>
      <c r="T114" s="218"/>
      <c r="U114" s="218"/>
      <c r="V114" s="218"/>
      <c r="W114" s="218"/>
      <c r="X114" s="218"/>
      <c r="Y114" s="218"/>
      <c r="Z114" s="218"/>
      <c r="AA114" s="218"/>
      <c r="AB114" s="218"/>
      <c r="AC114" s="218"/>
      <c r="AD114" s="517"/>
    </row>
    <row r="115" spans="2:30" ht="22.5" customHeight="1" x14ac:dyDescent="0.3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3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5" customHeight="1" x14ac:dyDescent="0.3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5" customHeight="1" x14ac:dyDescent="0.3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3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35">
      <c r="B120" s="77" t="s">
        <v>1436</v>
      </c>
      <c r="D120" s="235"/>
      <c r="E120" s="235"/>
      <c r="F120" s="235"/>
      <c r="G120" s="235"/>
      <c r="H120" s="235"/>
      <c r="I120" s="235"/>
      <c r="J120" s="235"/>
      <c r="K120" s="235"/>
      <c r="L120" s="235"/>
      <c r="M120" s="218"/>
      <c r="N120" s="218"/>
      <c r="O120" s="218"/>
      <c r="P120" s="235"/>
    </row>
    <row r="121" spans="2:30" x14ac:dyDescent="0.35">
      <c r="B121" s="563" t="s">
        <v>811</v>
      </c>
      <c r="C121" s="434"/>
      <c r="D121" s="731">
        <v>2021</v>
      </c>
      <c r="E121" s="731">
        <v>2022</v>
      </c>
      <c r="F121" s="731">
        <v>2023</v>
      </c>
      <c r="G121" s="732">
        <v>2024</v>
      </c>
      <c r="R121" s="517"/>
    </row>
    <row r="122" spans="2:30" x14ac:dyDescent="0.35">
      <c r="B122" s="632" t="s">
        <v>812</v>
      </c>
      <c r="C122" s="738"/>
      <c r="D122" s="726">
        <v>3605.8330000000001</v>
      </c>
      <c r="E122" s="726">
        <v>2900</v>
      </c>
      <c r="F122" s="726">
        <f>E122*1.02</f>
        <v>2958</v>
      </c>
      <c r="G122" s="727">
        <f>F122*1.06</f>
        <v>3135.48</v>
      </c>
    </row>
    <row r="123" spans="2:30" x14ac:dyDescent="0.3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4" customHeight="1" x14ac:dyDescent="0.35">
      <c r="B124" s="632" t="s">
        <v>813</v>
      </c>
      <c r="C124" s="728"/>
      <c r="D124" s="721">
        <f>D122-D123</f>
        <v>2747.808</v>
      </c>
      <c r="E124" s="721">
        <f t="shared" ref="E124:G124" si="60">E122-E123</f>
        <v>1982.4</v>
      </c>
      <c r="F124" s="721">
        <f t="shared" si="60"/>
        <v>2017.875</v>
      </c>
      <c r="G124" s="736">
        <f t="shared" si="60"/>
        <v>2166.8796269378554</v>
      </c>
    </row>
    <row r="125" spans="2:30" x14ac:dyDescent="0.3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3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35">
      <c r="B127" s="632" t="s">
        <v>535</v>
      </c>
      <c r="C127" s="728"/>
      <c r="D127" s="721">
        <f>AVERAGE(L31:O31)</f>
        <v>1587.6399999999999</v>
      </c>
      <c r="E127" s="721">
        <f>AVERAGE(P31:S31)</f>
        <v>1673.6939333333335</v>
      </c>
      <c r="F127" s="721">
        <f>AVERAGE(T31:W31)</f>
        <v>1799.3932004166672</v>
      </c>
      <c r="G127" s="736">
        <f>AVERAGE(X31:AA31)</f>
        <v>1887.9841730000007</v>
      </c>
    </row>
    <row r="128" spans="2:30" ht="27.65" customHeight="1" x14ac:dyDescent="0.35">
      <c r="B128" s="729" t="s">
        <v>814</v>
      </c>
      <c r="C128" s="354"/>
      <c r="D128" s="622"/>
      <c r="E128" s="733">
        <v>1.157</v>
      </c>
      <c r="F128" s="733">
        <v>1.0109999999999999</v>
      </c>
      <c r="G128" s="737">
        <v>1.0529999999999999</v>
      </c>
    </row>
    <row r="129" spans="2:7" x14ac:dyDescent="0.35">
      <c r="B129" s="235" t="s">
        <v>817</v>
      </c>
      <c r="D129" s="734">
        <f>D125-D122</f>
        <v>34.566999999999553</v>
      </c>
      <c r="E129" s="734">
        <f>E125-E122</f>
        <v>3.3749999999995453</v>
      </c>
      <c r="F129" s="734">
        <f>F125-F122</f>
        <v>-32.424999999999727</v>
      </c>
      <c r="G129" s="734">
        <f t="shared" ref="G129" si="61">G125-G122</f>
        <v>-117.84912693785554</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8" t="s">
        <v>465</v>
      </c>
      <c r="C1" s="1448"/>
      <c r="D1" s="1448"/>
      <c r="E1" s="1448"/>
      <c r="F1" s="1448"/>
      <c r="G1" s="1448"/>
      <c r="H1" s="1448"/>
      <c r="I1" s="1448"/>
      <c r="J1" s="1448"/>
      <c r="K1" s="1448"/>
      <c r="L1" s="1448"/>
      <c r="M1" s="1448"/>
      <c r="N1" s="1448"/>
      <c r="O1" s="1448"/>
      <c r="P1" s="1448"/>
      <c r="Q1" s="1448"/>
      <c r="R1" s="1448"/>
      <c r="S1" s="1448"/>
      <c r="T1" s="1448"/>
      <c r="U1" s="1448"/>
      <c r="V1" s="1448"/>
      <c r="W1" s="1448"/>
      <c r="X1" s="1448"/>
      <c r="Y1" s="1448"/>
      <c r="Z1" s="1448"/>
      <c r="AA1" s="1448"/>
      <c r="AB1" s="1448"/>
      <c r="AC1" s="1448"/>
    </row>
    <row r="2" spans="1:29" ht="34.5" hidden="1" customHeight="1" outlineLevel="1" x14ac:dyDescent="0.35">
      <c r="B2" s="1346" t="s">
        <v>864</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1:29" ht="3" hidden="1" customHeight="1" outlineLevel="1"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1:29" ht="10.4" hidden="1" customHeight="1" outlineLevel="1"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1:29" ht="14.25" hidden="1" customHeight="1" outlineLevel="1" x14ac:dyDescent="0.35">
      <c r="B5" s="1382"/>
      <c r="C5" s="1382"/>
      <c r="D5" s="1382"/>
      <c r="E5" s="1382"/>
      <c r="F5" s="1382"/>
      <c r="G5" s="1382"/>
      <c r="H5" s="1382"/>
      <c r="I5" s="1382"/>
      <c r="J5" s="1382"/>
      <c r="K5" s="1382"/>
      <c r="L5" s="1382"/>
      <c r="M5" s="1382"/>
      <c r="N5" s="1382"/>
      <c r="O5" s="1382"/>
      <c r="P5" s="1382"/>
      <c r="Q5" s="1382"/>
      <c r="R5" s="1382"/>
      <c r="S5" s="1382"/>
      <c r="T5" s="1382"/>
      <c r="U5" s="1382"/>
      <c r="V5" s="1382"/>
      <c r="W5" s="1382"/>
      <c r="X5" s="1382"/>
      <c r="Y5" s="1382"/>
      <c r="Z5" s="1382"/>
      <c r="AA5" s="1382"/>
      <c r="AB5" s="1382"/>
      <c r="AC5" s="1382"/>
    </row>
    <row r="6" spans="1:29" ht="14.25" hidden="1" customHeight="1" outlineLevel="1" x14ac:dyDescent="0.35">
      <c r="B6" s="1382"/>
      <c r="C6" s="1382"/>
      <c r="D6" s="1382"/>
      <c r="E6" s="1382"/>
      <c r="F6" s="1382"/>
      <c r="G6" s="1382"/>
      <c r="H6" s="1382"/>
      <c r="I6" s="1382"/>
      <c r="J6" s="1382"/>
      <c r="K6" s="1382"/>
      <c r="L6" s="1382"/>
      <c r="M6" s="1382"/>
      <c r="N6" s="1382"/>
      <c r="O6" s="1382"/>
      <c r="P6" s="1382"/>
      <c r="Q6" s="1382"/>
      <c r="R6" s="1382"/>
      <c r="S6" s="1382"/>
      <c r="T6" s="1382"/>
      <c r="U6" s="1382"/>
      <c r="V6" s="1382"/>
      <c r="W6" s="1382"/>
      <c r="X6" s="1382"/>
      <c r="Y6" s="1382"/>
      <c r="Z6" s="1382"/>
      <c r="AA6" s="1382"/>
      <c r="AB6" s="1382"/>
      <c r="AC6" s="1382"/>
    </row>
    <row r="7" spans="1:29" collapsed="1" x14ac:dyDescent="0.35">
      <c r="B7" s="730" t="s">
        <v>333</v>
      </c>
      <c r="C7" s="260"/>
      <c r="D7" s="260"/>
      <c r="E7" s="260"/>
      <c r="F7" s="260"/>
      <c r="G7" s="260"/>
      <c r="H7" s="261"/>
      <c r="I7" s="261"/>
      <c r="J7" s="261"/>
      <c r="K7" s="261"/>
      <c r="L7" s="261"/>
      <c r="M7" s="261"/>
      <c r="N7" s="261"/>
      <c r="O7" s="261"/>
      <c r="P7" s="261"/>
      <c r="Q7" s="261"/>
      <c r="R7" s="261"/>
      <c r="S7" s="261"/>
      <c r="T7" s="261"/>
      <c r="U7" s="261"/>
    </row>
    <row r="8" spans="1:29" ht="14.9" customHeight="1" x14ac:dyDescent="0.35">
      <c r="B8" s="690" t="s">
        <v>304</v>
      </c>
      <c r="C8" s="691"/>
      <c r="D8" s="694" t="s">
        <v>280</v>
      </c>
      <c r="E8" s="695"/>
      <c r="F8" s="695"/>
      <c r="G8" s="695"/>
      <c r="H8" s="695"/>
      <c r="I8" s="695"/>
      <c r="J8" s="695"/>
      <c r="K8" s="695"/>
      <c r="L8" s="695"/>
      <c r="M8" s="695"/>
      <c r="N8" s="695"/>
      <c r="O8" s="695"/>
      <c r="P8" s="1367"/>
      <c r="Q8" s="1367"/>
      <c r="R8" s="1367"/>
      <c r="S8" s="1367"/>
      <c r="T8" s="1367"/>
      <c r="U8" s="1367"/>
      <c r="V8" s="1355"/>
      <c r="W8" s="1390" t="s">
        <v>281</v>
      </c>
      <c r="X8" s="1365"/>
      <c r="Y8" s="1365"/>
      <c r="Z8" s="1365"/>
      <c r="AA8" s="1365"/>
      <c r="AB8" s="1365"/>
      <c r="AC8" s="1391"/>
    </row>
    <row r="9" spans="1:29" ht="14.9" customHeight="1" x14ac:dyDescent="0.35">
      <c r="B9" s="692"/>
      <c r="C9" s="693"/>
      <c r="D9" s="214">
        <v>2018</v>
      </c>
      <c r="E9" s="1359">
        <v>2019</v>
      </c>
      <c r="F9" s="1360"/>
      <c r="G9" s="1360"/>
      <c r="H9" s="1361"/>
      <c r="I9" s="1359">
        <v>2020</v>
      </c>
      <c r="J9" s="1360"/>
      <c r="K9" s="1360"/>
      <c r="L9" s="1360"/>
      <c r="M9" s="1359">
        <v>2021</v>
      </c>
      <c r="N9" s="1360"/>
      <c r="O9" s="1360"/>
      <c r="P9" s="1360"/>
      <c r="Q9" s="1359">
        <v>2022</v>
      </c>
      <c r="R9" s="1389"/>
      <c r="S9" s="1389"/>
      <c r="T9" s="1361"/>
      <c r="U9" s="283"/>
      <c r="V9" s="283">
        <v>2023</v>
      </c>
      <c r="W9" s="554"/>
      <c r="X9" s="255"/>
      <c r="Y9" s="1356">
        <v>2024</v>
      </c>
      <c r="Z9" s="1369"/>
      <c r="AA9" s="1369"/>
      <c r="AB9" s="1358"/>
      <c r="AC9" s="246">
        <v>2025</v>
      </c>
    </row>
    <row r="10" spans="1:29"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35">
      <c r="B11" s="1441" t="s">
        <v>466</v>
      </c>
      <c r="C11" s="1442"/>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49999999999999" customHeight="1" x14ac:dyDescent="0.3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5" customHeight="1" x14ac:dyDescent="0.3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3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99999999999999" customHeight="1" x14ac:dyDescent="0.3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3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3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3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3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5" customHeight="1" x14ac:dyDescent="0.3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5" customHeight="1" x14ac:dyDescent="0.3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49999999999999" customHeight="1" x14ac:dyDescent="0.3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49999999999999" customHeight="1" x14ac:dyDescent="0.3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3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3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3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3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49999999999999" customHeight="1" x14ac:dyDescent="0.3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4" customHeight="1" x14ac:dyDescent="0.3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5" customHeight="1" x14ac:dyDescent="0.3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5" customHeight="1" x14ac:dyDescent="0.3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5" customHeight="1" x14ac:dyDescent="0.3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5" customHeight="1" x14ac:dyDescent="0.3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3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9" customHeight="1" x14ac:dyDescent="0.3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9" customHeight="1" x14ac:dyDescent="0.3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4" customHeight="1" x14ac:dyDescent="0.3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4" customHeight="1" x14ac:dyDescent="0.3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4" customHeight="1" x14ac:dyDescent="0.35">
      <c r="B43" s="1441" t="s">
        <v>473</v>
      </c>
      <c r="C43" s="1442"/>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3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3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9" customHeight="1" x14ac:dyDescent="0.3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9" customHeight="1" x14ac:dyDescent="0.3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3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35">
      <c r="B51" s="1387"/>
      <c r="C51" s="1387"/>
      <c r="U51" s="229"/>
      <c r="V51" s="229"/>
      <c r="W51" s="229"/>
      <c r="X51" s="229"/>
      <c r="Y51" s="229"/>
      <c r="Z51" s="229"/>
      <c r="AA51" s="229"/>
      <c r="AB51" s="229"/>
      <c r="AC51" s="229"/>
    </row>
    <row r="52" spans="2:39" x14ac:dyDescent="0.3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3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3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3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3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3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3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3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3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3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3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3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35">
      <c r="B68" s="1387"/>
      <c r="C68" s="1387"/>
      <c r="U68" s="550"/>
      <c r="V68" s="550"/>
      <c r="W68" s="550"/>
      <c r="X68" s="550"/>
      <c r="Y68" s="550"/>
      <c r="Z68" s="550"/>
      <c r="AA68" s="550"/>
      <c r="AB68" s="550"/>
      <c r="AC68" s="550"/>
      <c r="AD68" s="517"/>
      <c r="AE68" s="517"/>
      <c r="AF68" s="517"/>
      <c r="AG68" s="517"/>
      <c r="AH68" s="517"/>
      <c r="AI68" s="517"/>
      <c r="AJ68" s="517"/>
      <c r="AK68" s="517"/>
      <c r="AL68" s="517"/>
      <c r="AM68" s="517"/>
    </row>
    <row r="69" spans="2:39" x14ac:dyDescent="0.3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3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3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3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3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35">
      <c r="U75" s="1440"/>
      <c r="V75" s="1440"/>
      <c r="W75" s="1440"/>
      <c r="X75" s="1440"/>
    </row>
    <row r="76" spans="2:39" x14ac:dyDescent="0.35">
      <c r="U76" s="1440"/>
      <c r="V76" s="1440"/>
      <c r="W76" s="1440"/>
      <c r="X76" s="1440"/>
    </row>
    <row r="77" spans="2:39" x14ac:dyDescent="0.35">
      <c r="U77" s="1440"/>
      <c r="V77" s="1440"/>
      <c r="W77" s="1440"/>
      <c r="X77" s="1440"/>
    </row>
    <row r="79" spans="2:39" x14ac:dyDescent="0.35">
      <c r="P79" s="484"/>
      <c r="Q79" s="484"/>
    </row>
    <row r="80" spans="2:39" x14ac:dyDescent="0.3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35">
      <c r="B81" s="1443" t="s">
        <v>477</v>
      </c>
      <c r="C81" s="1443"/>
      <c r="D81" s="1443"/>
      <c r="E81" s="1443"/>
      <c r="F81" s="1443"/>
      <c r="G81" s="1443"/>
      <c r="H81" s="1443"/>
      <c r="I81" s="1443"/>
      <c r="J81" s="1443"/>
      <c r="K81" s="1443"/>
      <c r="L81" s="1443"/>
      <c r="M81" s="1443"/>
      <c r="N81" s="1443"/>
      <c r="O81" s="1443"/>
      <c r="P81" s="1443"/>
      <c r="Q81" s="1443"/>
      <c r="R81" s="1443"/>
      <c r="S81" s="1443"/>
      <c r="T81" s="1443"/>
      <c r="U81" s="1443"/>
      <c r="V81" s="1443"/>
      <c r="W81" s="1443"/>
      <c r="X81" s="1443"/>
      <c r="Y81" s="1443"/>
      <c r="Z81" s="1443"/>
      <c r="AA81" s="1443"/>
      <c r="AB81" s="1443"/>
      <c r="AC81" s="1443"/>
    </row>
    <row r="82" spans="2:33" ht="14.9" customHeight="1" x14ac:dyDescent="0.35">
      <c r="B82" s="1352" t="s">
        <v>478</v>
      </c>
      <c r="C82" s="1353"/>
      <c r="D82" s="1415" t="s">
        <v>280</v>
      </c>
      <c r="E82" s="1416"/>
      <c r="F82" s="1416"/>
      <c r="G82" s="1416"/>
      <c r="H82" s="1416"/>
      <c r="I82" s="1416"/>
      <c r="J82" s="1416"/>
      <c r="K82" s="1416"/>
      <c r="L82" s="1416"/>
      <c r="M82" s="1416"/>
      <c r="N82" s="1416"/>
      <c r="O82" s="1416"/>
      <c r="P82" s="1416"/>
      <c r="Q82" s="1416"/>
      <c r="R82" s="1416"/>
      <c r="S82" s="1416"/>
      <c r="T82" s="1416"/>
      <c r="U82" s="1416"/>
      <c r="V82" s="1449"/>
      <c r="W82" s="1379" t="s">
        <v>281</v>
      </c>
      <c r="X82" s="1380"/>
      <c r="Y82" s="1380"/>
      <c r="Z82" s="1380"/>
      <c r="AA82" s="1380"/>
      <c r="AB82" s="1380"/>
      <c r="AC82" s="1380"/>
      <c r="AD82" s="1380"/>
      <c r="AE82" s="1380"/>
      <c r="AF82" s="1380"/>
      <c r="AG82" s="1380"/>
    </row>
    <row r="83" spans="2:33" x14ac:dyDescent="0.35">
      <c r="B83" s="1352"/>
      <c r="C83" s="1353"/>
      <c r="D83" s="214">
        <v>2018</v>
      </c>
      <c r="E83" s="1359">
        <v>2019</v>
      </c>
      <c r="F83" s="1360"/>
      <c r="G83" s="1360"/>
      <c r="H83" s="1361"/>
      <c r="I83" s="1359">
        <v>2020</v>
      </c>
      <c r="J83" s="1360"/>
      <c r="K83" s="1360"/>
      <c r="L83" s="1360"/>
      <c r="M83" s="1359">
        <v>2021</v>
      </c>
      <c r="N83" s="1360"/>
      <c r="O83" s="1360"/>
      <c r="P83" s="1360"/>
      <c r="Q83" s="1359">
        <v>2022</v>
      </c>
      <c r="R83" s="1389"/>
      <c r="S83" s="1389"/>
      <c r="T83" s="1361"/>
      <c r="U83" s="283"/>
      <c r="V83" s="558">
        <v>2023</v>
      </c>
      <c r="W83" s="554"/>
      <c r="X83" s="255"/>
      <c r="Y83" s="1356">
        <v>2024</v>
      </c>
      <c r="Z83" s="1369"/>
      <c r="AA83" s="1369"/>
      <c r="AB83" s="1358"/>
      <c r="AC83" s="1356">
        <v>2025</v>
      </c>
      <c r="AD83" s="1369"/>
      <c r="AE83" s="1369"/>
      <c r="AF83" s="1358"/>
      <c r="AG83" s="503">
        <v>2026</v>
      </c>
    </row>
    <row r="84" spans="2:33" x14ac:dyDescent="0.35">
      <c r="B84" s="1354"/>
      <c r="C84" s="1355"/>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3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3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5" customHeight="1" x14ac:dyDescent="0.3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5" customHeight="1" x14ac:dyDescent="0.3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5" customHeight="1" x14ac:dyDescent="0.3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5" customHeight="1" x14ac:dyDescent="0.3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9" customHeight="1" x14ac:dyDescent="0.35"/>
    <row r="92" spans="2:33" x14ac:dyDescent="0.35">
      <c r="B92" s="514" t="s">
        <v>365</v>
      </c>
    </row>
    <row r="93" spans="2:33" x14ac:dyDescent="0.35">
      <c r="B93" s="1444" t="s">
        <v>807</v>
      </c>
      <c r="C93" s="1445"/>
      <c r="D93" s="1354" t="s">
        <v>280</v>
      </c>
      <c r="E93" s="1367"/>
      <c r="F93" s="1367"/>
      <c r="G93" s="1367"/>
      <c r="H93" s="1367"/>
      <c r="I93" s="1367"/>
      <c r="J93" s="1367"/>
      <c r="K93" s="1367"/>
      <c r="L93" s="1367"/>
      <c r="M93" s="1367"/>
      <c r="N93" s="1367"/>
      <c r="O93" s="1367"/>
      <c r="P93" s="1367"/>
      <c r="Q93" s="1367"/>
      <c r="R93" s="1367"/>
      <c r="S93" s="1367"/>
      <c r="T93" s="1367"/>
      <c r="U93" s="1367"/>
      <c r="V93" s="1355"/>
      <c r="W93" s="1379" t="s">
        <v>281</v>
      </c>
      <c r="X93" s="1380"/>
      <c r="Y93" s="1380"/>
      <c r="Z93" s="1380"/>
      <c r="AA93" s="1380"/>
      <c r="AB93" s="1380"/>
      <c r="AC93" s="1380"/>
      <c r="AD93" s="1380"/>
      <c r="AE93" s="1380"/>
      <c r="AF93" s="1380"/>
      <c r="AG93" s="1380"/>
    </row>
    <row r="94" spans="2:33" x14ac:dyDescent="0.35">
      <c r="B94" s="1446"/>
      <c r="C94" s="1447"/>
      <c r="D94" s="214">
        <v>2018</v>
      </c>
      <c r="E94" s="1359">
        <v>2019</v>
      </c>
      <c r="F94" s="1360"/>
      <c r="G94" s="1360"/>
      <c r="H94" s="1361"/>
      <c r="I94" s="1359">
        <v>2020</v>
      </c>
      <c r="J94" s="1360"/>
      <c r="K94" s="1360"/>
      <c r="L94" s="1360"/>
      <c r="M94" s="1359">
        <v>2021</v>
      </c>
      <c r="N94" s="1360"/>
      <c r="O94" s="1360"/>
      <c r="P94" s="1360"/>
      <c r="Q94" s="1359">
        <v>2022</v>
      </c>
      <c r="R94" s="1389"/>
      <c r="S94" s="1389"/>
      <c r="T94" s="1361"/>
      <c r="U94" s="283"/>
      <c r="V94" s="558">
        <v>2023</v>
      </c>
      <c r="W94" s="554"/>
      <c r="X94" s="255"/>
      <c r="Y94" s="1356">
        <v>2024</v>
      </c>
      <c r="Z94" s="1369"/>
      <c r="AA94" s="1369"/>
      <c r="AB94" s="1358"/>
      <c r="AC94" s="1356">
        <v>2025</v>
      </c>
      <c r="AD94" s="1369"/>
      <c r="AE94" s="1369"/>
      <c r="AF94" s="1358"/>
      <c r="AG94" s="503">
        <v>2026</v>
      </c>
    </row>
    <row r="95" spans="2:33" x14ac:dyDescent="0.35">
      <c r="B95" s="1446"/>
      <c r="C95" s="1447"/>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5" customHeight="1" x14ac:dyDescent="0.3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5" customHeight="1" x14ac:dyDescent="0.3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5" customHeight="1" x14ac:dyDescent="0.3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3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5" customHeight="1" x14ac:dyDescent="0.3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5" customHeight="1" x14ac:dyDescent="0.3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5" customHeight="1" x14ac:dyDescent="0.3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4" customHeight="1" x14ac:dyDescent="0.3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5" customHeight="1" x14ac:dyDescent="0.3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5" customHeight="1" x14ac:dyDescent="0.3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5" customHeight="1" x14ac:dyDescent="0.3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5" customHeight="1" x14ac:dyDescent="0.3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3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5" customHeight="1" x14ac:dyDescent="0.3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5" customHeight="1" x14ac:dyDescent="0.3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5" customHeight="1" x14ac:dyDescent="0.35">
      <c r="B111" s="235"/>
      <c r="C111" s="235"/>
      <c r="S111" s="553"/>
      <c r="T111" s="553"/>
      <c r="U111" s="235"/>
      <c r="V111" s="235"/>
      <c r="W111" s="235"/>
      <c r="X111" s="235"/>
      <c r="Y111" s="235"/>
      <c r="Z111" s="235"/>
      <c r="AA111" s="235"/>
      <c r="AB111" s="235"/>
      <c r="AC111" s="235"/>
    </row>
    <row r="112" spans="2:33" ht="16.75" customHeight="1" x14ac:dyDescent="0.35">
      <c r="B112" s="235"/>
      <c r="C112" s="235"/>
      <c r="S112" s="218"/>
      <c r="T112" s="218"/>
      <c r="U112" s="235"/>
      <c r="V112" s="235"/>
      <c r="W112" s="235"/>
      <c r="X112" s="235"/>
      <c r="Y112" s="235"/>
      <c r="Z112" s="235"/>
      <c r="AA112" s="235"/>
      <c r="AB112" s="235"/>
      <c r="AC112" s="235"/>
    </row>
    <row r="113" spans="2:30" ht="16.75" customHeight="1" x14ac:dyDescent="0.35">
      <c r="B113" s="235"/>
      <c r="C113" s="235"/>
      <c r="S113" s="218"/>
      <c r="T113" s="218"/>
      <c r="U113" s="235"/>
      <c r="V113" s="235"/>
      <c r="W113" s="235"/>
      <c r="X113" s="235"/>
      <c r="Y113" s="235"/>
      <c r="Z113" s="235"/>
      <c r="AA113" s="235"/>
      <c r="AB113" s="235"/>
      <c r="AC113" s="235"/>
    </row>
    <row r="114" spans="2:30" ht="16.75" customHeight="1" x14ac:dyDescent="0.35">
      <c r="B114" s="235"/>
      <c r="C114" s="235"/>
      <c r="S114" s="218"/>
      <c r="T114" s="218"/>
      <c r="U114" s="438"/>
      <c r="V114" s="438"/>
      <c r="W114" s="438"/>
      <c r="X114" s="438"/>
      <c r="Y114" s="438"/>
      <c r="Z114" s="438"/>
      <c r="AA114" s="438"/>
      <c r="AB114" s="438"/>
      <c r="AC114" s="438"/>
      <c r="AD114" s="517"/>
    </row>
    <row r="115" spans="2:30" ht="16.75" customHeight="1" x14ac:dyDescent="0.35">
      <c r="B115" s="470"/>
      <c r="C115" s="235"/>
      <c r="S115" s="218"/>
      <c r="T115" s="218"/>
      <c r="U115" s="218"/>
      <c r="V115" s="218"/>
      <c r="W115" s="218"/>
      <c r="X115" s="218"/>
      <c r="Y115" s="218"/>
      <c r="Z115" s="218"/>
      <c r="AA115" s="218"/>
      <c r="AB115" s="218"/>
      <c r="AC115" s="218"/>
      <c r="AD115" s="517"/>
    </row>
    <row r="116" spans="2:30" ht="16.75" customHeight="1" x14ac:dyDescent="0.35">
      <c r="B116" s="470"/>
      <c r="C116" s="235"/>
      <c r="S116" s="218"/>
      <c r="T116" s="218"/>
      <c r="U116" s="218"/>
      <c r="V116" s="218"/>
      <c r="W116" s="218"/>
      <c r="X116" s="218"/>
      <c r="Y116" s="218"/>
      <c r="Z116" s="218"/>
      <c r="AA116" s="218"/>
      <c r="AB116" s="218"/>
      <c r="AC116" s="218"/>
      <c r="AD116" s="517"/>
    </row>
    <row r="117" spans="2:30" ht="16.75" customHeight="1" x14ac:dyDescent="0.35">
      <c r="B117" s="470"/>
      <c r="C117" s="235"/>
      <c r="S117" s="218"/>
      <c r="T117" s="218"/>
      <c r="U117" s="218"/>
      <c r="V117" s="218"/>
      <c r="W117" s="218"/>
      <c r="X117" s="218"/>
      <c r="Y117" s="218"/>
      <c r="Z117" s="218"/>
      <c r="AA117" s="218"/>
      <c r="AB117" s="218"/>
      <c r="AC117" s="218"/>
      <c r="AD117" s="517"/>
    </row>
    <row r="118" spans="2:30" ht="16.75" customHeight="1" x14ac:dyDescent="0.35">
      <c r="B118" s="235"/>
      <c r="C118" s="235"/>
      <c r="S118" s="235"/>
      <c r="T118" s="235"/>
      <c r="U118" s="438"/>
      <c r="V118" s="438"/>
      <c r="W118" s="438"/>
      <c r="X118" s="438"/>
      <c r="Y118" s="438"/>
      <c r="Z118" s="438"/>
      <c r="AA118" s="438"/>
      <c r="AB118" s="438"/>
      <c r="AC118" s="438"/>
      <c r="AD118" s="517"/>
    </row>
    <row r="119" spans="2:30" ht="16.75" customHeight="1" x14ac:dyDescent="0.35">
      <c r="B119" s="470"/>
      <c r="C119" s="235"/>
      <c r="S119" s="235"/>
      <c r="T119" s="235"/>
      <c r="U119" s="438"/>
      <c r="V119" s="438"/>
      <c r="W119" s="438"/>
      <c r="X119" s="438"/>
      <c r="Y119" s="438"/>
      <c r="Z119" s="438"/>
      <c r="AA119" s="438"/>
      <c r="AB119" s="438"/>
      <c r="AC119" s="438"/>
      <c r="AD119" s="517"/>
    </row>
    <row r="120" spans="2:30" ht="16.75" customHeight="1" x14ac:dyDescent="0.35">
      <c r="B120" s="470"/>
      <c r="C120" s="235"/>
      <c r="S120" s="235"/>
      <c r="T120" s="235"/>
      <c r="U120" s="218"/>
      <c r="V120" s="218"/>
      <c r="W120" s="218"/>
      <c r="X120" s="218"/>
      <c r="Y120" s="218"/>
      <c r="Z120" s="218"/>
      <c r="AA120" s="218"/>
      <c r="AB120" s="218"/>
      <c r="AC120" s="218"/>
      <c r="AD120" s="517"/>
    </row>
    <row r="121" spans="2:30" ht="16.75" customHeight="1" x14ac:dyDescent="0.35">
      <c r="B121" s="470"/>
      <c r="C121" s="235"/>
      <c r="S121" s="235"/>
      <c r="T121" s="235"/>
      <c r="U121" s="685"/>
      <c r="V121" s="685"/>
      <c r="W121" s="685"/>
      <c r="X121" s="685"/>
      <c r="Y121" s="685"/>
      <c r="Z121" s="685"/>
      <c r="AA121" s="685"/>
      <c r="AB121" s="685"/>
      <c r="AC121" s="685"/>
      <c r="AD121" s="517"/>
    </row>
    <row r="122" spans="2:30" ht="16.75" customHeight="1" x14ac:dyDescent="0.35">
      <c r="B122" s="235"/>
      <c r="C122" s="235"/>
      <c r="S122" s="218"/>
      <c r="T122" s="218"/>
      <c r="U122" s="218"/>
      <c r="V122" s="218"/>
      <c r="W122" s="218"/>
      <c r="X122" s="218"/>
      <c r="Y122" s="218"/>
      <c r="Z122" s="218"/>
      <c r="AA122" s="218"/>
      <c r="AB122" s="218"/>
      <c r="AC122" s="218"/>
      <c r="AD122" s="517"/>
    </row>
    <row r="123" spans="2:30" ht="22.5" customHeight="1" x14ac:dyDescent="0.3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3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5" customHeight="1" x14ac:dyDescent="0.3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5" customHeight="1" x14ac:dyDescent="0.3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3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35">
      <c r="B128" s="77" t="s">
        <v>1436</v>
      </c>
      <c r="D128" s="235"/>
      <c r="E128" s="235"/>
      <c r="F128" s="235"/>
      <c r="G128" s="235"/>
      <c r="H128" s="235"/>
      <c r="I128" s="235"/>
      <c r="J128" s="235"/>
      <c r="K128" s="235"/>
      <c r="L128" s="235"/>
      <c r="M128" s="218"/>
      <c r="N128" s="218"/>
      <c r="O128" s="218"/>
      <c r="P128" s="235"/>
    </row>
    <row r="129" spans="2:18" x14ac:dyDescent="0.35">
      <c r="B129" s="563" t="s">
        <v>811</v>
      </c>
      <c r="C129" s="434"/>
      <c r="D129" s="731">
        <v>2021</v>
      </c>
      <c r="E129" s="731">
        <v>2022</v>
      </c>
      <c r="F129" s="731">
        <v>2023</v>
      </c>
      <c r="G129" s="732">
        <v>2024</v>
      </c>
      <c r="R129" s="517"/>
    </row>
    <row r="130" spans="2:18" x14ac:dyDescent="0.35">
      <c r="B130" s="632" t="s">
        <v>812</v>
      </c>
      <c r="C130" s="738"/>
      <c r="D130" s="726">
        <v>3605.8330000000001</v>
      </c>
      <c r="E130" s="726">
        <v>2900</v>
      </c>
      <c r="F130" s="726">
        <f>E130*1.02</f>
        <v>2958</v>
      </c>
      <c r="G130" s="727">
        <f>F130*1.06</f>
        <v>3135.48</v>
      </c>
    </row>
    <row r="131" spans="2:18" x14ac:dyDescent="0.3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4" customHeight="1" x14ac:dyDescent="0.35">
      <c r="B132" s="632" t="s">
        <v>813</v>
      </c>
      <c r="C132" s="728"/>
      <c r="D132" s="721">
        <f>D130-D131</f>
        <v>2747.808</v>
      </c>
      <c r="E132" s="721">
        <f t="shared" ref="E132:G132" si="40">E130-E131</f>
        <v>1982.4</v>
      </c>
      <c r="F132" s="721">
        <f t="shared" si="40"/>
        <v>2017.875</v>
      </c>
      <c r="G132" s="736">
        <f t="shared" si="40"/>
        <v>2166.8796269378554</v>
      </c>
    </row>
    <row r="133" spans="2:18" x14ac:dyDescent="0.3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3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35">
      <c r="B135" s="632" t="s">
        <v>535</v>
      </c>
      <c r="C135" s="728"/>
      <c r="D135" s="721">
        <f>AVERAGE(L39:O39)</f>
        <v>1587.6399999999999</v>
      </c>
      <c r="E135" s="721">
        <f>AVERAGE(P39:S39)</f>
        <v>1673.6939333333335</v>
      </c>
      <c r="F135" s="721">
        <f>AVERAGE(T39:W39)</f>
        <v>1799.3932004166672</v>
      </c>
      <c r="G135" s="736">
        <f>AVERAGE(X39:AA39)</f>
        <v>1885.7821116500008</v>
      </c>
    </row>
    <row r="136" spans="2:18" ht="27.65" customHeight="1" x14ac:dyDescent="0.35">
      <c r="B136" s="729" t="s">
        <v>814</v>
      </c>
      <c r="C136" s="354"/>
      <c r="D136" s="622"/>
      <c r="E136" s="733">
        <v>1.157</v>
      </c>
      <c r="F136" s="733">
        <v>1.0109999999999999</v>
      </c>
      <c r="G136" s="737">
        <v>1.0529999999999999</v>
      </c>
    </row>
    <row r="137" spans="2:18" x14ac:dyDescent="0.35">
      <c r="B137" s="235" t="s">
        <v>817</v>
      </c>
      <c r="D137" s="734">
        <f>D133-D130</f>
        <v>34.566999999999553</v>
      </c>
      <c r="E137" s="734">
        <f>E133-E130</f>
        <v>3.3749999999995453</v>
      </c>
      <c r="F137" s="734">
        <f>F133-F130</f>
        <v>7.6843958333333831</v>
      </c>
      <c r="G137" s="734">
        <f t="shared" ref="G137" si="41">G133-G130</f>
        <v>20.280384950240659</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1640625" defaultRowHeight="14.5" x14ac:dyDescent="0.35"/>
  <sheetData>
    <row r="1" spans="13:27" x14ac:dyDescent="0.35">
      <c r="M1" s="77" t="s">
        <v>1893</v>
      </c>
      <c r="S1" s="77" t="s">
        <v>1894</v>
      </c>
      <c r="Z1" t="s">
        <v>1928</v>
      </c>
      <c r="AA1" t="s">
        <v>1929</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47" t="s">
        <v>123</v>
      </c>
      <c r="N22" s="499"/>
      <c r="O22" s="499"/>
      <c r="P22" s="499"/>
      <c r="Q22" s="499"/>
      <c r="R22" s="499"/>
      <c r="S22" s="499"/>
      <c r="T22" s="499"/>
      <c r="U22" s="499"/>
      <c r="V22" s="499"/>
      <c r="W22" s="446"/>
    </row>
    <row r="23" spans="13:27" x14ac:dyDescent="0.35">
      <c r="M23" s="748" t="s">
        <v>1913</v>
      </c>
      <c r="W23" s="219"/>
    </row>
    <row r="24" spans="13:27" x14ac:dyDescent="0.35">
      <c r="M24" s="748" t="s">
        <v>1912</v>
      </c>
      <c r="N24" s="109"/>
      <c r="O24" s="109"/>
      <c r="P24" s="109"/>
      <c r="Q24" s="109"/>
      <c r="R24" s="109"/>
      <c r="S24" s="109"/>
      <c r="T24" s="109"/>
      <c r="U24" s="109"/>
      <c r="V24" s="109"/>
      <c r="W24" s="749"/>
      <c r="X24" s="109"/>
      <c r="Y24" s="109"/>
    </row>
    <row r="25" spans="13:27" x14ac:dyDescent="0.35">
      <c r="M25" s="54" t="s">
        <v>203</v>
      </c>
      <c r="W25" s="219"/>
    </row>
    <row r="26" spans="13:27" x14ac:dyDescent="0.35">
      <c r="M26" s="54" t="s">
        <v>205</v>
      </c>
      <c r="W26" s="219"/>
    </row>
    <row r="27" spans="13:27" x14ac:dyDescent="0.35">
      <c r="M27" s="54" t="s">
        <v>56</v>
      </c>
      <c r="W27" s="219"/>
    </row>
    <row r="28" spans="13:27" x14ac:dyDescent="0.35">
      <c r="M28" s="54" t="s">
        <v>214</v>
      </c>
      <c r="W28" s="219"/>
    </row>
    <row r="29" spans="13:27" x14ac:dyDescent="0.35">
      <c r="M29" s="54" t="s">
        <v>1905</v>
      </c>
      <c r="W29" s="219"/>
    </row>
    <row r="30" spans="13:27" x14ac:dyDescent="0.35">
      <c r="M30" s="750" t="s">
        <v>1906</v>
      </c>
      <c r="N30" s="36"/>
      <c r="O30" s="36"/>
      <c r="P30" s="36"/>
      <c r="Q30" s="36"/>
      <c r="R30" s="36"/>
      <c r="S30" s="36"/>
      <c r="T30" s="36"/>
      <c r="U30" s="36"/>
      <c r="V30" s="36"/>
      <c r="W30" s="220"/>
      <c r="X30" t="s">
        <v>1907</v>
      </c>
    </row>
    <row r="31" spans="13:27" x14ac:dyDescent="0.35">
      <c r="M31" s="751" t="s">
        <v>1902</v>
      </c>
      <c r="N31" s="499"/>
      <c r="O31" s="499"/>
      <c r="P31" s="499"/>
      <c r="Q31" s="499"/>
      <c r="R31" s="499"/>
      <c r="S31" s="499"/>
      <c r="T31" s="499"/>
      <c r="U31" s="499"/>
      <c r="V31" s="499"/>
      <c r="W31" s="446"/>
    </row>
    <row r="32" spans="13:27" x14ac:dyDescent="0.35">
      <c r="M32" s="750" t="s">
        <v>218</v>
      </c>
      <c r="N32" s="36"/>
      <c r="O32" s="36"/>
      <c r="P32" s="36"/>
      <c r="Q32" s="36"/>
      <c r="R32" s="36"/>
      <c r="S32" s="36"/>
      <c r="T32" s="36"/>
      <c r="U32" s="36"/>
      <c r="V32" s="36"/>
      <c r="W32" s="220"/>
      <c r="X32" t="s">
        <v>1908</v>
      </c>
    </row>
    <row r="33" spans="13:24" x14ac:dyDescent="0.35">
      <c r="M33" s="751" t="s">
        <v>135</v>
      </c>
      <c r="N33" s="499"/>
      <c r="O33" s="499"/>
      <c r="P33" s="499"/>
      <c r="Q33" s="499"/>
      <c r="R33" s="499"/>
      <c r="S33" s="499"/>
      <c r="T33" s="499"/>
      <c r="U33" s="499"/>
      <c r="V33" s="499"/>
      <c r="W33" s="446"/>
    </row>
    <row r="34" spans="13:24" x14ac:dyDescent="0.35">
      <c r="M34" s="54" t="s">
        <v>136</v>
      </c>
      <c r="W34" s="219"/>
    </row>
    <row r="35" spans="13:24" x14ac:dyDescent="0.35">
      <c r="M35" s="54" t="s">
        <v>1909</v>
      </c>
      <c r="W35" s="219"/>
    </row>
    <row r="36" spans="13:24" x14ac:dyDescent="0.35">
      <c r="M36" s="54" t="s">
        <v>129</v>
      </c>
      <c r="W36" s="219"/>
    </row>
    <row r="37" spans="13:24" x14ac:dyDescent="0.3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14"/>
  <sheetViews>
    <sheetView tabSelected="1" topLeftCell="O1" workbookViewId="0">
      <selection activeCell="T21" sqref="T21"/>
    </sheetView>
  </sheetViews>
  <sheetFormatPr defaultColWidth="10.81640625" defaultRowHeight="14.5" x14ac:dyDescent="0.35"/>
  <sheetData>
    <row r="1" spans="2:36" x14ac:dyDescent="0.35">
      <c r="B1" s="1345" t="s">
        <v>2288</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6" ht="14.25" customHeight="1" x14ac:dyDescent="0.35">
      <c r="B2" s="1437" t="s">
        <v>2289</v>
      </c>
      <c r="C2" s="1437"/>
      <c r="D2" s="1437"/>
      <c r="E2" s="1437"/>
      <c r="F2" s="1437"/>
      <c r="G2" s="1437"/>
      <c r="H2" s="1437"/>
      <c r="I2" s="1437"/>
      <c r="J2" s="1437"/>
      <c r="K2" s="1437"/>
      <c r="L2" s="1437"/>
      <c r="M2" s="1437"/>
      <c r="N2" s="1437"/>
      <c r="O2" s="1437"/>
      <c r="P2" s="1437"/>
      <c r="Q2" s="1437"/>
      <c r="R2" s="1437"/>
      <c r="S2" s="597"/>
      <c r="T2" s="1438"/>
      <c r="U2" s="1438"/>
      <c r="V2" s="1438"/>
      <c r="W2" s="1438"/>
      <c r="X2" s="1438"/>
      <c r="Y2" s="1438"/>
      <c r="Z2" s="1438"/>
      <c r="AA2" s="1438"/>
      <c r="AB2" s="1438"/>
      <c r="AC2" s="1438"/>
    </row>
    <row r="3" spans="2:36" x14ac:dyDescent="0.35">
      <c r="B3" s="1437"/>
      <c r="C3" s="1437"/>
      <c r="D3" s="1437"/>
      <c r="E3" s="1437"/>
      <c r="F3" s="1437"/>
      <c r="G3" s="1437"/>
      <c r="H3" s="1437"/>
      <c r="I3" s="1437"/>
      <c r="J3" s="1437"/>
      <c r="K3" s="1437"/>
      <c r="L3" s="1437"/>
      <c r="M3" s="1437"/>
      <c r="N3" s="1437"/>
      <c r="O3" s="1437"/>
      <c r="P3" s="1437"/>
      <c r="Q3" s="1437"/>
      <c r="R3" s="1437"/>
      <c r="S3" s="597"/>
      <c r="T3" s="1438"/>
      <c r="U3" s="1438"/>
      <c r="V3" s="1438"/>
      <c r="W3" s="1438"/>
      <c r="X3" s="1438"/>
      <c r="Y3" s="1438"/>
      <c r="Z3" s="1438"/>
      <c r="AA3" s="1438"/>
      <c r="AB3" s="1438"/>
      <c r="AC3" s="1438"/>
    </row>
    <row r="4" spans="2:36" ht="21" customHeight="1" x14ac:dyDescent="0.35">
      <c r="B4" s="1437"/>
      <c r="C4" s="1437"/>
      <c r="D4" s="1437"/>
      <c r="E4" s="1437"/>
      <c r="F4" s="1437"/>
      <c r="G4" s="1437"/>
      <c r="H4" s="1437"/>
      <c r="I4" s="1437"/>
      <c r="J4" s="1437"/>
      <c r="K4" s="1437"/>
      <c r="L4" s="1437"/>
      <c r="M4" s="1437"/>
      <c r="N4" s="1437"/>
      <c r="O4" s="1437"/>
      <c r="P4" s="1437"/>
      <c r="Q4" s="1437"/>
      <c r="R4" s="1437"/>
      <c r="S4" s="597"/>
      <c r="T4" s="1438"/>
      <c r="U4" s="1438"/>
      <c r="V4" s="1438"/>
      <c r="W4" s="1438"/>
      <c r="X4" s="1438"/>
      <c r="Y4" s="1438"/>
      <c r="Z4" s="1438"/>
      <c r="AA4" s="1438"/>
      <c r="AB4" s="1438"/>
      <c r="AC4" s="1438"/>
    </row>
    <row r="6" spans="2:36" x14ac:dyDescent="0.35">
      <c r="B6" s="514" t="s">
        <v>333</v>
      </c>
    </row>
    <row r="7" spans="2:36" ht="14.9" customHeight="1" x14ac:dyDescent="0.35">
      <c r="B7" s="1350" t="s">
        <v>1915</v>
      </c>
      <c r="C7" s="1351"/>
      <c r="D7" s="1354" t="s">
        <v>280</v>
      </c>
      <c r="E7" s="1367"/>
      <c r="F7" s="1367"/>
      <c r="G7" s="1367"/>
      <c r="H7" s="1367"/>
      <c r="I7" s="1367"/>
      <c r="J7" s="1367"/>
      <c r="K7" s="1367"/>
      <c r="L7" s="1367"/>
      <c r="M7" s="1367"/>
      <c r="N7" s="1367"/>
      <c r="O7" s="1367"/>
      <c r="P7" s="1367"/>
      <c r="Q7" s="1367"/>
      <c r="R7" s="1367"/>
      <c r="S7" s="1367"/>
      <c r="T7" s="1367"/>
      <c r="U7" s="1368"/>
      <c r="V7" s="1353"/>
      <c r="W7" s="1379" t="s">
        <v>281</v>
      </c>
      <c r="X7" s="1380"/>
      <c r="Y7" s="1380"/>
      <c r="Z7" s="1380"/>
      <c r="AA7" s="1380"/>
      <c r="AB7" s="1380"/>
      <c r="AC7" s="1380"/>
      <c r="AD7" s="1380"/>
      <c r="AE7" s="1380"/>
      <c r="AF7" s="1380"/>
      <c r="AG7" s="1380"/>
    </row>
    <row r="8" spans="2:36" x14ac:dyDescent="0.35">
      <c r="B8" s="1352"/>
      <c r="C8" s="1353"/>
      <c r="D8" s="214">
        <v>2018</v>
      </c>
      <c r="E8" s="1359">
        <v>2019</v>
      </c>
      <c r="F8" s="1360"/>
      <c r="G8" s="1360"/>
      <c r="H8" s="1361"/>
      <c r="I8" s="1359">
        <v>2020</v>
      </c>
      <c r="J8" s="1360"/>
      <c r="K8" s="1360"/>
      <c r="L8" s="1360"/>
      <c r="M8" s="1359">
        <v>2021</v>
      </c>
      <c r="N8" s="1360"/>
      <c r="O8" s="1360"/>
      <c r="P8" s="1389"/>
      <c r="Q8" s="1359">
        <v>2022</v>
      </c>
      <c r="R8" s="1389"/>
      <c r="S8" s="1389"/>
      <c r="T8" s="1389"/>
      <c r="U8" s="234"/>
      <c r="V8" s="283">
        <v>2023</v>
      </c>
      <c r="W8" s="285"/>
      <c r="X8" s="255"/>
      <c r="Y8" s="1357">
        <v>2024</v>
      </c>
      <c r="Z8" s="1369"/>
      <c r="AA8" s="1369"/>
      <c r="AB8" s="1358"/>
      <c r="AC8" s="1356">
        <v>2025</v>
      </c>
      <c r="AD8" s="1369"/>
      <c r="AE8" s="1369"/>
      <c r="AF8" s="1358"/>
      <c r="AG8" s="503">
        <v>2026</v>
      </c>
    </row>
    <row r="9" spans="2:36" x14ac:dyDescent="0.35">
      <c r="B9" s="1354"/>
      <c r="C9" s="1355"/>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6" x14ac:dyDescent="0.3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c r="AI10" s="753" t="s">
        <v>1164</v>
      </c>
      <c r="AJ10" s="753" t="s">
        <v>1165</v>
      </c>
    </row>
    <row r="11" spans="2:36" x14ac:dyDescent="0.35">
      <c r="S11" s="752"/>
      <c r="T11" s="752"/>
      <c r="U11" s="752"/>
      <c r="V11" s="752"/>
      <c r="W11" s="752"/>
      <c r="X11" s="752"/>
      <c r="Y11" s="752"/>
      <c r="Z11" s="752"/>
      <c r="AA11" s="752"/>
      <c r="AB11" s="752"/>
      <c r="AC11" s="752"/>
      <c r="AD11" s="752"/>
      <c r="AE11" s="752"/>
      <c r="AF11" s="752"/>
      <c r="AG11" s="752"/>
      <c r="AH11" s="752"/>
    </row>
    <row r="12" spans="2:36" x14ac:dyDescent="0.35">
      <c r="B12" s="752" t="s">
        <v>1874</v>
      </c>
      <c r="P12" t="s">
        <v>1874</v>
      </c>
      <c r="S12">
        <v>9.1428571428571441</v>
      </c>
      <c r="T12">
        <v>9.1428571428571441</v>
      </c>
      <c r="U12">
        <v>28.342857142857145</v>
      </c>
      <c r="V12">
        <v>45.714285714285722</v>
      </c>
      <c r="W12">
        <v>77</v>
      </c>
      <c r="X12">
        <v>110.88507369915351</v>
      </c>
      <c r="Y12">
        <v>155.83625613125952</v>
      </c>
      <c r="Z12">
        <v>180.01032110576364</v>
      </c>
      <c r="AA12">
        <v>194.67030648165633</v>
      </c>
      <c r="AB12">
        <v>206.2631202963918</v>
      </c>
      <c r="AC12">
        <v>209.80722349334457</v>
      </c>
      <c r="AD12">
        <v>214.00484438311167</v>
      </c>
      <c r="AE12">
        <v>218.37037010846947</v>
      </c>
      <c r="AF12">
        <v>227.10518491280826</v>
      </c>
      <c r="AG12">
        <v>236.18939230932062</v>
      </c>
      <c r="AI12">
        <v>40</v>
      </c>
      <c r="AJ12">
        <v>40</v>
      </c>
    </row>
    <row r="13" spans="2:36" x14ac:dyDescent="0.35">
      <c r="B13" s="752" t="s">
        <v>1875</v>
      </c>
      <c r="P13" t="s">
        <v>1875</v>
      </c>
      <c r="S13" s="1511">
        <f>Deflators!S71</f>
        <v>1.1690178087443976</v>
      </c>
      <c r="T13" s="1511">
        <f>Deflators!T71</f>
        <v>1.1809720922261624</v>
      </c>
      <c r="U13" s="1511">
        <f>Deflators!U71</f>
        <v>1.1930855683769892</v>
      </c>
      <c r="V13" s="1511">
        <f>Deflators!V71</f>
        <v>1.2004353606715503</v>
      </c>
      <c r="W13" s="1511">
        <f>Deflators!W71</f>
        <v>1.2087987338092314</v>
      </c>
      <c r="X13" s="1511">
        <f>Deflators!X71</f>
        <v>1.2155060484130147</v>
      </c>
      <c r="Y13" s="1511">
        <f>Deflators!Y71</f>
        <v>1.2210977008915695</v>
      </c>
      <c r="Z13" s="1511">
        <f>Deflators!Z71</f>
        <v>1.2275371397887953</v>
      </c>
      <c r="AA13" s="1511">
        <f>Deflators!AA71</f>
        <v>1.2342767596078505</v>
      </c>
      <c r="AB13" s="1511">
        <f>Deflators!AB71</f>
        <v>1.2410173750809101</v>
      </c>
      <c r="AC13" s="1511">
        <f>Deflators!AC71</f>
        <v>1.2479157719222898</v>
      </c>
      <c r="AD13" s="1511">
        <f>Deflators!AD71</f>
        <v>1.2547829968626811</v>
      </c>
      <c r="AE13" s="1511">
        <f>Deflators!AE71</f>
        <v>1.2616089479185573</v>
      </c>
      <c r="AF13" s="1511">
        <f>Deflators!AF71</f>
        <v>1.2683478380045228</v>
      </c>
      <c r="AG13" s="1511">
        <f>Deflators!AG71</f>
        <v>1.275018624286069</v>
      </c>
      <c r="AH13" s="1512" t="e">
        <f>Deflators!AH71</f>
        <v>#DIV/0!</v>
      </c>
      <c r="AI13" s="1512" t="e">
        <f>Deflators!AI71</f>
        <v>#DIV/0!</v>
      </c>
      <c r="AJ13" s="1512" t="e">
        <f>Deflators!AJ71</f>
        <v>#DIV/0!</v>
      </c>
    </row>
    <row r="14" spans="2:36" x14ac:dyDescent="0.35">
      <c r="B14" s="752" t="s">
        <v>1876</v>
      </c>
      <c r="P14" t="s">
        <v>1876</v>
      </c>
      <c r="S14">
        <f>S12*S13</f>
        <v>10.688162822805923</v>
      </c>
      <c r="T14">
        <f t="shared" ref="T14:AJ14" si="0">T12*T13</f>
        <v>10.797459128924915</v>
      </c>
      <c r="U14">
        <f t="shared" si="0"/>
        <v>33.815453823713526</v>
      </c>
      <c r="V14">
        <f t="shared" si="0"/>
        <v>54.877045059270884</v>
      </c>
      <c r="W14">
        <f t="shared" si="0"/>
        <v>93.077502503310825</v>
      </c>
      <c r="X14">
        <f t="shared" si="0"/>
        <v>134.781477760044</v>
      </c>
      <c r="Y14">
        <f t="shared" si="0"/>
        <v>190.29129407743076</v>
      </c>
      <c r="Z14">
        <f t="shared" si="0"/>
        <v>220.9693547026317</v>
      </c>
      <c r="AA14">
        <f t="shared" si="0"/>
        <v>240.27703507604591</v>
      </c>
      <c r="AB14">
        <f t="shared" si="0"/>
        <v>255.97611612622615</v>
      </c>
      <c r="AC14">
        <f t="shared" si="0"/>
        <v>261.82174326056946</v>
      </c>
      <c r="AD14">
        <f t="shared" si="0"/>
        <v>268.52963997817255</v>
      </c>
      <c r="AE14">
        <f t="shared" si="0"/>
        <v>275.49801288913216</v>
      </c>
      <c r="AF14">
        <f t="shared" si="0"/>
        <v>288.04837028377773</v>
      </c>
      <c r="AG14">
        <f t="shared" si="0"/>
        <v>301.14587405319264</v>
      </c>
      <c r="AH14" t="e">
        <f t="shared" si="0"/>
        <v>#DIV/0!</v>
      </c>
      <c r="AI14" t="e">
        <f t="shared" si="0"/>
        <v>#DIV/0!</v>
      </c>
      <c r="AJ14" t="e">
        <f t="shared" si="0"/>
        <v>#DIV/0!</v>
      </c>
    </row>
  </sheetData>
  <mergeCells count="12">
    <mergeCell ref="Y8:AB8"/>
    <mergeCell ref="AC8:AF8"/>
    <mergeCell ref="B1:AC1"/>
    <mergeCell ref="B2:R4"/>
    <mergeCell ref="T2:AC4"/>
    <mergeCell ref="B7:C9"/>
    <mergeCell ref="D7:V7"/>
    <mergeCell ref="W7:AG7"/>
    <mergeCell ref="E8:H8"/>
    <mergeCell ref="I8:L8"/>
    <mergeCell ref="M8:P8"/>
    <mergeCell ref="Q8:T8"/>
  </mergeCells>
  <phoneticPr fontId="68" type="noConversion"/>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5" t="s">
        <v>58</v>
      </c>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4:56" ht="14.25" customHeight="1" x14ac:dyDescent="0.35">
      <c r="D2" s="1382" t="s">
        <v>917</v>
      </c>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4:56" ht="84.75" customHeight="1" x14ac:dyDescent="0.35">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4:56" x14ac:dyDescent="0.35">
      <c r="D4" s="773" t="s">
        <v>333</v>
      </c>
      <c r="W4" s="35"/>
    </row>
    <row r="5" spans="4:56" x14ac:dyDescent="0.35">
      <c r="D5" s="1350" t="s">
        <v>404</v>
      </c>
      <c r="E5" s="1351"/>
      <c r="F5" s="1453" t="s">
        <v>280</v>
      </c>
      <c r="G5" s="1454"/>
      <c r="H5" s="1454"/>
      <c r="I5" s="1454"/>
      <c r="J5" s="1454"/>
      <c r="K5" s="1454"/>
      <c r="L5" s="1454"/>
      <c r="M5" s="1454"/>
      <c r="N5" s="1454"/>
      <c r="O5" s="1454"/>
      <c r="P5" s="1454"/>
      <c r="Q5" s="1454"/>
      <c r="R5" s="1454"/>
      <c r="S5" s="1454"/>
      <c r="T5" s="1454"/>
      <c r="U5" s="1454"/>
      <c r="V5" s="1455"/>
      <c r="W5" s="1379" t="s">
        <v>281</v>
      </c>
      <c r="X5" s="1380"/>
      <c r="Y5" s="1380"/>
      <c r="Z5" s="1380"/>
      <c r="AA5" s="1380"/>
      <c r="AB5" s="1380"/>
      <c r="AC5" s="1380"/>
      <c r="AD5" s="1380"/>
      <c r="AE5" s="1380"/>
      <c r="AF5" s="1380"/>
      <c r="AG5" s="1380"/>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35">
      <c r="D6" s="1352"/>
      <c r="E6" s="1368"/>
      <c r="F6" s="1347">
        <v>2019</v>
      </c>
      <c r="G6" s="1348"/>
      <c r="H6" s="1349"/>
      <c r="I6" s="1348">
        <v>2020</v>
      </c>
      <c r="J6" s="1348"/>
      <c r="K6" s="1348"/>
      <c r="L6" s="1348"/>
      <c r="M6" s="1359">
        <v>2021</v>
      </c>
      <c r="N6" s="1360"/>
      <c r="O6" s="1360"/>
      <c r="P6" s="1360"/>
      <c r="Q6" s="1359">
        <v>2022</v>
      </c>
      <c r="R6" s="1389"/>
      <c r="S6" s="1389"/>
      <c r="T6" s="1361"/>
      <c r="U6" s="283"/>
      <c r="V6" s="283">
        <v>2023</v>
      </c>
      <c r="W6" s="554"/>
      <c r="X6" s="255"/>
      <c r="Y6" s="1356">
        <v>2024</v>
      </c>
      <c r="Z6" s="1369"/>
      <c r="AA6" s="1369"/>
      <c r="AB6" s="1358"/>
      <c r="AC6" s="1356">
        <v>2025</v>
      </c>
      <c r="AD6" s="1369"/>
      <c r="AE6" s="1369"/>
      <c r="AF6" s="1358"/>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35">
      <c r="D7" s="1354"/>
      <c r="E7" s="1367"/>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3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9" customHeight="1" x14ac:dyDescent="0.3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3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3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3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3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3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3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9" customHeight="1" x14ac:dyDescent="0.3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9" customHeight="1" x14ac:dyDescent="0.3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3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9" customHeight="1" x14ac:dyDescent="0.3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3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3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3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3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3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9" customHeight="1" x14ac:dyDescent="0.3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9" customHeight="1" x14ac:dyDescent="0.3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9" customHeight="1" x14ac:dyDescent="0.3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9" customHeight="1" x14ac:dyDescent="0.3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9" customHeight="1" x14ac:dyDescent="0.35">
      <c r="D29" s="514"/>
      <c r="E29" s="195"/>
      <c r="F29" s="195"/>
      <c r="G29" s="195"/>
      <c r="H29" s="195"/>
      <c r="I29" s="195"/>
      <c r="J29" s="195"/>
      <c r="K29" s="195"/>
      <c r="L29" s="195"/>
      <c r="AH29" s="258"/>
      <c r="AI29" s="258"/>
      <c r="AJ29" s="258"/>
      <c r="AK29" s="258"/>
      <c r="AL29" s="258"/>
      <c r="AM29" s="258"/>
      <c r="AN29" s="258"/>
    </row>
    <row r="30" spans="4:55" ht="14.9" customHeight="1" x14ac:dyDescent="0.35">
      <c r="D30" s="1450" t="s">
        <v>923</v>
      </c>
      <c r="E30" s="1451"/>
      <c r="F30" s="1452"/>
      <c r="G30" s="495">
        <v>2020</v>
      </c>
      <c r="H30" s="495">
        <v>2021</v>
      </c>
      <c r="I30" s="494">
        <v>2022</v>
      </c>
      <c r="J30" s="966">
        <v>2023</v>
      </c>
      <c r="K30" s="966">
        <v>2024</v>
      </c>
      <c r="L30" s="967">
        <v>2025</v>
      </c>
      <c r="M30" s="872">
        <v>2026</v>
      </c>
      <c r="AH30" s="258"/>
      <c r="AI30" s="258"/>
      <c r="AJ30" s="258"/>
      <c r="AK30" s="258"/>
      <c r="AL30" s="258"/>
      <c r="AM30" s="258"/>
      <c r="AN30" s="258"/>
    </row>
    <row r="31" spans="4:55" ht="14.9" customHeight="1" x14ac:dyDescent="0.3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9" customHeight="1" x14ac:dyDescent="0.3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9" customHeight="1" x14ac:dyDescent="0.3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9" customHeight="1" x14ac:dyDescent="0.3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9" customHeight="1" x14ac:dyDescent="0.3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9" customHeight="1" x14ac:dyDescent="0.35">
      <c r="C36" s="35"/>
      <c r="D36" s="955" t="s">
        <v>1926</v>
      </c>
      <c r="E36" s="35"/>
      <c r="F36" s="625"/>
      <c r="G36" s="235"/>
      <c r="H36" s="854"/>
      <c r="I36" s="854"/>
      <c r="J36" s="854"/>
      <c r="K36" s="854">
        <v>5.5E-2</v>
      </c>
      <c r="L36" s="855">
        <v>0.02</v>
      </c>
    </row>
    <row r="37" spans="3:14" ht="14.9" customHeight="1" x14ac:dyDescent="0.3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9" customHeight="1" x14ac:dyDescent="0.3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9" customHeight="1" x14ac:dyDescent="0.3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9" customHeight="1" x14ac:dyDescent="0.35">
      <c r="D40" s="913"/>
      <c r="E40" s="908"/>
      <c r="F40" s="932"/>
      <c r="G40" s="932"/>
      <c r="H40" s="878"/>
      <c r="I40" s="878"/>
      <c r="J40" s="878"/>
      <c r="K40" s="878"/>
      <c r="L40" s="878"/>
    </row>
    <row r="41" spans="3:14" ht="14.9" customHeight="1" x14ac:dyDescent="0.35">
      <c r="D41" s="1450" t="s">
        <v>923</v>
      </c>
      <c r="E41" s="1451"/>
      <c r="F41" s="1452"/>
      <c r="G41" s="495">
        <v>2020</v>
      </c>
      <c r="H41" s="495">
        <v>2021</v>
      </c>
      <c r="I41" s="494">
        <v>2022</v>
      </c>
      <c r="J41" s="966">
        <v>2023</v>
      </c>
      <c r="K41" s="966">
        <v>2024</v>
      </c>
      <c r="L41" s="967">
        <v>2025</v>
      </c>
      <c r="M41" t="s">
        <v>1961</v>
      </c>
    </row>
    <row r="42" spans="3:14" ht="14.9" customHeight="1" x14ac:dyDescent="0.35">
      <c r="D42" s="917" t="s">
        <v>491</v>
      </c>
      <c r="E42" s="304"/>
      <c r="F42" s="956"/>
      <c r="G42" s="916">
        <v>1719.875</v>
      </c>
      <c r="H42" s="226">
        <v>2049.6750000000002</v>
      </c>
      <c r="I42" s="226">
        <v>2449.1750000000002</v>
      </c>
      <c r="J42" s="226">
        <v>2349.3384668207868</v>
      </c>
      <c r="K42" s="226">
        <v>2302.616886094801</v>
      </c>
      <c r="L42" s="759">
        <v>2341.8927150289969</v>
      </c>
    </row>
    <row r="43" spans="3:14" ht="14.9" customHeight="1" x14ac:dyDescent="0.35">
      <c r="D43" s="955" t="s">
        <v>497</v>
      </c>
      <c r="E43" s="229"/>
      <c r="F43" s="758"/>
      <c r="G43" s="916">
        <v>1424.3</v>
      </c>
      <c r="H43" s="226">
        <v>1507.5250000000001</v>
      </c>
      <c r="I43" s="226">
        <v>1656.6750000000002</v>
      </c>
      <c r="J43" s="226">
        <v>1744.6520019871577</v>
      </c>
      <c r="K43" s="226">
        <v>1823.5043297690775</v>
      </c>
      <c r="L43" s="759">
        <v>1901.535872391182</v>
      </c>
    </row>
    <row r="44" spans="3:14" ht="14.9" customHeight="1" x14ac:dyDescent="0.35">
      <c r="D44" s="955" t="s">
        <v>105</v>
      </c>
      <c r="E44" s="229"/>
      <c r="F44" s="758"/>
      <c r="G44" s="916">
        <v>160.35</v>
      </c>
      <c r="H44" s="226">
        <v>170.32500000000002</v>
      </c>
      <c r="I44" s="226">
        <v>196.72500000000002</v>
      </c>
      <c r="J44" s="226">
        <v>198.8178191489362</v>
      </c>
      <c r="K44" s="226">
        <v>207.18909574468088</v>
      </c>
      <c r="L44" s="759">
        <v>207.18909574468088</v>
      </c>
    </row>
    <row r="45" spans="3:14" ht="14.9" customHeight="1" x14ac:dyDescent="0.35">
      <c r="D45" s="955" t="s">
        <v>258</v>
      </c>
      <c r="E45" s="229"/>
      <c r="F45" s="758"/>
      <c r="G45" s="916">
        <v>217.32499999999999</v>
      </c>
      <c r="H45" s="226">
        <v>266.65000000000003</v>
      </c>
      <c r="I45" s="226">
        <v>351.52499999999998</v>
      </c>
      <c r="J45" s="226">
        <v>393.31827254176011</v>
      </c>
      <c r="K45" s="226">
        <v>395.91375283323953</v>
      </c>
      <c r="L45" s="759">
        <v>404.24874437176805</v>
      </c>
    </row>
    <row r="46" spans="3:14" ht="14.9" customHeight="1" x14ac:dyDescent="0.35">
      <c r="D46" s="955" t="s">
        <v>919</v>
      </c>
      <c r="E46" s="35"/>
      <c r="F46" s="760"/>
      <c r="G46" s="235"/>
      <c r="H46" s="854">
        <v>0.21275812195653762</v>
      </c>
      <c r="I46" s="854">
        <v>0.14490894897971618</v>
      </c>
      <c r="J46" s="854">
        <v>-4.0763331807328274E-2</v>
      </c>
      <c r="K46" s="854">
        <v>3.5112877992752041E-2</v>
      </c>
      <c r="L46" s="854">
        <v>3.7057040262050242E-2</v>
      </c>
    </row>
    <row r="47" spans="3:14" ht="14.9" customHeight="1" x14ac:dyDescent="0.35">
      <c r="D47" s="955" t="s">
        <v>1926</v>
      </c>
      <c r="E47" s="35"/>
      <c r="F47" s="760"/>
      <c r="G47" s="235"/>
      <c r="H47" s="854"/>
      <c r="I47" s="854"/>
      <c r="J47" s="854"/>
      <c r="K47" s="854">
        <v>5.5E-2</v>
      </c>
      <c r="L47" s="761">
        <v>0.02</v>
      </c>
    </row>
    <row r="48" spans="3:14" ht="14.9" customHeight="1" x14ac:dyDescent="0.35">
      <c r="D48" s="955" t="s">
        <v>920</v>
      </c>
      <c r="E48" s="35"/>
      <c r="F48" s="760"/>
      <c r="G48" s="235"/>
      <c r="H48" s="854">
        <v>2.8432212314821292E-2</v>
      </c>
      <c r="I48" s="854">
        <v>8.5936999386411639E-2</v>
      </c>
      <c r="J48" s="881">
        <v>5.3104563047765785E-2</v>
      </c>
      <c r="K48" s="854">
        <v>4.5196593757441006E-2</v>
      </c>
      <c r="L48" s="761">
        <v>4.2792079705117114E-2</v>
      </c>
    </row>
    <row r="49" spans="4:40" ht="14.9" customHeight="1" x14ac:dyDescent="0.35">
      <c r="D49" s="955" t="s">
        <v>921</v>
      </c>
      <c r="E49" s="35"/>
      <c r="F49" s="760"/>
      <c r="G49" s="235"/>
      <c r="H49" s="854">
        <v>6.2207670720299424E-2</v>
      </c>
      <c r="I49" s="854">
        <v>0.14499779832672832</v>
      </c>
      <c r="J49" s="854">
        <v>1.0638297872340496E-2</v>
      </c>
      <c r="K49" s="854">
        <v>4.2105263157894868E-2</v>
      </c>
      <c r="L49" s="761">
        <v>0</v>
      </c>
    </row>
    <row r="50" spans="4:40" ht="14.9" customHeight="1" x14ac:dyDescent="0.35">
      <c r="D50" s="882" t="s">
        <v>922</v>
      </c>
      <c r="E50" s="36"/>
      <c r="F50" s="429"/>
      <c r="G50" s="355"/>
      <c r="H50" s="883">
        <v>0.22696422408834716</v>
      </c>
      <c r="I50" s="883">
        <v>0.21530114382148868</v>
      </c>
      <c r="J50" s="883">
        <v>0.11889132363775023</v>
      </c>
      <c r="K50" s="883">
        <v>6.5989313812107042E-3</v>
      </c>
      <c r="L50" s="884">
        <v>2.1052543587793071E-2</v>
      </c>
    </row>
    <row r="51" spans="4:40" ht="14.9" customHeight="1" x14ac:dyDescent="0.35">
      <c r="D51" s="913"/>
      <c r="E51" s="908"/>
      <c r="F51" s="932"/>
      <c r="G51" s="932"/>
      <c r="H51" s="878"/>
      <c r="I51" s="878"/>
      <c r="J51" s="878"/>
      <c r="K51" s="878"/>
      <c r="L51" s="878"/>
    </row>
    <row r="52" spans="4:40" ht="14.9" customHeight="1" x14ac:dyDescent="0.35">
      <c r="D52" s="913"/>
      <c r="E52" s="908"/>
      <c r="F52" s="1453" t="s">
        <v>280</v>
      </c>
      <c r="G52" s="1454"/>
      <c r="H52" s="1454"/>
      <c r="I52" s="1454"/>
      <c r="J52" s="1454"/>
      <c r="K52" s="1454"/>
      <c r="L52" s="1454"/>
      <c r="M52" s="1454"/>
      <c r="N52" s="1454"/>
      <c r="O52" s="1454"/>
      <c r="P52" s="1454"/>
      <c r="Q52" s="1454"/>
      <c r="R52" s="1454"/>
      <c r="S52" s="1454"/>
      <c r="T52" s="1454"/>
      <c r="U52" s="1454"/>
      <c r="V52" s="1455"/>
      <c r="W52" s="1379" t="s">
        <v>281</v>
      </c>
      <c r="X52" s="1380"/>
      <c r="Y52" s="1380"/>
      <c r="Z52" s="1380"/>
      <c r="AA52" s="1380"/>
      <c r="AB52" s="1380"/>
      <c r="AC52" s="1380"/>
      <c r="AD52" s="1380"/>
      <c r="AE52" s="1380"/>
      <c r="AF52" s="1380"/>
      <c r="AG52" s="1380"/>
    </row>
    <row r="53" spans="4:40" ht="14.9" customHeight="1" x14ac:dyDescent="0.35">
      <c r="D53" s="913"/>
      <c r="E53" s="908"/>
      <c r="F53" s="1347">
        <v>2019</v>
      </c>
      <c r="G53" s="1348"/>
      <c r="H53" s="1349"/>
      <c r="I53" s="1348">
        <v>2020</v>
      </c>
      <c r="J53" s="1348"/>
      <c r="K53" s="1348"/>
      <c r="L53" s="1348"/>
      <c r="M53" s="1359">
        <v>2021</v>
      </c>
      <c r="N53" s="1360"/>
      <c r="O53" s="1360"/>
      <c r="P53" s="1360"/>
      <c r="Q53" s="1359">
        <v>2022</v>
      </c>
      <c r="R53" s="1389"/>
      <c r="S53" s="1389"/>
      <c r="T53" s="1361"/>
      <c r="U53" s="283"/>
      <c r="V53" s="283">
        <v>2023</v>
      </c>
      <c r="W53" s="554"/>
      <c r="X53" s="255"/>
      <c r="Y53" s="1356">
        <v>2024</v>
      </c>
      <c r="Z53" s="1369"/>
      <c r="AA53" s="1369"/>
      <c r="AB53" s="1358"/>
      <c r="AC53" s="1356">
        <v>2025</v>
      </c>
      <c r="AD53" s="1369"/>
      <c r="AE53" s="1369"/>
      <c r="AF53" s="1358"/>
      <c r="AG53" s="503">
        <v>2026</v>
      </c>
    </row>
    <row r="54" spans="4:40" ht="14.9" customHeight="1" x14ac:dyDescent="0.3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9" customHeight="1" x14ac:dyDescent="0.35">
      <c r="D55" s="955" t="s">
        <v>919</v>
      </c>
      <c r="E55" s="908"/>
      <c r="F55" s="932"/>
      <c r="G55" s="932"/>
      <c r="H55" s="878"/>
      <c r="I55" s="878"/>
      <c r="J55" s="878"/>
      <c r="K55" s="878"/>
      <c r="L55" s="878"/>
    </row>
    <row r="56" spans="4:40" ht="14.9" customHeight="1" x14ac:dyDescent="0.3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9" customHeight="1" x14ac:dyDescent="0.3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9" customHeight="1" x14ac:dyDescent="0.3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9" customHeight="1" x14ac:dyDescent="0.3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9" customHeight="1" x14ac:dyDescent="0.3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9" customHeight="1" x14ac:dyDescent="0.35">
      <c r="D61" s="913"/>
      <c r="E61" s="908"/>
      <c r="F61" s="932"/>
      <c r="G61" s="932"/>
      <c r="H61" s="878"/>
      <c r="I61" s="878"/>
      <c r="J61" s="780"/>
      <c r="K61" s="878"/>
      <c r="L61" s="878"/>
    </row>
    <row r="62" spans="4:40" ht="14.9" customHeight="1" x14ac:dyDescent="0.35">
      <c r="D62" s="913"/>
      <c r="E62" s="908"/>
      <c r="F62" s="932"/>
      <c r="G62" s="932"/>
      <c r="H62" s="878"/>
      <c r="I62" s="878"/>
      <c r="J62" s="878"/>
      <c r="K62" s="878"/>
      <c r="L62" s="878"/>
    </row>
    <row r="63" spans="4:40" ht="41.9" customHeight="1" x14ac:dyDescent="0.35">
      <c r="F63" s="235"/>
      <c r="G63" s="235"/>
      <c r="H63" s="721"/>
      <c r="I63" s="721"/>
      <c r="J63" s="721"/>
      <c r="K63" s="721"/>
      <c r="L63" s="721"/>
      <c r="M63" s="278"/>
      <c r="N63" s="278"/>
      <c r="AF63" s="721"/>
      <c r="AG63" s="721"/>
      <c r="AH63" s="721"/>
      <c r="AI63" s="721"/>
      <c r="AJ63" s="721"/>
      <c r="AK63" s="721"/>
      <c r="AM63" s="721"/>
      <c r="AN63" s="721"/>
    </row>
    <row r="64" spans="4:40" ht="30.75" customHeight="1" x14ac:dyDescent="0.35">
      <c r="D64" s="833" t="s">
        <v>1945</v>
      </c>
      <c r="E64" s="661">
        <v>2018</v>
      </c>
      <c r="F64" s="835">
        <v>2019</v>
      </c>
      <c r="G64" s="835">
        <v>2020</v>
      </c>
      <c r="H64" s="835">
        <v>2021</v>
      </c>
      <c r="I64" s="836">
        <v>2022</v>
      </c>
      <c r="J64" s="858">
        <v>2023</v>
      </c>
      <c r="K64" s="863">
        <v>2024</v>
      </c>
      <c r="L64" s="865">
        <v>2025</v>
      </c>
      <c r="N64" s="965"/>
      <c r="O64" s="218"/>
    </row>
    <row r="65" spans="4:26" ht="30.75" customHeight="1" x14ac:dyDescent="0.3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3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3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3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3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3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35"/>
    <row r="72" spans="4:26" x14ac:dyDescent="0.35">
      <c r="D72" s="926" t="s">
        <v>495</v>
      </c>
      <c r="E72" s="755">
        <v>2018</v>
      </c>
      <c r="F72" s="756">
        <v>2019</v>
      </c>
      <c r="G72" s="757">
        <v>2020</v>
      </c>
      <c r="H72" s="756">
        <v>2021</v>
      </c>
      <c r="I72" s="756">
        <v>2022</v>
      </c>
      <c r="J72" s="966">
        <v>2023</v>
      </c>
      <c r="K72" s="966">
        <v>2024</v>
      </c>
      <c r="L72" s="967">
        <v>2025</v>
      </c>
      <c r="O72" s="514" t="s">
        <v>496</v>
      </c>
    </row>
    <row r="73" spans="4:26" ht="14.9" customHeight="1" x14ac:dyDescent="0.3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3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3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3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38" t="s">
        <v>900</v>
      </c>
      <c r="P76" s="1338" t="s">
        <v>900</v>
      </c>
      <c r="Q76" s="1338" t="s">
        <v>900</v>
      </c>
      <c r="R76" s="1338" t="s">
        <v>900</v>
      </c>
      <c r="S76" s="1338" t="s">
        <v>900</v>
      </c>
      <c r="T76" s="1338" t="s">
        <v>900</v>
      </c>
      <c r="U76" s="1338" t="s">
        <v>900</v>
      </c>
      <c r="V76" s="1339" t="s">
        <v>900</v>
      </c>
    </row>
    <row r="77" spans="4:26" ht="14.9" customHeight="1" x14ac:dyDescent="0.35">
      <c r="D77" s="260"/>
      <c r="E77" s="229"/>
      <c r="F77" s="229"/>
      <c r="G77" s="229"/>
      <c r="P77" s="1340">
        <v>2022</v>
      </c>
      <c r="Q77" s="1341">
        <v>2022</v>
      </c>
      <c r="R77" s="1341">
        <v>2022</v>
      </c>
      <c r="S77" s="1342">
        <v>2022</v>
      </c>
    </row>
    <row r="78" spans="4:26" ht="17.25" customHeight="1" x14ac:dyDescent="0.35">
      <c r="D78" s="470" t="s">
        <v>499</v>
      </c>
      <c r="E78" s="229"/>
      <c r="F78" s="229"/>
      <c r="G78" s="229"/>
      <c r="P78" s="116" t="s">
        <v>901</v>
      </c>
      <c r="Q78" s="116" t="s">
        <v>902</v>
      </c>
      <c r="R78" s="116" t="s">
        <v>903</v>
      </c>
      <c r="S78" s="116" t="s">
        <v>904</v>
      </c>
      <c r="T78" s="112" t="s">
        <v>918</v>
      </c>
    </row>
    <row r="79" spans="4:26" ht="30" customHeight="1" x14ac:dyDescent="0.3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3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3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3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3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35">
      <c r="D85" s="260"/>
      <c r="E85" s="229"/>
      <c r="F85" s="229"/>
      <c r="G85" s="229"/>
    </row>
    <row r="86" spans="4:12" x14ac:dyDescent="0.35">
      <c r="D86" s="235" t="s">
        <v>501</v>
      </c>
    </row>
    <row r="87" spans="4:12" x14ac:dyDescent="0.35">
      <c r="D87" s="613"/>
      <c r="E87" s="661">
        <v>2018</v>
      </c>
      <c r="F87" s="835">
        <v>2019</v>
      </c>
      <c r="G87" s="835">
        <v>2020</v>
      </c>
      <c r="H87" s="852">
        <v>2021</v>
      </c>
      <c r="I87" s="835">
        <v>2022</v>
      </c>
      <c r="J87" s="842">
        <v>2023</v>
      </c>
      <c r="K87" s="842">
        <v>2024</v>
      </c>
      <c r="L87" s="762">
        <v>2025</v>
      </c>
    </row>
    <row r="88" spans="4:12" x14ac:dyDescent="0.35">
      <c r="D88" s="563" t="s">
        <v>1946</v>
      </c>
      <c r="E88" s="364">
        <v>14016.099999999999</v>
      </c>
      <c r="F88" s="364">
        <v>14604.2</v>
      </c>
      <c r="G88" s="364">
        <v>14711.300000000001</v>
      </c>
      <c r="H88" s="936">
        <v>20725.8</v>
      </c>
      <c r="I88" s="718">
        <v>21482.5</v>
      </c>
      <c r="J88" s="438">
        <v>22718.1</v>
      </c>
      <c r="K88" s="438">
        <v>23984.6</v>
      </c>
      <c r="L88" s="859">
        <v>25145.4</v>
      </c>
    </row>
    <row r="89" spans="4:12" x14ac:dyDescent="0.35">
      <c r="D89" s="955" t="s">
        <v>1947</v>
      </c>
      <c r="E89" s="229">
        <v>8804</v>
      </c>
      <c r="F89" s="229">
        <v>9209</v>
      </c>
      <c r="G89" s="435">
        <v>9300</v>
      </c>
      <c r="H89" s="935">
        <v>10082.5</v>
      </c>
      <c r="I89" s="438">
        <v>10994.5</v>
      </c>
      <c r="J89" s="438">
        <v>11628.7</v>
      </c>
      <c r="K89" s="438">
        <v>12235.9</v>
      </c>
      <c r="L89" s="859">
        <v>12808.2</v>
      </c>
    </row>
    <row r="90" spans="4:12" x14ac:dyDescent="0.35">
      <c r="D90" s="955" t="s">
        <v>1948</v>
      </c>
      <c r="E90" s="229">
        <v>13844</v>
      </c>
      <c r="F90" s="229">
        <v>14403</v>
      </c>
      <c r="G90" s="435">
        <v>14201</v>
      </c>
      <c r="H90" s="935">
        <v>15279.9</v>
      </c>
      <c r="I90" s="438">
        <v>17042.8</v>
      </c>
      <c r="J90" s="438">
        <v>18329.3</v>
      </c>
      <c r="K90" s="438">
        <v>19135.2</v>
      </c>
      <c r="L90" s="859">
        <v>19857.2</v>
      </c>
    </row>
    <row r="91" spans="4:12" x14ac:dyDescent="0.35">
      <c r="D91" s="882" t="s">
        <v>1949</v>
      </c>
      <c r="E91" s="903">
        <v>2211</v>
      </c>
      <c r="F91" s="903">
        <v>2243</v>
      </c>
      <c r="G91" s="903">
        <v>2125</v>
      </c>
      <c r="H91" s="843">
        <v>2678.6</v>
      </c>
      <c r="I91" s="860">
        <v>2926.6</v>
      </c>
      <c r="J91" s="860">
        <v>3215.7</v>
      </c>
      <c r="K91" s="860">
        <v>3263</v>
      </c>
      <c r="L91" s="864">
        <v>3353.8</v>
      </c>
    </row>
    <row r="93" spans="4:12" x14ac:dyDescent="0.35">
      <c r="D93" s="235" t="s">
        <v>505</v>
      </c>
    </row>
    <row r="94" spans="4:12" x14ac:dyDescent="0.35">
      <c r="D94" s="926" t="s">
        <v>506</v>
      </c>
      <c r="E94" s="662">
        <v>2018</v>
      </c>
      <c r="F94" s="853">
        <v>2019</v>
      </c>
      <c r="G94" s="853">
        <v>2020</v>
      </c>
      <c r="H94" s="852">
        <v>2021</v>
      </c>
      <c r="I94" s="853">
        <v>2022</v>
      </c>
      <c r="J94" s="962">
        <v>2023</v>
      </c>
      <c r="K94" s="962">
        <v>2024</v>
      </c>
      <c r="L94" s="762">
        <v>2025</v>
      </c>
    </row>
    <row r="95" spans="4:12" x14ac:dyDescent="0.3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3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3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3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35">
      <c r="D100" s="235" t="s">
        <v>508</v>
      </c>
    </row>
    <row r="101" spans="4:33" x14ac:dyDescent="0.35">
      <c r="D101" s="773" t="s">
        <v>352</v>
      </c>
    </row>
    <row r="102" spans="4:33" x14ac:dyDescent="0.35">
      <c r="D102" s="926" t="s">
        <v>509</v>
      </c>
      <c r="E102" s="756">
        <v>2018</v>
      </c>
      <c r="F102" s="849">
        <v>2019</v>
      </c>
      <c r="G102" s="849">
        <v>2020</v>
      </c>
      <c r="H102" s="851">
        <v>2021</v>
      </c>
      <c r="I102" s="849">
        <v>2022</v>
      </c>
      <c r="J102" s="763">
        <v>2023</v>
      </c>
      <c r="K102" s="763">
        <v>2024</v>
      </c>
      <c r="L102" s="764">
        <v>2025</v>
      </c>
    </row>
    <row r="103" spans="4:33" ht="20.25" customHeight="1" x14ac:dyDescent="0.3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3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99999999999999" customHeight="1" x14ac:dyDescent="0.3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99999999999999" customHeight="1" x14ac:dyDescent="0.3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35">
      <c r="E107" s="685"/>
      <c r="F107" s="685"/>
      <c r="G107" s="685"/>
      <c r="H107" s="685"/>
      <c r="I107" s="685"/>
      <c r="J107" s="685"/>
      <c r="K107" s="685"/>
      <c r="L107" s="685"/>
    </row>
    <row r="108" spans="4:33" x14ac:dyDescent="0.3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35">
      <c r="D109" s="1441" t="s">
        <v>1950</v>
      </c>
      <c r="E109" s="1456"/>
      <c r="F109" s="1359">
        <v>2019</v>
      </c>
      <c r="G109" s="1360"/>
      <c r="H109" s="1361"/>
      <c r="I109" s="1359">
        <v>2020</v>
      </c>
      <c r="J109" s="1360"/>
      <c r="K109" s="1360"/>
      <c r="L109" s="1361"/>
      <c r="M109" s="1359">
        <v>2021</v>
      </c>
      <c r="N109" s="1360"/>
      <c r="O109" s="1360"/>
      <c r="P109" s="1360"/>
      <c r="Q109" s="1359">
        <v>2022</v>
      </c>
      <c r="R109" s="1389"/>
      <c r="S109" s="1389"/>
      <c r="T109" s="1361"/>
      <c r="U109" s="283"/>
      <c r="V109" s="283">
        <v>2023</v>
      </c>
      <c r="W109" s="554"/>
      <c r="X109" s="255"/>
      <c r="Y109" s="1356">
        <v>2024</v>
      </c>
      <c r="Z109" s="1369"/>
      <c r="AA109" s="1369"/>
      <c r="AB109" s="1358"/>
      <c r="AC109" s="1356">
        <v>2025</v>
      </c>
      <c r="AD109" s="1369"/>
      <c r="AE109" s="1369"/>
      <c r="AF109" s="1358"/>
      <c r="AG109" s="337">
        <v>2026</v>
      </c>
    </row>
    <row r="110" spans="4:33" x14ac:dyDescent="0.35">
      <c r="D110" s="1457"/>
      <c r="E110" s="1458"/>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3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3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3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3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3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35"/>
    <row r="117" spans="4:33" x14ac:dyDescent="0.3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35">
      <c r="D118" s="514"/>
      <c r="AC118" s="35"/>
    </row>
    <row r="119" spans="4:33" x14ac:dyDescent="0.35">
      <c r="D119" s="1441" t="s">
        <v>511</v>
      </c>
      <c r="E119" s="1456"/>
      <c r="F119" s="1359">
        <v>2019</v>
      </c>
      <c r="G119" s="1360"/>
      <c r="H119" s="1361"/>
      <c r="I119" s="1360">
        <v>2020</v>
      </c>
      <c r="J119" s="1360"/>
      <c r="K119" s="1360"/>
      <c r="L119" s="1361"/>
      <c r="M119" s="1359">
        <v>2021</v>
      </c>
      <c r="N119" s="1360"/>
      <c r="O119" s="1360"/>
      <c r="P119" s="1360"/>
      <c r="Q119" s="1359">
        <v>2022</v>
      </c>
      <c r="R119" s="1389"/>
      <c r="S119" s="1389"/>
      <c r="T119" s="1361"/>
      <c r="U119" s="283"/>
      <c r="V119" s="283">
        <v>2023</v>
      </c>
      <c r="W119" s="554"/>
      <c r="X119" s="255"/>
      <c r="Y119" s="1356">
        <v>2024</v>
      </c>
      <c r="Z119" s="1369"/>
      <c r="AA119" s="1369"/>
      <c r="AB119" s="1358"/>
      <c r="AC119" s="1356">
        <v>2025</v>
      </c>
      <c r="AD119" s="1369"/>
      <c r="AE119" s="1369"/>
      <c r="AF119" s="1358"/>
      <c r="AG119" s="503">
        <v>2026</v>
      </c>
    </row>
    <row r="120" spans="4:33" x14ac:dyDescent="0.35">
      <c r="D120" s="1457"/>
      <c r="E120" s="1458"/>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35">
      <c r="D121" s="1463" t="s">
        <v>512</v>
      </c>
      <c r="E121" s="1464"/>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3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3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3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3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3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3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3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9" customHeight="1" x14ac:dyDescent="0.3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3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3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3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3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3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3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3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3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3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3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3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3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35">
      <c r="D145" s="1459" t="s">
        <v>1710</v>
      </c>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459"/>
      <c r="AB145" s="1459"/>
      <c r="AC145" s="1459"/>
    </row>
    <row r="146" spans="4:29" x14ac:dyDescent="0.3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3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3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3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3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3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3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3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3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35">
      <c r="D157" s="1459" t="s">
        <v>1711</v>
      </c>
      <c r="E157" s="1459"/>
      <c r="F157" s="1459"/>
      <c r="G157" s="1459"/>
      <c r="H157" s="1459"/>
      <c r="I157" s="1459"/>
      <c r="J157" s="1459"/>
      <c r="K157" s="1459"/>
      <c r="L157" s="1459"/>
      <c r="M157" s="1459"/>
      <c r="N157" s="1459"/>
      <c r="O157" s="1459"/>
      <c r="P157" s="1459"/>
      <c r="Q157" s="1460"/>
      <c r="R157" s="1460"/>
      <c r="S157" s="1460"/>
      <c r="T157" s="1460"/>
      <c r="U157" s="1459"/>
      <c r="V157" s="1459"/>
      <c r="W157" s="1459"/>
      <c r="X157" s="1459"/>
      <c r="Y157" s="1459"/>
      <c r="Z157" s="1459"/>
      <c r="AA157" s="1459"/>
      <c r="AB157" s="1459"/>
      <c r="AC157" s="1459"/>
    </row>
    <row r="158" spans="4:29" x14ac:dyDescent="0.35">
      <c r="D158" s="1441" t="s">
        <v>899</v>
      </c>
      <c r="E158" s="1456"/>
      <c r="F158" s="1359">
        <v>2019</v>
      </c>
      <c r="G158" s="1360"/>
      <c r="H158" s="1361"/>
      <c r="I158" s="1359">
        <v>2020</v>
      </c>
      <c r="J158" s="1360"/>
      <c r="K158" s="1360"/>
      <c r="L158" s="1361"/>
      <c r="M158" s="1359">
        <v>2021</v>
      </c>
      <c r="N158" s="1360"/>
      <c r="O158" s="1360"/>
      <c r="P158" s="1360"/>
      <c r="Q158" s="1359">
        <v>2022</v>
      </c>
      <c r="R158" s="1389"/>
      <c r="S158" s="1389"/>
      <c r="T158" s="1361"/>
      <c r="U158" s="292"/>
      <c r="V158" s="558">
        <v>2023</v>
      </c>
      <c r="W158" s="554"/>
      <c r="X158" s="255"/>
      <c r="Y158" s="1356">
        <v>2024</v>
      </c>
      <c r="Z158" s="1369"/>
      <c r="AA158" s="1369"/>
      <c r="AB158" s="1358"/>
      <c r="AC158" s="246">
        <v>2025</v>
      </c>
    </row>
    <row r="159" spans="4:29" x14ac:dyDescent="0.35">
      <c r="D159" s="1461"/>
      <c r="E159" s="1462"/>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3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3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3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3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3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3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3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3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3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9" customHeight="1" x14ac:dyDescent="0.3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35">
      <c r="C170" s="35"/>
      <c r="D170" s="1441" t="s">
        <v>899</v>
      </c>
      <c r="E170" s="1456"/>
      <c r="F170" s="1359">
        <v>2019</v>
      </c>
      <c r="G170" s="1360"/>
      <c r="H170" s="1361"/>
      <c r="I170" s="1359">
        <v>2020</v>
      </c>
      <c r="J170" s="1360"/>
      <c r="K170" s="1360"/>
      <c r="L170" s="1361"/>
      <c r="M170" s="1359">
        <v>2021</v>
      </c>
      <c r="N170" s="1360"/>
      <c r="O170" s="1360"/>
      <c r="P170" s="1389"/>
      <c r="Q170" s="1359">
        <v>2022</v>
      </c>
      <c r="R170" s="1389"/>
      <c r="S170" s="1389"/>
      <c r="T170" s="1361"/>
      <c r="U170" s="292"/>
      <c r="V170" s="558">
        <v>2023</v>
      </c>
      <c r="W170" s="554"/>
      <c r="X170" s="255"/>
      <c r="Y170" s="1356">
        <v>2024</v>
      </c>
      <c r="Z170" s="1369"/>
      <c r="AA170" s="1369"/>
      <c r="AB170" s="1358"/>
      <c r="AC170" s="246">
        <v>2025</v>
      </c>
      <c r="AD170" s="35"/>
    </row>
    <row r="171" spans="3:30" x14ac:dyDescent="0.35">
      <c r="C171" s="35"/>
      <c r="D171" s="1461"/>
      <c r="E171" s="1462"/>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5" customHeight="1" x14ac:dyDescent="0.3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5" customHeight="1" x14ac:dyDescent="0.3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5" customHeight="1" x14ac:dyDescent="0.3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5" customHeight="1" x14ac:dyDescent="0.3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3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3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3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3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3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3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9" customHeight="1" x14ac:dyDescent="0.35"/>
    <row r="183" spans="3:30" ht="14.9" customHeight="1" x14ac:dyDescent="0.35"/>
    <row r="184" spans="3:30" ht="14.9" customHeight="1" x14ac:dyDescent="0.35"/>
  </sheetData>
  <mergeCells count="52">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 ref="D119:E120"/>
    <mergeCell ref="Y53:AB53"/>
    <mergeCell ref="D109:E110"/>
    <mergeCell ref="F109:H109"/>
    <mergeCell ref="I109:L109"/>
    <mergeCell ref="M119:P119"/>
    <mergeCell ref="F119:H119"/>
    <mergeCell ref="I119:L119"/>
    <mergeCell ref="AC109:AF109"/>
    <mergeCell ref="AC119:AF119"/>
    <mergeCell ref="Y119:AB119"/>
    <mergeCell ref="O76:V76"/>
    <mergeCell ref="P77:S77"/>
    <mergeCell ref="Q109:T109"/>
    <mergeCell ref="M109:P109"/>
    <mergeCell ref="Y109:AB109"/>
    <mergeCell ref="D1:AC1"/>
    <mergeCell ref="D2:AC3"/>
    <mergeCell ref="AC6:AF6"/>
    <mergeCell ref="F6:H6"/>
    <mergeCell ref="I6:L6"/>
    <mergeCell ref="W5:AG5"/>
    <mergeCell ref="Q6:T6"/>
    <mergeCell ref="Y6:AB6"/>
    <mergeCell ref="AC53:AF53"/>
    <mergeCell ref="D5:E7"/>
    <mergeCell ref="M6:P6"/>
    <mergeCell ref="D30:F30"/>
    <mergeCell ref="F5:V5"/>
    <mergeCell ref="F52:V52"/>
    <mergeCell ref="W52:AG52"/>
    <mergeCell ref="F53:H53"/>
    <mergeCell ref="M53:P53"/>
    <mergeCell ref="Q53:T53"/>
    <mergeCell ref="I53:L53"/>
    <mergeCell ref="D41:F4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W47" activePane="bottomRight" state="frozen"/>
      <selection activeCell="A37" sqref="A37"/>
      <selection pane="topRight" activeCell="D37" sqref="D37"/>
      <selection pane="bottomLeft" activeCell="A40" sqref="A40"/>
      <selection pane="bottomRight" activeCell="AF66" sqref="AF6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45" t="s">
        <v>1712</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2:32" x14ac:dyDescent="0.35">
      <c r="B2" s="1382" t="s">
        <v>1713</v>
      </c>
      <c r="C2" s="1382"/>
      <c r="D2" s="1382"/>
      <c r="E2" s="1382"/>
      <c r="F2" s="1382"/>
      <c r="G2" s="1382"/>
      <c r="H2" s="1382"/>
      <c r="I2" s="1382"/>
      <c r="J2" s="1382"/>
      <c r="K2" s="1382"/>
      <c r="L2" s="1382"/>
      <c r="M2" s="1382"/>
      <c r="N2" s="1382"/>
      <c r="O2" s="1382"/>
      <c r="P2" s="1382"/>
      <c r="Q2" s="1382"/>
      <c r="R2" s="1382"/>
      <c r="S2" s="1382"/>
      <c r="T2" s="1382"/>
      <c r="U2" s="1382"/>
      <c r="V2" s="1382"/>
      <c r="W2" s="1382"/>
      <c r="X2" s="1382"/>
      <c r="Y2" s="1382"/>
      <c r="Z2" s="1382"/>
      <c r="AA2" s="1382"/>
      <c r="AB2" s="1382"/>
      <c r="AC2" s="1382"/>
    </row>
    <row r="3" spans="2:32" x14ac:dyDescent="0.35">
      <c r="B3" s="1382"/>
      <c r="C3" s="1382"/>
      <c r="D3" s="1382"/>
      <c r="E3" s="1382"/>
      <c r="F3" s="1382"/>
      <c r="G3" s="1382"/>
      <c r="H3" s="1382"/>
      <c r="I3" s="1382"/>
      <c r="J3" s="1382"/>
      <c r="K3" s="1382"/>
      <c r="L3" s="1382"/>
      <c r="M3" s="1382"/>
      <c r="N3" s="1382"/>
      <c r="O3" s="1382"/>
      <c r="P3" s="1382"/>
      <c r="Q3" s="1382"/>
      <c r="R3" s="1382"/>
      <c r="S3" s="1382"/>
      <c r="T3" s="1382"/>
      <c r="U3" s="1382"/>
      <c r="V3" s="1382"/>
      <c r="W3" s="1382"/>
      <c r="X3" s="1382"/>
      <c r="Y3" s="1382"/>
      <c r="Z3" s="1382"/>
      <c r="AA3" s="1382"/>
      <c r="AB3" s="1382"/>
      <c r="AC3" s="1382"/>
    </row>
    <row r="4" spans="2:32" x14ac:dyDescent="0.35">
      <c r="B4" s="1382"/>
      <c r="C4" s="1382"/>
      <c r="D4" s="1382"/>
      <c r="E4" s="1382"/>
      <c r="F4" s="1382"/>
      <c r="G4" s="1382"/>
      <c r="H4" s="1382"/>
      <c r="I4" s="1382"/>
      <c r="J4" s="1382"/>
      <c r="K4" s="1382"/>
      <c r="L4" s="1382"/>
      <c r="M4" s="1382"/>
      <c r="N4" s="1382"/>
      <c r="O4" s="1382"/>
      <c r="P4" s="1382"/>
      <c r="Q4" s="1382"/>
      <c r="R4" s="1382"/>
      <c r="S4" s="1382"/>
      <c r="T4" s="1382"/>
      <c r="U4" s="1382"/>
      <c r="V4" s="1382"/>
      <c r="W4" s="1382"/>
      <c r="X4" s="1382"/>
      <c r="Y4" s="1382"/>
      <c r="Z4" s="1382"/>
      <c r="AA4" s="1382"/>
      <c r="AB4" s="1382"/>
      <c r="AC4" s="1382"/>
    </row>
    <row r="5" spans="2:32" x14ac:dyDescent="0.3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3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5" customHeight="1" x14ac:dyDescent="0.35">
      <c r="B7" s="1468" t="s">
        <v>1738</v>
      </c>
      <c r="C7" s="1468"/>
      <c r="D7" s="1468"/>
      <c r="E7" s="1468"/>
      <c r="F7" s="1468"/>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35">
      <c r="B8" s="1350" t="s">
        <v>1727</v>
      </c>
      <c r="C8" s="1351"/>
      <c r="D8" s="1354" t="s">
        <v>280</v>
      </c>
      <c r="E8" s="1367"/>
      <c r="F8" s="1367"/>
      <c r="G8" s="1367"/>
      <c r="H8" s="1367"/>
      <c r="I8" s="1367"/>
      <c r="J8" s="1367"/>
      <c r="K8" s="1367"/>
      <c r="L8" s="1367"/>
      <c r="M8" s="1367"/>
      <c r="N8" s="1367"/>
      <c r="O8" s="1367"/>
      <c r="P8" s="1367"/>
      <c r="Q8" s="1367"/>
      <c r="R8" s="1367"/>
      <c r="S8" s="1367"/>
      <c r="T8" s="1367"/>
      <c r="U8" s="1367"/>
      <c r="V8" s="1367"/>
      <c r="W8" s="1365" t="s">
        <v>1753</v>
      </c>
      <c r="X8" s="1365"/>
      <c r="Y8" s="1365"/>
      <c r="Z8" s="1365"/>
      <c r="AA8" s="1365"/>
      <c r="AB8" s="1365"/>
      <c r="AC8" s="1365"/>
      <c r="AD8" s="1365"/>
      <c r="AE8" s="1365"/>
      <c r="AF8" s="1391"/>
    </row>
    <row r="9" spans="2:32" x14ac:dyDescent="0.35">
      <c r="B9" s="1352"/>
      <c r="C9" s="1353"/>
      <c r="D9" s="209">
        <v>2018</v>
      </c>
      <c r="E9" s="1347">
        <v>2019</v>
      </c>
      <c r="F9" s="1348"/>
      <c r="G9" s="1348"/>
      <c r="H9" s="1349"/>
      <c r="I9" s="1347">
        <v>2020</v>
      </c>
      <c r="J9" s="1348"/>
      <c r="K9" s="1348"/>
      <c r="L9" s="1348"/>
      <c r="M9" s="1347">
        <v>2021</v>
      </c>
      <c r="N9" s="1348"/>
      <c r="O9" s="1348"/>
      <c r="P9" s="1348"/>
      <c r="Q9" s="1376">
        <v>2022</v>
      </c>
      <c r="R9" s="1439"/>
      <c r="S9" s="558"/>
      <c r="T9" s="292"/>
      <c r="U9" s="234"/>
      <c r="V9" s="558">
        <v>2023</v>
      </c>
      <c r="W9" s="285"/>
      <c r="X9" s="285"/>
      <c r="Y9" s="1356">
        <v>2024</v>
      </c>
      <c r="Z9" s="1357"/>
      <c r="AA9" s="1357"/>
      <c r="AB9" s="1358"/>
      <c r="AC9" s="1356">
        <v>2025</v>
      </c>
      <c r="AD9" s="1357"/>
      <c r="AE9" s="1357"/>
      <c r="AF9" s="1358"/>
    </row>
    <row r="10" spans="2:32" x14ac:dyDescent="0.35">
      <c r="B10" s="1354"/>
      <c r="C10" s="1355"/>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3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3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3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3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3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3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3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3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3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35">
      <c r="B22" s="1465" t="s">
        <v>1741</v>
      </c>
      <c r="C22" s="1466"/>
      <c r="D22" s="1466"/>
      <c r="E22" s="1466"/>
      <c r="F22" s="1466"/>
      <c r="G22" s="1466"/>
      <c r="H22" s="1466"/>
      <c r="I22" s="1466"/>
      <c r="J22" s="1466"/>
      <c r="K22" s="1466"/>
      <c r="L22" s="1466"/>
      <c r="M22" s="1466"/>
      <c r="N22" s="1466"/>
      <c r="O22" s="1466"/>
      <c r="P22" s="1466"/>
      <c r="Q22" s="1466"/>
      <c r="R22" s="1466"/>
      <c r="S22" s="1466"/>
      <c r="T22" s="1466"/>
      <c r="U22" s="1466"/>
      <c r="V22" s="1466"/>
      <c r="W22" s="1466"/>
      <c r="X22" s="1466"/>
      <c r="Y22" s="1466"/>
      <c r="Z22" s="1466"/>
      <c r="AA22" s="1466"/>
      <c r="AB22" s="1466"/>
      <c r="AC22" s="1466"/>
      <c r="AD22" s="1466"/>
      <c r="AE22" s="1466"/>
      <c r="AF22" s="1467"/>
    </row>
    <row r="23" spans="2:33" x14ac:dyDescent="0.3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3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3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3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3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3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3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3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3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3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3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3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3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3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3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3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3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3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3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35">
      <c r="B42" s="1350" t="s">
        <v>1715</v>
      </c>
      <c r="C42" s="1351"/>
      <c r="D42" s="1415" t="s">
        <v>1739</v>
      </c>
      <c r="E42" s="1416"/>
      <c r="F42" s="1416"/>
      <c r="G42" s="1416"/>
      <c r="H42" s="1416"/>
      <c r="I42" s="1416"/>
      <c r="J42" s="1416"/>
      <c r="K42" s="1416"/>
      <c r="L42" s="1416"/>
      <c r="M42" s="1416"/>
      <c r="N42" s="1416"/>
      <c r="O42" s="1416"/>
      <c r="P42" s="1416"/>
      <c r="Q42" s="1416"/>
      <c r="R42" s="1416"/>
      <c r="S42" s="1416"/>
      <c r="T42" s="1416"/>
      <c r="U42" s="1416"/>
      <c r="V42" s="1416"/>
      <c r="W42" s="1393" t="s">
        <v>1747</v>
      </c>
      <c r="X42" s="1393"/>
      <c r="Y42" s="1393"/>
      <c r="Z42" s="1393"/>
      <c r="AA42" s="1393"/>
      <c r="AB42" s="1393"/>
      <c r="AC42" s="1393"/>
      <c r="AD42" s="1393"/>
      <c r="AE42" s="1393"/>
      <c r="AF42" s="1393"/>
      <c r="AG42" s="1393"/>
    </row>
    <row r="43" spans="2:33" x14ac:dyDescent="0.35">
      <c r="B43" s="1352"/>
      <c r="C43" s="1353"/>
      <c r="D43" s="209">
        <v>2018</v>
      </c>
      <c r="E43" s="1347">
        <v>2019</v>
      </c>
      <c r="F43" s="1348"/>
      <c r="G43" s="1348"/>
      <c r="H43" s="1349"/>
      <c r="I43" s="1347">
        <v>2020</v>
      </c>
      <c r="J43" s="1348"/>
      <c r="K43" s="1348"/>
      <c r="L43" s="1348"/>
      <c r="M43" s="1347">
        <v>2021</v>
      </c>
      <c r="N43" s="1348"/>
      <c r="O43" s="1348"/>
      <c r="P43" s="1348"/>
      <c r="Q43" s="1359">
        <v>2022</v>
      </c>
      <c r="R43" s="1389"/>
      <c r="S43" s="1389"/>
      <c r="T43" s="1361"/>
      <c r="U43" s="234"/>
      <c r="V43" s="558">
        <v>2023</v>
      </c>
      <c r="W43" s="285"/>
      <c r="X43" s="285"/>
      <c r="Y43" s="1356">
        <v>2024</v>
      </c>
      <c r="Z43" s="1357"/>
      <c r="AA43" s="1357"/>
      <c r="AB43" s="1358"/>
      <c r="AC43" s="1356">
        <v>2025</v>
      </c>
      <c r="AD43" s="1357"/>
      <c r="AE43" s="1357"/>
      <c r="AF43" s="1357"/>
      <c r="AG43" s="246">
        <v>2026</v>
      </c>
    </row>
    <row r="44" spans="2:33" x14ac:dyDescent="0.35">
      <c r="B44" s="1354"/>
      <c r="C44" s="1355"/>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3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3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3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3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6" x14ac:dyDescent="0.3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6" x14ac:dyDescent="0.3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6" x14ac:dyDescent="0.3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6" x14ac:dyDescent="0.3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6" x14ac:dyDescent="0.3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6" x14ac:dyDescent="0.3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6" x14ac:dyDescent="0.3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6" x14ac:dyDescent="0.3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6" x14ac:dyDescent="0.3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6" x14ac:dyDescent="0.3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6" x14ac:dyDescent="0.3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6" x14ac:dyDescent="0.3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6" ht="14.5" customHeight="1" x14ac:dyDescent="0.35">
      <c r="B61" s="1443" t="s">
        <v>1740</v>
      </c>
      <c r="C61" s="1443"/>
      <c r="D61" s="1443"/>
      <c r="E61" s="1443"/>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6" ht="30" customHeight="1" x14ac:dyDescent="0.35">
      <c r="B62" s="1013" t="s">
        <v>1953</v>
      </c>
      <c r="C62" s="986"/>
      <c r="D62" s="214">
        <v>2018</v>
      </c>
      <c r="E62" s="1359">
        <v>2019</v>
      </c>
      <c r="F62" s="1389"/>
      <c r="G62" s="1389"/>
      <c r="H62" s="1361"/>
      <c r="I62" s="1359">
        <v>2020</v>
      </c>
      <c r="J62" s="1389"/>
      <c r="K62" s="1389"/>
      <c r="L62" s="1389"/>
      <c r="M62" s="1359">
        <v>2021</v>
      </c>
      <c r="N62" s="1389"/>
      <c r="O62" s="1389"/>
      <c r="P62" s="1389"/>
      <c r="Q62" s="1376">
        <v>2022</v>
      </c>
      <c r="R62" s="1377"/>
      <c r="S62" s="283"/>
      <c r="T62" s="292"/>
      <c r="U62" s="234"/>
      <c r="V62" s="558">
        <v>2023</v>
      </c>
      <c r="W62" s="285"/>
      <c r="X62" s="285"/>
      <c r="Y62" s="1356">
        <v>2024</v>
      </c>
      <c r="Z62" s="1357"/>
      <c r="AA62" s="1357"/>
      <c r="AB62" s="1358"/>
      <c r="AC62" s="1356">
        <v>2025</v>
      </c>
      <c r="AD62" s="1357"/>
      <c r="AE62" s="1357"/>
      <c r="AF62" s="1358"/>
      <c r="AG62" s="246">
        <v>2026</v>
      </c>
    </row>
    <row r="63" spans="2:36" x14ac:dyDescent="0.3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6" ht="28.5" customHeight="1" x14ac:dyDescent="0.3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c r="AG64" s="1513">
        <v>20538</v>
      </c>
      <c r="AH64" s="1514"/>
      <c r="AI64" s="1514"/>
      <c r="AJ64" s="1514"/>
    </row>
    <row r="65" spans="2:48" ht="26.25" customHeight="1" x14ac:dyDescent="0.3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515"/>
      <c r="AH65" s="1515"/>
      <c r="AI65" s="1515"/>
      <c r="AJ65" s="1515"/>
      <c r="AK65" s="1007"/>
      <c r="AL65" s="1007"/>
      <c r="AM65" s="1007"/>
      <c r="AN65" s="1007"/>
      <c r="AO65" s="1007"/>
    </row>
    <row r="66" spans="2:48" ht="26.25" customHeight="1" x14ac:dyDescent="0.3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516"/>
      <c r="AH66" s="1516"/>
      <c r="AI66" s="1516"/>
      <c r="AJ66" s="1516"/>
      <c r="AK66" s="1008"/>
      <c r="AL66" s="1008"/>
      <c r="AM66" s="1008"/>
      <c r="AN66" s="1008"/>
      <c r="AO66" s="1008"/>
    </row>
    <row r="67" spans="2:48" ht="26.25" customHeight="1" x14ac:dyDescent="0.3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516">
        <v>16108</v>
      </c>
      <c r="AH67" s="1516"/>
      <c r="AI67" s="1516"/>
      <c r="AJ67" s="1516"/>
      <c r="AK67" s="1008"/>
      <c r="AL67" s="1008"/>
      <c r="AM67" s="1008"/>
      <c r="AN67" s="1008"/>
      <c r="AO67" s="1008"/>
    </row>
    <row r="68" spans="2:48" ht="26.25" customHeight="1" x14ac:dyDescent="0.3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516"/>
      <c r="AH68" s="1516"/>
      <c r="AI68" s="1516"/>
      <c r="AJ68" s="1516"/>
      <c r="AK68" s="1008"/>
      <c r="AL68" s="1008"/>
      <c r="AM68" s="1008"/>
      <c r="AN68" s="1008"/>
      <c r="AO68" s="1008"/>
    </row>
    <row r="69" spans="2:48" ht="26.15" customHeight="1" x14ac:dyDescent="0.3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G69" s="1514"/>
      <c r="AH69" s="1514"/>
      <c r="AI69" s="1514"/>
      <c r="AJ69" s="1514"/>
      <c r="AK69" s="1008"/>
      <c r="AL69" s="1008"/>
      <c r="AM69" s="1008"/>
      <c r="AN69" s="1008"/>
      <c r="AO69" s="1008"/>
    </row>
    <row r="70" spans="2:48" x14ac:dyDescent="0.3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1517"/>
      <c r="AH70" s="1517"/>
      <c r="AI70" s="1517"/>
      <c r="AJ70" s="1517"/>
      <c r="AK70" s="235"/>
      <c r="AL70" s="235"/>
      <c r="AM70" s="235"/>
      <c r="AN70" s="235"/>
      <c r="AO70" s="235"/>
      <c r="AP70" s="35"/>
      <c r="AQ70" s="35"/>
      <c r="AR70" s="35"/>
      <c r="AS70" s="35"/>
      <c r="AT70" s="35"/>
      <c r="AU70" s="35"/>
      <c r="AV70" s="35"/>
    </row>
    <row r="71" spans="2:48" x14ac:dyDescent="0.35">
      <c r="B71" s="978" t="s">
        <v>1716</v>
      </c>
      <c r="C71" s="446"/>
      <c r="D71" s="447"/>
      <c r="E71" s="447"/>
      <c r="F71" s="447"/>
      <c r="G71" s="447"/>
      <c r="H71" s="447"/>
      <c r="I71" s="447"/>
      <c r="J71" s="447"/>
      <c r="K71" s="447"/>
      <c r="L71" s="447"/>
      <c r="M71" s="447"/>
      <c r="N71" s="447"/>
      <c r="O71" s="447"/>
      <c r="P71" s="447"/>
      <c r="Q71" s="447"/>
      <c r="R71" s="447"/>
      <c r="S71" s="1010">
        <f t="shared" ref="S71:AJ71" si="21">S64/S67</f>
        <v>1.1690178087443976</v>
      </c>
      <c r="T71" s="1010">
        <f t="shared" si="21"/>
        <v>1.1809720922261624</v>
      </c>
      <c r="U71" s="1010">
        <f t="shared" si="21"/>
        <v>1.1930855683769892</v>
      </c>
      <c r="V71" s="1010">
        <f>V64/V67</f>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518">
        <f t="shared" si="21"/>
        <v>1.275018624286069</v>
      </c>
      <c r="AH71" s="1518" t="e">
        <f t="shared" si="21"/>
        <v>#DIV/0!</v>
      </c>
      <c r="AI71" s="1518" t="e">
        <f t="shared" si="21"/>
        <v>#DIV/0!</v>
      </c>
      <c r="AJ71" s="1518" t="e">
        <f t="shared" si="21"/>
        <v>#DIV/0!</v>
      </c>
      <c r="AK71" s="1007"/>
      <c r="AL71" s="1007"/>
      <c r="AM71" s="1007"/>
      <c r="AN71" s="1007"/>
      <c r="AO71" s="1007"/>
    </row>
    <row r="72" spans="2:48" x14ac:dyDescent="0.3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516"/>
      <c r="AH72" s="1516"/>
      <c r="AI72" s="1516"/>
      <c r="AJ72" s="1516"/>
      <c r="AK72" s="1008"/>
      <c r="AL72" s="1008"/>
      <c r="AM72" s="1008"/>
      <c r="AN72" s="1008"/>
      <c r="AO72" s="1008"/>
    </row>
    <row r="73" spans="2:48" x14ac:dyDescent="0.3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516"/>
      <c r="AH73" s="1516"/>
      <c r="AI73" s="1516"/>
      <c r="AJ73" s="1516"/>
      <c r="AK73" s="1008"/>
      <c r="AL73" s="1008"/>
      <c r="AM73" s="1008"/>
      <c r="AN73" s="1008"/>
      <c r="AO73" s="1008"/>
    </row>
    <row r="74" spans="2:48" x14ac:dyDescent="0.3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3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35">
      <c r="C77" s="30"/>
      <c r="D77" s="993"/>
      <c r="E77" s="993"/>
      <c r="F77" s="993"/>
      <c r="G77" s="993"/>
    </row>
    <row r="81" spans="3:13" x14ac:dyDescent="0.35">
      <c r="C81" s="14"/>
      <c r="D81" s="76"/>
      <c r="E81" s="76"/>
      <c r="F81" s="76"/>
      <c r="G81" s="76"/>
      <c r="H81" s="76"/>
      <c r="I81" s="76"/>
      <c r="J81" s="76"/>
      <c r="K81" s="76"/>
      <c r="L81" s="76"/>
      <c r="M81" s="76"/>
    </row>
    <row r="82" spans="3:13" x14ac:dyDescent="0.35">
      <c r="C82" s="30"/>
      <c r="D82" s="996"/>
      <c r="E82" s="996"/>
      <c r="F82" s="996"/>
      <c r="G82" s="996"/>
      <c r="H82" s="996"/>
      <c r="I82" s="996"/>
      <c r="J82" s="996"/>
      <c r="K82" s="996"/>
      <c r="L82" s="996"/>
      <c r="M82" s="996"/>
    </row>
    <row r="83" spans="3:13" x14ac:dyDescent="0.35">
      <c r="C83" s="993"/>
      <c r="D83" s="996"/>
      <c r="E83" s="996"/>
      <c r="F83" s="996"/>
      <c r="G83" s="996"/>
      <c r="H83" s="996"/>
      <c r="I83" s="996"/>
      <c r="J83" s="996"/>
      <c r="K83" s="996"/>
      <c r="L83" s="996"/>
      <c r="M83" s="996"/>
    </row>
    <row r="84" spans="3:13" x14ac:dyDescent="0.35">
      <c r="C84" s="993"/>
      <c r="D84" s="996"/>
      <c r="E84" s="996"/>
      <c r="F84" s="996"/>
      <c r="G84" s="996"/>
      <c r="H84" s="996"/>
      <c r="I84" s="996"/>
      <c r="J84" s="996"/>
      <c r="K84" s="996"/>
      <c r="L84" s="996"/>
      <c r="M84" s="996"/>
    </row>
    <row r="85" spans="3:13" x14ac:dyDescent="0.35">
      <c r="C85" s="993"/>
      <c r="D85" s="996"/>
      <c r="E85" s="996"/>
      <c r="F85" s="996"/>
      <c r="G85" s="996"/>
      <c r="H85" s="996"/>
      <c r="I85" s="996"/>
      <c r="J85" s="996"/>
      <c r="K85" s="996"/>
      <c r="L85" s="996"/>
      <c r="M85" s="996"/>
    </row>
    <row r="86" spans="3:13" x14ac:dyDescent="0.35">
      <c r="C86" s="993"/>
      <c r="D86" s="996"/>
      <c r="E86" s="996"/>
      <c r="F86" s="996"/>
      <c r="G86" s="996"/>
      <c r="H86" s="996"/>
      <c r="I86" s="996"/>
      <c r="J86" s="996"/>
      <c r="K86" s="996"/>
      <c r="L86" s="996"/>
      <c r="M86" s="996"/>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5" t="s">
        <v>316</v>
      </c>
      <c r="I1" s="1345"/>
      <c r="J1" s="1345"/>
      <c r="K1" s="1345"/>
      <c r="L1" s="1345"/>
      <c r="M1" s="1345"/>
      <c r="N1" s="1345"/>
      <c r="O1" s="1345"/>
      <c r="P1" s="1345"/>
      <c r="Q1" s="1345"/>
      <c r="R1" s="1345"/>
      <c r="S1" s="1345"/>
    </row>
    <row r="2" spans="8:22" x14ac:dyDescent="0.35">
      <c r="H2" s="1382" t="s">
        <v>317</v>
      </c>
      <c r="I2" s="1382"/>
      <c r="J2" s="1382"/>
      <c r="K2" s="1382"/>
      <c r="L2" s="1382"/>
      <c r="M2" s="1382"/>
      <c r="N2" s="1382"/>
      <c r="O2" s="1382"/>
      <c r="P2" s="1382"/>
      <c r="Q2" s="1382"/>
      <c r="R2" s="1382"/>
      <c r="S2" s="1382"/>
    </row>
    <row r="3" spans="8:22" x14ac:dyDescent="0.35">
      <c r="H3" s="1382"/>
      <c r="I3" s="1382"/>
      <c r="J3" s="1382"/>
      <c r="K3" s="1382"/>
      <c r="L3" s="1382"/>
      <c r="M3" s="1382"/>
      <c r="N3" s="1382"/>
      <c r="O3" s="1382"/>
      <c r="P3" s="1382"/>
      <c r="Q3" s="1382"/>
      <c r="R3" s="1382"/>
      <c r="S3" s="1382"/>
    </row>
    <row r="4" spans="8:22" x14ac:dyDescent="0.35">
      <c r="H4" s="1382"/>
      <c r="I4" s="1382"/>
      <c r="J4" s="1382"/>
      <c r="K4" s="1382"/>
      <c r="L4" s="1382"/>
      <c r="M4" s="1382"/>
      <c r="N4" s="1382"/>
      <c r="O4" s="1382"/>
      <c r="P4" s="1382"/>
      <c r="Q4" s="1382"/>
      <c r="R4" s="1382"/>
      <c r="S4" s="1382"/>
    </row>
    <row r="5" spans="8:22" ht="54.75" customHeight="1" x14ac:dyDescent="0.35">
      <c r="H5" s="1382"/>
      <c r="I5" s="1382"/>
      <c r="J5" s="1382"/>
      <c r="K5" s="1382"/>
      <c r="L5" s="1382"/>
      <c r="M5" s="1382"/>
      <c r="N5" s="1382"/>
      <c r="O5" s="1382"/>
      <c r="P5" s="1382"/>
      <c r="Q5" s="1382"/>
      <c r="R5" s="1382"/>
      <c r="S5" s="1382"/>
    </row>
    <row r="6" spans="8:22" x14ac:dyDescent="0.35">
      <c r="H6" s="470"/>
      <c r="I6" s="470"/>
      <c r="J6" s="470"/>
      <c r="K6" s="470"/>
      <c r="L6" s="470"/>
      <c r="M6" s="470"/>
      <c r="N6" s="470"/>
      <c r="O6" s="470"/>
      <c r="P6" s="470"/>
      <c r="Q6" s="470"/>
      <c r="R6" s="470"/>
      <c r="S6" s="470"/>
    </row>
    <row r="7" spans="8:22" x14ac:dyDescent="0.35">
      <c r="H7" s="1033" t="s">
        <v>318</v>
      </c>
    </row>
    <row r="8" spans="8:22" ht="16.399999999999999" customHeight="1" x14ac:dyDescent="0.35"/>
    <row r="9" spans="8:22" ht="15.75" customHeight="1" x14ac:dyDescent="0.35">
      <c r="L9" s="1359">
        <v>2020</v>
      </c>
      <c r="M9" s="1360"/>
      <c r="N9" s="1360"/>
      <c r="O9" s="558">
        <v>2021</v>
      </c>
      <c r="P9" s="558"/>
      <c r="Q9" s="558"/>
      <c r="R9" s="337"/>
    </row>
    <row r="10" spans="8:22" ht="41.9" customHeight="1" x14ac:dyDescent="0.3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3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3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3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3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3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3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3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3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3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3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3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3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3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3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3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3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3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3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3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3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3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3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3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3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3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3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3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3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3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3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3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3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3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3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3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3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3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35">
      <c r="J48" s="235" t="s">
        <v>324</v>
      </c>
      <c r="L48" s="235">
        <v>634</v>
      </c>
      <c r="M48" s="721">
        <f>K55</f>
        <v>900.7</v>
      </c>
      <c r="N48" s="721">
        <f t="shared" ref="N48:P48" si="26">L55</f>
        <v>270.7</v>
      </c>
      <c r="O48" s="721">
        <f t="shared" si="26"/>
        <v>208.7</v>
      </c>
      <c r="P48" s="721">
        <f t="shared" si="26"/>
        <v>469.7</v>
      </c>
      <c r="Q48" s="721">
        <v>279</v>
      </c>
      <c r="R48" s="721"/>
    </row>
    <row r="50" spans="8:29" x14ac:dyDescent="0.35">
      <c r="H50" s="1444" t="s">
        <v>325</v>
      </c>
      <c r="I50" s="1445"/>
      <c r="J50" s="1415" t="s">
        <v>280</v>
      </c>
      <c r="K50" s="1416"/>
      <c r="L50" s="1416"/>
      <c r="M50" s="1399"/>
      <c r="N50" s="1399"/>
      <c r="O50" s="1399"/>
      <c r="P50" s="1351"/>
      <c r="Q50" s="514"/>
      <c r="R50" s="514"/>
      <c r="S50" s="514"/>
      <c r="T50" s="514"/>
      <c r="U50" s="514"/>
      <c r="V50" s="514"/>
      <c r="W50" s="514"/>
      <c r="X50" s="514"/>
      <c r="Y50" s="514"/>
    </row>
    <row r="51" spans="8:29" x14ac:dyDescent="0.35">
      <c r="H51" s="1446"/>
      <c r="I51" s="1447"/>
      <c r="J51" s="1359">
        <v>2020</v>
      </c>
      <c r="K51" s="1360"/>
      <c r="L51" s="1360"/>
      <c r="M51" s="1359">
        <v>2021</v>
      </c>
      <c r="N51" s="1360"/>
      <c r="O51" s="1360"/>
      <c r="P51" s="1361"/>
      <c r="Q51" s="1388"/>
      <c r="R51" s="1388"/>
      <c r="S51" s="1388"/>
      <c r="T51" s="1388"/>
      <c r="U51" s="1388"/>
      <c r="V51" s="1388"/>
      <c r="W51" s="1388"/>
      <c r="X51" s="1388"/>
    </row>
    <row r="52" spans="8:29" x14ac:dyDescent="0.35">
      <c r="H52" s="1453"/>
      <c r="I52" s="1454"/>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9" customHeight="1" x14ac:dyDescent="0.3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3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3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3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35">
      <c r="H58" s="235" t="s">
        <v>820</v>
      </c>
    </row>
    <row r="59" spans="8:29" x14ac:dyDescent="0.3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35">
      <c r="P60" s="226"/>
      <c r="Q60" s="235"/>
      <c r="R60" s="235"/>
      <c r="S60" s="235"/>
      <c r="T60" s="235"/>
      <c r="U60" s="235"/>
      <c r="V60" s="235"/>
      <c r="W60" s="235"/>
      <c r="X60" s="235"/>
      <c r="Y60" s="235"/>
      <c r="Z60" s="235"/>
      <c r="AA60" s="235"/>
      <c r="AB60" s="235"/>
      <c r="AC60" s="235"/>
    </row>
    <row r="61" spans="8:29" x14ac:dyDescent="0.35">
      <c r="P61" s="226"/>
      <c r="Q61" s="1032"/>
      <c r="R61" s="1032"/>
      <c r="S61" s="1032"/>
      <c r="T61" s="1032"/>
      <c r="U61" s="1032"/>
      <c r="V61" s="1032"/>
      <c r="W61" s="1032"/>
      <c r="X61" s="1032"/>
      <c r="Y61" s="1032"/>
      <c r="Z61" s="1032"/>
      <c r="AA61" s="1032"/>
      <c r="AB61" s="1032"/>
      <c r="AC61" s="235"/>
    </row>
    <row r="62" spans="8:29" x14ac:dyDescent="0.35">
      <c r="P62" s="226"/>
      <c r="Q62" s="1032"/>
      <c r="R62" s="1032"/>
      <c r="S62" s="1032"/>
      <c r="T62" s="1032"/>
      <c r="U62" s="1032"/>
      <c r="V62" s="1032"/>
      <c r="W62" s="1032"/>
      <c r="X62" s="1032"/>
      <c r="Y62" s="1032"/>
      <c r="Z62" s="1032"/>
      <c r="AA62" s="1032"/>
      <c r="AB62" s="1032"/>
      <c r="AC62" s="235"/>
    </row>
    <row r="63" spans="8:29" x14ac:dyDescent="0.3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3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3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3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35">
      <c r="H67" s="235" t="s">
        <v>312</v>
      </c>
      <c r="I67" s="721">
        <f>M55</f>
        <v>208.7</v>
      </c>
      <c r="J67" s="721">
        <f>N55</f>
        <v>469.7</v>
      </c>
      <c r="K67" s="721">
        <f>O55</f>
        <v>295.5</v>
      </c>
      <c r="L67" s="721" t="e">
        <f>SUM(L64:L66)</f>
        <v>#REF!</v>
      </c>
    </row>
    <row r="68" spans="7:29" x14ac:dyDescent="0.35">
      <c r="G68" s="235" t="s">
        <v>823</v>
      </c>
    </row>
    <row r="69" spans="7:29" x14ac:dyDescent="0.35">
      <c r="H69" s="235" t="s">
        <v>821</v>
      </c>
      <c r="I69" s="609">
        <f>I64/I$67</f>
        <v>0.39099185433636796</v>
      </c>
      <c r="J69" s="609">
        <f t="shared" ref="J69:L69" si="32">J64/J$67</f>
        <v>0.40217159889291038</v>
      </c>
      <c r="K69" s="609">
        <f t="shared" si="32"/>
        <v>0.3966159052453469</v>
      </c>
      <c r="L69" s="609" t="e">
        <f t="shared" si="32"/>
        <v>#REF!</v>
      </c>
    </row>
    <row r="70" spans="7:29" x14ac:dyDescent="0.35">
      <c r="H70" s="235" t="s">
        <v>470</v>
      </c>
      <c r="I70" s="609">
        <f t="shared" ref="I70:L71" si="33">I65/I$67</f>
        <v>5.6061332055582176E-2</v>
      </c>
      <c r="J70" s="609">
        <f t="shared" si="33"/>
        <v>6.0677027890142649E-2</v>
      </c>
      <c r="K70" s="609">
        <f t="shared" si="33"/>
        <v>6.3620981387478848E-2</v>
      </c>
      <c r="L70" s="609" t="e">
        <f t="shared" si="33"/>
        <v>#REF!</v>
      </c>
    </row>
    <row r="71" spans="7:29" x14ac:dyDescent="0.35">
      <c r="H71" s="235" t="s">
        <v>822</v>
      </c>
      <c r="I71" s="609">
        <f t="shared" si="33"/>
        <v>0.55294681360804987</v>
      </c>
      <c r="J71" s="609">
        <f t="shared" si="33"/>
        <v>0.53715137321694695</v>
      </c>
      <c r="K71" s="609">
        <f t="shared" si="33"/>
        <v>0.53976311336717431</v>
      </c>
      <c r="L71" s="609" t="e">
        <f t="shared" si="33"/>
        <v>#REF!</v>
      </c>
    </row>
    <row r="73" spans="7:29" x14ac:dyDescent="0.3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2" t="s">
        <v>152</v>
      </c>
      <c r="C1" s="1322"/>
      <c r="D1" s="1322"/>
      <c r="E1" s="1322"/>
      <c r="F1" s="1322"/>
      <c r="G1" s="1322"/>
      <c r="H1" s="1322"/>
      <c r="I1" s="1322"/>
      <c r="J1" s="1322"/>
      <c r="K1" s="1322"/>
      <c r="L1" s="1322"/>
      <c r="M1" s="1322"/>
      <c r="N1" s="1322"/>
      <c r="O1" s="1322"/>
      <c r="P1" s="1322"/>
      <c r="Q1" s="1322"/>
      <c r="R1" s="1322"/>
      <c r="S1" s="1322"/>
      <c r="T1" s="1322"/>
    </row>
    <row r="2" spans="1:22" x14ac:dyDescent="0.35">
      <c r="B2" s="1472" t="s">
        <v>860</v>
      </c>
      <c r="C2" s="1472"/>
      <c r="D2" s="1472"/>
      <c r="E2" s="1472"/>
      <c r="F2" s="1472"/>
      <c r="G2" s="1472"/>
      <c r="H2" s="1472"/>
      <c r="I2" s="1472"/>
      <c r="J2" s="1472"/>
      <c r="K2" s="1472"/>
      <c r="L2" s="1472"/>
      <c r="M2" s="1472"/>
      <c r="N2" s="1472"/>
      <c r="O2" s="1472"/>
      <c r="P2" s="1472"/>
      <c r="Q2" s="1472"/>
      <c r="R2" s="1472"/>
      <c r="S2" s="1472"/>
      <c r="T2" s="1472"/>
    </row>
    <row r="3" spans="1:22" x14ac:dyDescent="0.35">
      <c r="B3" s="1472"/>
      <c r="C3" s="1472"/>
      <c r="D3" s="1472"/>
      <c r="E3" s="1472"/>
      <c r="F3" s="1472"/>
      <c r="G3" s="1472"/>
      <c r="H3" s="1472"/>
      <c r="I3" s="1472"/>
      <c r="J3" s="1472"/>
      <c r="K3" s="1472"/>
      <c r="L3" s="1472"/>
      <c r="M3" s="1472"/>
      <c r="N3" s="1472"/>
      <c r="O3" s="1472"/>
      <c r="P3" s="1472"/>
      <c r="Q3" s="1472"/>
      <c r="R3" s="1472"/>
      <c r="S3" s="1472"/>
      <c r="T3" s="1472"/>
    </row>
    <row r="4" spans="1:22" x14ac:dyDescent="0.35">
      <c r="B4" s="1472"/>
      <c r="C4" s="1472"/>
      <c r="D4" s="1472"/>
      <c r="E4" s="1472"/>
      <c r="F4" s="1472"/>
      <c r="G4" s="1472"/>
      <c r="H4" s="1472"/>
      <c r="I4" s="1472"/>
      <c r="J4" s="1472"/>
      <c r="K4" s="1472"/>
      <c r="L4" s="1472"/>
      <c r="M4" s="1472"/>
      <c r="N4" s="1472"/>
      <c r="O4" s="1472"/>
      <c r="P4" s="1472"/>
      <c r="Q4" s="1472"/>
      <c r="R4" s="1472"/>
      <c r="S4" s="1472"/>
      <c r="T4" s="1472"/>
    </row>
    <row r="5" spans="1:22" x14ac:dyDescent="0.35">
      <c r="B5" s="1472"/>
      <c r="C5" s="1472"/>
      <c r="D5" s="1472"/>
      <c r="E5" s="1472"/>
      <c r="F5" s="1472"/>
      <c r="G5" s="1472"/>
      <c r="H5" s="1472"/>
      <c r="I5" s="1472"/>
      <c r="J5" s="1472"/>
      <c r="K5" s="1472"/>
      <c r="L5" s="1472"/>
      <c r="M5" s="1472"/>
      <c r="N5" s="1472"/>
      <c r="O5" s="1472"/>
      <c r="P5" s="1472"/>
      <c r="Q5" s="1472"/>
      <c r="R5" s="1472"/>
      <c r="S5" s="1472"/>
      <c r="T5" s="1472"/>
    </row>
    <row r="6" spans="1:22" x14ac:dyDescent="0.35">
      <c r="B6" s="1472"/>
      <c r="C6" s="1472"/>
      <c r="D6" s="1472"/>
      <c r="E6" s="1472"/>
      <c r="F6" s="1472"/>
      <c r="G6" s="1472"/>
      <c r="H6" s="1472"/>
      <c r="I6" s="1472"/>
      <c r="J6" s="1472"/>
      <c r="K6" s="1472"/>
      <c r="L6" s="1472"/>
      <c r="M6" s="1472"/>
      <c r="N6" s="1472"/>
      <c r="O6" s="1472"/>
      <c r="P6" s="1472"/>
      <c r="Q6" s="1472"/>
      <c r="R6" s="1472"/>
      <c r="S6" s="1472"/>
      <c r="T6" s="1472"/>
    </row>
    <row r="7" spans="1:22" x14ac:dyDescent="0.35">
      <c r="J7" s="196"/>
      <c r="K7" s="196"/>
      <c r="M7" s="196"/>
    </row>
    <row r="9" spans="1:22" ht="14.9" customHeight="1" x14ac:dyDescent="0.35">
      <c r="A9" s="635"/>
      <c r="B9" s="1473" t="s">
        <v>304</v>
      </c>
      <c r="C9" s="1474"/>
      <c r="D9" s="1048">
        <v>2018</v>
      </c>
      <c r="E9" s="1479">
        <v>2019</v>
      </c>
      <c r="F9" s="1480"/>
      <c r="G9" s="1480"/>
      <c r="H9" s="1481"/>
      <c r="I9" s="1477">
        <v>2020</v>
      </c>
      <c r="J9" s="1478"/>
      <c r="K9" s="1478"/>
      <c r="L9" s="1478"/>
      <c r="M9" s="1482">
        <v>2021</v>
      </c>
      <c r="N9" s="1483"/>
      <c r="O9" s="1483"/>
      <c r="P9" s="1484"/>
      <c r="Q9" s="1477">
        <v>2022</v>
      </c>
      <c r="R9" s="1485"/>
      <c r="S9" s="1485"/>
      <c r="T9" s="1486"/>
    </row>
    <row r="10" spans="1:22" x14ac:dyDescent="0.35">
      <c r="B10" s="1475"/>
      <c r="C10" s="1476"/>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5" customHeight="1" x14ac:dyDescent="0.3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5" customHeight="1" x14ac:dyDescent="0.3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5" customHeight="1" x14ac:dyDescent="0.3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3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3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3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3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1640625" defaultRowHeight="14.5" x14ac:dyDescent="0.35"/>
  <cols>
    <col min="1" max="1" width="6" customWidth="1"/>
    <col min="2" max="2" width="29.453125" customWidth="1"/>
    <col min="3" max="7" width="10.453125" customWidth="1"/>
  </cols>
  <sheetData>
    <row r="1" spans="1:29" x14ac:dyDescent="0.35">
      <c r="B1" s="1345" t="s">
        <v>56</v>
      </c>
      <c r="C1" s="1345"/>
      <c r="D1" s="1345"/>
      <c r="E1" s="1345"/>
      <c r="F1" s="1345"/>
      <c r="G1" s="1345"/>
      <c r="H1" s="1345"/>
      <c r="I1" s="1345"/>
      <c r="J1" s="1345"/>
      <c r="K1" s="1345"/>
      <c r="L1" s="1345"/>
      <c r="M1" s="1345"/>
      <c r="N1" s="1345"/>
      <c r="O1" s="1345"/>
      <c r="P1" s="1345"/>
      <c r="Q1" s="1345"/>
      <c r="R1" s="1345"/>
      <c r="S1" s="1345"/>
      <c r="T1" s="1345"/>
      <c r="U1" s="1345"/>
      <c r="V1" s="1345"/>
      <c r="W1" s="1345"/>
      <c r="X1" s="1345"/>
      <c r="Y1" s="1345"/>
      <c r="Z1" s="1345"/>
      <c r="AA1" s="1345"/>
      <c r="AB1" s="1345"/>
      <c r="AC1" s="1345"/>
    </row>
    <row r="2" spans="1:29" ht="14.9" customHeight="1" x14ac:dyDescent="0.35">
      <c r="B2" s="1346" t="s">
        <v>459</v>
      </c>
      <c r="C2" s="1346"/>
      <c r="D2" s="1346"/>
      <c r="E2" s="1346"/>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row>
    <row r="3" spans="1:29" x14ac:dyDescent="0.35">
      <c r="B3" s="1346"/>
      <c r="C3" s="1346"/>
      <c r="D3" s="1346"/>
      <c r="E3" s="1346"/>
      <c r="F3" s="1346"/>
      <c r="G3" s="1346"/>
      <c r="H3" s="1346"/>
      <c r="I3" s="1346"/>
      <c r="J3" s="1346"/>
      <c r="K3" s="1346"/>
      <c r="L3" s="1346"/>
      <c r="M3" s="1346"/>
      <c r="N3" s="1346"/>
      <c r="O3" s="1346"/>
      <c r="P3" s="1346"/>
      <c r="Q3" s="1346"/>
      <c r="R3" s="1346"/>
      <c r="S3" s="1346"/>
      <c r="T3" s="1346"/>
      <c r="U3" s="1346"/>
      <c r="V3" s="1346"/>
      <c r="W3" s="1346"/>
      <c r="X3" s="1346"/>
      <c r="Y3" s="1346"/>
      <c r="Z3" s="1346"/>
      <c r="AA3" s="1346"/>
      <c r="AB3" s="1346"/>
      <c r="AC3" s="1346"/>
    </row>
    <row r="4" spans="1:29" x14ac:dyDescent="0.35">
      <c r="B4" s="1346"/>
      <c r="C4" s="1346"/>
      <c r="D4" s="1346"/>
      <c r="E4" s="1346"/>
      <c r="F4" s="1346"/>
      <c r="G4" s="1346"/>
      <c r="H4" s="1346"/>
      <c r="I4" s="1346"/>
      <c r="J4" s="1346"/>
      <c r="K4" s="1346"/>
      <c r="L4" s="1346"/>
      <c r="M4" s="1346"/>
      <c r="N4" s="1346"/>
      <c r="O4" s="1346"/>
      <c r="P4" s="1346"/>
      <c r="Q4" s="1346"/>
      <c r="R4" s="1346"/>
      <c r="S4" s="1346"/>
      <c r="T4" s="1346"/>
      <c r="U4" s="1346"/>
      <c r="V4" s="1346"/>
      <c r="W4" s="1346"/>
      <c r="X4" s="1346"/>
      <c r="Y4" s="1346"/>
      <c r="Z4" s="1346"/>
      <c r="AA4" s="1346"/>
      <c r="AB4" s="1346"/>
      <c r="AC4" s="1346"/>
    </row>
    <row r="5" spans="1:29"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35">
      <c r="B6" s="1350" t="s">
        <v>404</v>
      </c>
      <c r="C6" s="1351"/>
      <c r="D6" s="1370" t="s">
        <v>280</v>
      </c>
      <c r="E6" s="1371"/>
      <c r="F6" s="1371"/>
      <c r="G6" s="1371"/>
      <c r="H6" s="1371"/>
      <c r="I6" s="1371"/>
      <c r="J6" s="1371"/>
      <c r="K6" s="1371"/>
      <c r="L6" s="1371"/>
      <c r="M6" s="1371"/>
      <c r="N6" s="1371"/>
      <c r="O6" s="1371"/>
      <c r="P6" s="1371"/>
      <c r="Q6" s="1417"/>
      <c r="R6" s="1417"/>
      <c r="S6" s="1417"/>
      <c r="T6" s="1351"/>
      <c r="U6" s="1374" t="s">
        <v>281</v>
      </c>
      <c r="V6" s="1374"/>
      <c r="W6" s="1374"/>
      <c r="X6" s="1374"/>
      <c r="Y6" s="1374"/>
      <c r="Z6" s="1374"/>
      <c r="AA6" s="1374"/>
      <c r="AB6" s="1374"/>
      <c r="AC6" s="1375"/>
    </row>
    <row r="7" spans="1:29" x14ac:dyDescent="0.35">
      <c r="B7" s="1352"/>
      <c r="C7" s="1353"/>
      <c r="D7" s="214">
        <v>2018</v>
      </c>
      <c r="E7" s="1359">
        <v>2019</v>
      </c>
      <c r="F7" s="1360"/>
      <c r="G7" s="1360"/>
      <c r="H7" s="1361"/>
      <c r="I7" s="1359">
        <v>2020</v>
      </c>
      <c r="J7" s="1360"/>
      <c r="K7" s="1360"/>
      <c r="L7" s="1360"/>
      <c r="M7" s="1359">
        <v>2021</v>
      </c>
      <c r="N7" s="1360"/>
      <c r="O7" s="1360"/>
      <c r="P7" s="1360"/>
      <c r="Q7" s="1359">
        <v>2022</v>
      </c>
      <c r="R7" s="1389"/>
      <c r="S7" s="1389"/>
      <c r="T7" s="1361"/>
      <c r="U7" s="1357">
        <v>2023</v>
      </c>
      <c r="V7" s="1369"/>
      <c r="W7" s="1369"/>
      <c r="X7" s="1369"/>
      <c r="Y7" s="1356">
        <v>2024</v>
      </c>
      <c r="Z7" s="1369"/>
      <c r="AA7" s="1369"/>
      <c r="AB7" s="1358"/>
      <c r="AC7" s="246">
        <v>2025</v>
      </c>
    </row>
    <row r="8" spans="1:29" x14ac:dyDescent="0.35">
      <c r="B8" s="1354"/>
      <c r="C8" s="1355"/>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3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3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3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3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35">
      <c r="A13" s="77"/>
      <c r="B13" s="77"/>
      <c r="C13" s="77"/>
      <c r="D13" s="77"/>
      <c r="E13" s="77"/>
      <c r="F13" s="77"/>
      <c r="G13" s="77"/>
      <c r="H13" s="77"/>
      <c r="I13" s="77"/>
      <c r="J13" s="77"/>
      <c r="K13" s="77"/>
      <c r="L13" s="127"/>
      <c r="M13" s="127"/>
      <c r="N13" s="127"/>
    </row>
    <row r="14" spans="1:29" x14ac:dyDescent="0.35">
      <c r="A14" s="77"/>
      <c r="N14" s="35"/>
    </row>
    <row r="15" spans="1:29" x14ac:dyDescent="0.35">
      <c r="A15" s="635"/>
      <c r="B15" s="1487" t="s">
        <v>462</v>
      </c>
      <c r="C15" s="1477">
        <v>2021</v>
      </c>
      <c r="D15" s="1478"/>
      <c r="E15" s="1478"/>
      <c r="F15" s="1478"/>
      <c r="G15" s="47"/>
      <c r="K15" s="1489"/>
      <c r="L15" s="1489"/>
      <c r="M15" s="35"/>
      <c r="N15" s="35"/>
    </row>
    <row r="16" spans="1:29" x14ac:dyDescent="0.35">
      <c r="B16" s="1488"/>
      <c r="C16" s="1072" t="s">
        <v>234</v>
      </c>
      <c r="D16" s="1057" t="s">
        <v>235</v>
      </c>
      <c r="E16" s="1057" t="s">
        <v>236</v>
      </c>
      <c r="F16" s="1057" t="s">
        <v>237</v>
      </c>
      <c r="G16" s="1068"/>
      <c r="H16" s="635"/>
      <c r="I16" s="635"/>
      <c r="J16" s="635"/>
      <c r="K16" s="635"/>
      <c r="L16" s="635"/>
      <c r="M16" s="635"/>
      <c r="N16" s="635"/>
    </row>
    <row r="17" spans="2:29" ht="16.399999999999999" customHeight="1" x14ac:dyDescent="0.35">
      <c r="B17" s="1071" t="s">
        <v>463</v>
      </c>
      <c r="C17" s="1073">
        <v>1660.9</v>
      </c>
      <c r="D17" s="1073">
        <v>95.9</v>
      </c>
      <c r="E17" s="1073">
        <v>4044.2</v>
      </c>
      <c r="F17" s="1074">
        <v>688</v>
      </c>
      <c r="G17" s="122"/>
      <c r="H17" s="122"/>
      <c r="I17" s="122"/>
      <c r="J17" s="122"/>
      <c r="K17" s="122"/>
      <c r="L17" s="122"/>
      <c r="M17" s="235"/>
      <c r="N17" s="235"/>
    </row>
    <row r="18" spans="2:29" x14ac:dyDescent="0.35">
      <c r="B18" s="1033" t="s">
        <v>464</v>
      </c>
      <c r="C18" s="235"/>
      <c r="D18" s="235"/>
      <c r="E18" s="235"/>
      <c r="F18" s="235"/>
      <c r="G18" s="235"/>
      <c r="H18" s="235"/>
      <c r="I18" s="235"/>
      <c r="J18" s="235"/>
      <c r="K18" s="235"/>
      <c r="L18" s="235"/>
      <c r="M18" s="235"/>
      <c r="N18" s="235"/>
    </row>
    <row r="19" spans="2:29" x14ac:dyDescent="0.35">
      <c r="B19" s="235"/>
      <c r="C19" s="235"/>
      <c r="D19" s="235"/>
      <c r="E19" s="235"/>
      <c r="F19" s="235"/>
      <c r="G19" s="235"/>
      <c r="H19" s="235"/>
      <c r="I19" s="235"/>
      <c r="J19" s="235"/>
      <c r="K19" s="235"/>
      <c r="L19" s="235"/>
      <c r="M19" s="235"/>
      <c r="N19" s="235"/>
    </row>
    <row r="20" spans="2:29" x14ac:dyDescent="0.35">
      <c r="B20" s="1033"/>
      <c r="C20" s="235"/>
      <c r="D20" s="235"/>
      <c r="E20" s="235"/>
      <c r="F20" s="235"/>
      <c r="G20" s="235"/>
      <c r="H20" s="235"/>
      <c r="I20" s="235"/>
      <c r="J20" s="235"/>
      <c r="K20" s="235"/>
      <c r="L20" s="235"/>
      <c r="M20" s="235"/>
      <c r="N20" s="235"/>
    </row>
    <row r="21" spans="2:29" x14ac:dyDescent="0.3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35">
      <c r="B22" s="77"/>
      <c r="C22" s="77"/>
      <c r="D22" s="77"/>
      <c r="E22" s="77"/>
      <c r="F22" s="77"/>
      <c r="G22" s="77"/>
      <c r="H22" s="77"/>
      <c r="I22" s="77"/>
      <c r="J22" s="77"/>
      <c r="K22" s="77"/>
      <c r="L22" s="127"/>
      <c r="M22" s="127"/>
      <c r="N22" s="127"/>
    </row>
    <row r="23" spans="2:29" x14ac:dyDescent="0.3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3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3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1640625" defaultRowHeight="14.5" x14ac:dyDescent="0.35"/>
  <cols>
    <col min="1" max="1" width="26.54296875" customWidth="1"/>
  </cols>
  <sheetData>
    <row r="1" spans="1:22" x14ac:dyDescent="0.3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3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35">
      <c r="A3" s="752"/>
      <c r="B3" s="752"/>
      <c r="C3" s="752"/>
      <c r="D3" s="752"/>
      <c r="E3" s="752"/>
      <c r="F3" s="752"/>
      <c r="G3" s="752"/>
      <c r="H3" s="752"/>
      <c r="I3" s="752"/>
      <c r="J3" s="752"/>
      <c r="K3" s="752"/>
      <c r="L3" s="752"/>
      <c r="M3" s="752"/>
      <c r="N3" s="752"/>
      <c r="O3" s="752"/>
      <c r="P3" s="752"/>
      <c r="Q3" s="752"/>
      <c r="R3" s="752"/>
      <c r="S3" s="752"/>
      <c r="T3" s="752"/>
      <c r="U3" s="752"/>
      <c r="V3" s="752"/>
    </row>
    <row r="4" spans="1:22" x14ac:dyDescent="0.3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3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3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3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35">
      <c r="A8" s="752"/>
      <c r="B8" s="752"/>
      <c r="C8" s="752"/>
      <c r="D8" s="752"/>
      <c r="E8" s="752"/>
      <c r="F8" s="752"/>
      <c r="G8" s="752"/>
      <c r="H8" s="752"/>
      <c r="I8" s="752"/>
      <c r="J8" s="752"/>
      <c r="K8" s="752"/>
      <c r="L8" s="752"/>
      <c r="M8" s="752"/>
      <c r="N8" s="752"/>
      <c r="O8" s="752"/>
      <c r="P8" s="752"/>
      <c r="Q8" s="752"/>
      <c r="R8" s="752"/>
      <c r="S8" s="752"/>
      <c r="T8" s="752"/>
      <c r="U8" s="752"/>
      <c r="V8" s="752"/>
    </row>
    <row r="9" spans="1:22" x14ac:dyDescent="0.3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3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3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3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3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3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3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3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3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3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3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3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3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3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35">
      <c r="B23" s="1490" t="s">
        <v>1877</v>
      </c>
      <c r="C23" s="1490"/>
      <c r="D23" s="1490"/>
      <c r="L23" s="752"/>
      <c r="M23" s="752"/>
      <c r="N23" s="752"/>
      <c r="O23" s="752"/>
      <c r="P23" s="752"/>
      <c r="Q23" s="752"/>
      <c r="R23" s="752"/>
      <c r="S23" s="752"/>
      <c r="T23" s="752"/>
      <c r="U23" s="752"/>
      <c r="V23" s="752"/>
    </row>
    <row r="24" spans="1:22" x14ac:dyDescent="0.35">
      <c r="L24" s="752"/>
      <c r="M24" s="752"/>
      <c r="N24" s="752"/>
      <c r="O24" s="752"/>
      <c r="P24" s="752"/>
      <c r="Q24" s="752"/>
      <c r="R24" s="752"/>
      <c r="S24" s="752"/>
      <c r="T24" s="752"/>
      <c r="U24" s="752"/>
      <c r="V24" s="752"/>
    </row>
    <row r="25" spans="1:22" ht="58" customHeight="1" x14ac:dyDescent="0.3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8" customHeight="1" x14ac:dyDescent="0.3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3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3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3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3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3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3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3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3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3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3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3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3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3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3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3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3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3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3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3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3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3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3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3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3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3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3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3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3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35">
      <c r="A55" s="1084">
        <f t="shared" si="6"/>
        <v>45642</v>
      </c>
      <c r="B55">
        <v>77</v>
      </c>
      <c r="D55">
        <f t="shared" si="2"/>
        <v>44</v>
      </c>
      <c r="G55" s="99"/>
      <c r="K55" s="99"/>
      <c r="L55" s="752"/>
      <c r="M55" s="752"/>
      <c r="N55" s="752"/>
      <c r="O55" s="752"/>
      <c r="P55" s="752"/>
      <c r="Q55" s="752"/>
      <c r="R55" s="752"/>
      <c r="S55" s="752"/>
      <c r="T55" s="752"/>
      <c r="U55" s="752"/>
      <c r="V55" s="752"/>
    </row>
    <row r="56" spans="1:22" x14ac:dyDescent="0.3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3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3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3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3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3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35">
      <c r="L62" s="752"/>
      <c r="M62" s="752"/>
      <c r="N62" s="752"/>
      <c r="O62" s="752"/>
      <c r="P62" s="752"/>
      <c r="Q62" s="752"/>
      <c r="R62" s="752"/>
      <c r="S62" s="752"/>
      <c r="T62" s="752"/>
      <c r="U62" s="752"/>
      <c r="V62" s="752"/>
    </row>
    <row r="63" spans="1:22" x14ac:dyDescent="0.35">
      <c r="L63" s="752"/>
      <c r="M63" s="752"/>
      <c r="N63" s="752"/>
      <c r="O63" s="752"/>
      <c r="P63" s="752"/>
      <c r="Q63" s="752"/>
      <c r="R63" s="752"/>
      <c r="S63" s="752"/>
      <c r="T63" s="752"/>
      <c r="U63" s="752"/>
      <c r="V63" s="752"/>
    </row>
    <row r="64" spans="1:22" x14ac:dyDescent="0.35">
      <c r="A64" t="s">
        <v>1885</v>
      </c>
      <c r="L64" s="752"/>
      <c r="M64" s="752"/>
      <c r="N64" s="752"/>
      <c r="O64" s="752"/>
      <c r="P64" s="752"/>
      <c r="Q64" s="752"/>
      <c r="R64" s="752"/>
      <c r="S64" s="752"/>
      <c r="T64" s="752"/>
      <c r="U64" s="752"/>
      <c r="V64" s="752"/>
    </row>
    <row r="65" spans="1:22" x14ac:dyDescent="0.35">
      <c r="L65" s="752"/>
      <c r="M65" s="752"/>
      <c r="N65" s="752"/>
      <c r="O65" s="752"/>
      <c r="P65" s="752"/>
      <c r="Q65" s="752"/>
      <c r="R65" s="752"/>
      <c r="S65" s="752"/>
      <c r="T65" s="752"/>
      <c r="U65" s="752"/>
      <c r="V65" s="752"/>
    </row>
    <row r="66" spans="1:22" ht="333.65" customHeight="1" x14ac:dyDescent="0.35">
      <c r="A66" t="s">
        <v>1886</v>
      </c>
      <c r="B66" s="14" t="s">
        <v>1887</v>
      </c>
      <c r="C66" s="1005" t="s">
        <v>1888</v>
      </c>
      <c r="D66" s="14"/>
      <c r="L66" s="752"/>
      <c r="M66" s="752"/>
      <c r="N66" s="752"/>
      <c r="O66" s="752"/>
      <c r="P66" s="752"/>
      <c r="Q66" s="752"/>
      <c r="R66" s="752"/>
      <c r="S66" s="752"/>
      <c r="T66" s="752"/>
      <c r="U66" s="752"/>
      <c r="V66" s="752"/>
    </row>
    <row r="67" spans="1:22" x14ac:dyDescent="0.35">
      <c r="L67" s="752"/>
      <c r="M67" s="752"/>
      <c r="N67" s="752"/>
      <c r="O67" s="752"/>
      <c r="P67" s="752"/>
      <c r="Q67" s="752"/>
      <c r="R67" s="752"/>
      <c r="S67" s="752"/>
      <c r="T67" s="752"/>
      <c r="U67" s="752"/>
      <c r="V67" s="752"/>
    </row>
    <row r="68" spans="1:22" x14ac:dyDescent="0.35">
      <c r="A68" t="s">
        <v>1889</v>
      </c>
      <c r="C68" s="1087"/>
      <c r="L68" s="752"/>
      <c r="M68" s="752"/>
      <c r="N68" s="752"/>
      <c r="O68" s="752"/>
      <c r="P68" s="752"/>
      <c r="Q68" s="752"/>
      <c r="R68" s="752"/>
      <c r="S68" s="752"/>
      <c r="T68" s="752"/>
      <c r="U68" s="752"/>
      <c r="V68" s="752"/>
    </row>
    <row r="69" spans="1:22" x14ac:dyDescent="0.35">
      <c r="A69" t="s">
        <v>1890</v>
      </c>
      <c r="B69" t="s">
        <v>1886</v>
      </c>
      <c r="C69" s="1087" t="s">
        <v>1891</v>
      </c>
      <c r="D69" s="1087" t="s">
        <v>1892</v>
      </c>
      <c r="L69" s="752"/>
      <c r="M69" s="752"/>
      <c r="N69" s="752"/>
      <c r="O69" s="752"/>
      <c r="P69" s="752"/>
      <c r="Q69" s="752"/>
      <c r="R69" s="752"/>
      <c r="S69" s="752"/>
      <c r="T69" s="752"/>
      <c r="U69" s="752"/>
      <c r="V69" s="752"/>
    </row>
    <row r="70" spans="1:22" x14ac:dyDescent="0.3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3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3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3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3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3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3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920" t="s">
        <v>524</v>
      </c>
      <c r="B3" s="235"/>
    </row>
    <row r="4" spans="1:17" x14ac:dyDescent="0.35">
      <c r="A4" s="1094" t="s">
        <v>525</v>
      </c>
      <c r="B4" s="1095"/>
      <c r="C4" s="1095"/>
    </row>
    <row r="7" spans="1:17" x14ac:dyDescent="0.35">
      <c r="A7" s="1492" t="s">
        <v>526</v>
      </c>
      <c r="B7" s="1493"/>
      <c r="C7" s="1493"/>
      <c r="D7" s="1493"/>
      <c r="E7" s="1493"/>
      <c r="F7" s="1493"/>
      <c r="G7" s="1493"/>
      <c r="H7" s="1493"/>
      <c r="I7" s="1493"/>
      <c r="J7" s="1493"/>
      <c r="K7" s="1493"/>
      <c r="L7" s="1493"/>
      <c r="M7" s="1493"/>
      <c r="N7" s="1493"/>
      <c r="O7" s="1493"/>
      <c r="P7" s="1493"/>
    </row>
    <row r="8" spans="1:17" x14ac:dyDescent="0.35">
      <c r="A8" s="355" t="s">
        <v>527</v>
      </c>
      <c r="B8" s="355"/>
      <c r="C8" s="355"/>
      <c r="D8" s="1099"/>
      <c r="E8" s="355"/>
      <c r="F8" s="355"/>
      <c r="G8" s="355"/>
      <c r="H8" s="355"/>
      <c r="I8" s="355"/>
      <c r="J8" s="355"/>
      <c r="K8" s="355"/>
      <c r="L8" s="355"/>
      <c r="M8" s="355"/>
      <c r="N8" s="355"/>
      <c r="O8" s="355"/>
      <c r="P8" s="355"/>
    </row>
    <row r="9" spans="1:17" x14ac:dyDescent="0.35">
      <c r="A9" s="235"/>
      <c r="B9" s="235"/>
      <c r="C9" s="235"/>
      <c r="D9" s="681"/>
      <c r="E9" s="235"/>
      <c r="F9" s="235"/>
      <c r="G9" s="235"/>
      <c r="H9" s="235"/>
      <c r="I9" s="235"/>
      <c r="J9" s="235"/>
      <c r="K9" s="235"/>
      <c r="L9" s="235"/>
      <c r="M9" s="235"/>
      <c r="N9" s="235"/>
      <c r="O9" s="235"/>
      <c r="P9" s="235"/>
    </row>
    <row r="10" spans="1:17" x14ac:dyDescent="0.35">
      <c r="A10" s="235"/>
      <c r="B10" s="235"/>
      <c r="C10" s="235"/>
      <c r="D10" s="681"/>
      <c r="E10" s="235"/>
      <c r="F10" s="235"/>
      <c r="G10" s="235"/>
      <c r="H10" s="235"/>
      <c r="I10" s="235"/>
      <c r="J10" s="235"/>
      <c r="K10" s="235"/>
      <c r="L10" s="235"/>
      <c r="M10" s="235"/>
      <c r="N10" s="235"/>
      <c r="O10" s="1494" t="s">
        <v>312</v>
      </c>
      <c r="P10" s="1494"/>
    </row>
    <row r="11" spans="1:17" x14ac:dyDescent="0.35">
      <c r="A11" s="235"/>
      <c r="B11" s="235"/>
      <c r="C11" s="721"/>
      <c r="D11" s="261"/>
      <c r="E11" s="721"/>
      <c r="F11" s="721"/>
      <c r="G11" s="721"/>
      <c r="H11" s="721"/>
      <c r="I11" s="721"/>
      <c r="J11" s="721"/>
      <c r="K11" s="721"/>
      <c r="L11" s="721"/>
      <c r="M11" s="721"/>
      <c r="N11" s="721"/>
      <c r="O11" s="1098" t="s">
        <v>528</v>
      </c>
      <c r="P11" s="1098" t="s">
        <v>528</v>
      </c>
    </row>
    <row r="12" spans="1:17" x14ac:dyDescent="0.3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3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35" t="s">
        <v>530</v>
      </c>
      <c r="B14" s="235"/>
      <c r="C14" s="235"/>
      <c r="D14" s="261"/>
      <c r="E14" s="721"/>
      <c r="F14" s="721"/>
      <c r="G14" s="721"/>
      <c r="H14" s="721"/>
      <c r="I14" s="721"/>
      <c r="J14" s="721"/>
      <c r="K14" s="721"/>
      <c r="L14" s="721"/>
      <c r="M14" s="721"/>
      <c r="N14" s="721"/>
      <c r="O14" s="721"/>
      <c r="P14" s="721"/>
      <c r="Q14" t="s">
        <v>531</v>
      </c>
    </row>
    <row r="15" spans="1:17" x14ac:dyDescent="0.3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3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3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3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3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3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35">
      <c r="A21" s="721"/>
      <c r="B21" s="235"/>
      <c r="C21" s="721"/>
      <c r="D21" s="261"/>
      <c r="E21" s="261"/>
      <c r="F21" s="261"/>
      <c r="G21" s="261"/>
      <c r="H21" s="261"/>
      <c r="I21" s="261"/>
      <c r="J21" s="261"/>
      <c r="K21" s="261"/>
      <c r="L21" s="261"/>
      <c r="M21" s="261"/>
      <c r="N21" s="261"/>
      <c r="O21" s="261"/>
      <c r="P21" s="261"/>
    </row>
    <row r="22" spans="1:17" ht="17.149999999999999" customHeight="1" x14ac:dyDescent="0.3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3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3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35">
      <c r="A25" s="721" t="s">
        <v>542</v>
      </c>
      <c r="B25" s="235"/>
      <c r="C25" s="235"/>
      <c r="D25" s="261"/>
      <c r="E25" s="261"/>
      <c r="F25" s="261"/>
      <c r="G25" s="261"/>
      <c r="H25" s="261"/>
      <c r="I25" s="261"/>
      <c r="J25" s="261"/>
      <c r="K25" s="261"/>
      <c r="L25" s="261"/>
      <c r="M25" s="261"/>
      <c r="N25" s="261"/>
      <c r="O25" s="261"/>
      <c r="P25" s="261"/>
    </row>
    <row r="26" spans="1:17" x14ac:dyDescent="0.3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3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3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3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3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3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3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35">
      <c r="A33" s="721"/>
      <c r="B33" s="235"/>
      <c r="C33" s="235"/>
      <c r="D33" s="261"/>
      <c r="E33" s="261"/>
      <c r="F33" s="261"/>
      <c r="G33" s="261"/>
      <c r="H33" s="261"/>
      <c r="I33" s="261"/>
      <c r="J33" s="261"/>
      <c r="K33" s="261"/>
      <c r="L33" s="261"/>
      <c r="M33" s="261"/>
      <c r="N33" s="261"/>
      <c r="O33" s="261"/>
      <c r="P33" s="261"/>
    </row>
    <row r="34" spans="1:16" x14ac:dyDescent="0.3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35">
      <c r="A35" s="235"/>
      <c r="B35" s="235"/>
      <c r="C35" s="235"/>
      <c r="D35" s="1096"/>
      <c r="E35" s="487"/>
      <c r="F35" s="721"/>
      <c r="G35" s="721"/>
      <c r="H35" s="721"/>
      <c r="I35" s="721"/>
      <c r="J35" s="721"/>
      <c r="K35" s="721"/>
      <c r="L35" s="721"/>
      <c r="M35" s="721"/>
      <c r="N35" s="721"/>
      <c r="O35" s="721"/>
      <c r="P35" s="721"/>
    </row>
    <row r="36" spans="1:16" x14ac:dyDescent="0.35">
      <c r="A36" s="1090" t="s">
        <v>552</v>
      </c>
      <c r="B36" s="1090"/>
      <c r="C36" s="1090"/>
      <c r="D36" s="1091"/>
      <c r="E36" s="1090"/>
      <c r="F36" s="1090"/>
      <c r="G36" s="1090"/>
      <c r="H36" s="1090"/>
      <c r="I36" s="1090"/>
      <c r="J36" s="1090"/>
      <c r="K36" s="1090"/>
      <c r="L36" s="1090"/>
      <c r="M36" s="1090"/>
      <c r="N36" s="1090"/>
      <c r="O36" s="1090"/>
      <c r="P36" s="1090"/>
    </row>
    <row r="37" spans="1:16" x14ac:dyDescent="0.35">
      <c r="A37" s="1090"/>
      <c r="B37" s="1090"/>
      <c r="C37" s="1090"/>
      <c r="D37" s="1091"/>
      <c r="E37" s="1090"/>
      <c r="F37" s="1090"/>
      <c r="G37" s="1090"/>
      <c r="H37" s="1090"/>
      <c r="I37" s="1090"/>
      <c r="J37" s="1090"/>
      <c r="K37" s="1090"/>
      <c r="L37" s="1090"/>
      <c r="M37" s="1090"/>
      <c r="N37" s="1090"/>
      <c r="O37" s="1090"/>
      <c r="P37" s="1090"/>
    </row>
    <row r="38" spans="1:16" x14ac:dyDescent="0.35">
      <c r="A38" s="1497" t="s">
        <v>553</v>
      </c>
      <c r="B38" s="1497"/>
      <c r="C38" s="1497"/>
      <c r="D38" s="1497"/>
      <c r="E38" s="1497"/>
      <c r="F38" s="1497"/>
      <c r="G38" s="1497"/>
      <c r="H38" s="1497"/>
      <c r="I38" s="1497"/>
      <c r="J38" s="1497"/>
      <c r="K38" s="1497"/>
      <c r="L38" s="1497"/>
      <c r="M38" s="1497"/>
      <c r="N38" s="1497"/>
      <c r="O38" s="1497"/>
      <c r="P38" s="1497"/>
    </row>
    <row r="39" spans="1:16" x14ac:dyDescent="0.35">
      <c r="A39" s="1497"/>
      <c r="B39" s="1497"/>
      <c r="C39" s="1497"/>
      <c r="D39" s="1497"/>
      <c r="E39" s="1497"/>
      <c r="F39" s="1497"/>
      <c r="G39" s="1497"/>
      <c r="H39" s="1497"/>
      <c r="I39" s="1497"/>
      <c r="J39" s="1497"/>
      <c r="K39" s="1497"/>
      <c r="L39" s="1497"/>
      <c r="M39" s="1497"/>
      <c r="N39" s="1497"/>
      <c r="O39" s="1497"/>
      <c r="P39" s="1497"/>
    </row>
    <row r="40" spans="1:16" x14ac:dyDescent="0.35">
      <c r="A40" s="1497"/>
      <c r="B40" s="1497"/>
      <c r="C40" s="1497"/>
      <c r="D40" s="1497"/>
      <c r="E40" s="1497"/>
      <c r="F40" s="1497"/>
      <c r="G40" s="1497"/>
      <c r="H40" s="1497"/>
      <c r="I40" s="1497"/>
      <c r="J40" s="1497"/>
      <c r="K40" s="1497"/>
      <c r="L40" s="1497"/>
      <c r="M40" s="1497"/>
      <c r="N40" s="1497"/>
      <c r="O40" s="1497"/>
      <c r="P40" s="1497"/>
    </row>
    <row r="41" spans="1:16" x14ac:dyDescent="0.35">
      <c r="A41" s="1497"/>
      <c r="B41" s="1497"/>
      <c r="C41" s="1497"/>
      <c r="D41" s="1497"/>
      <c r="E41" s="1497"/>
      <c r="F41" s="1497"/>
      <c r="G41" s="1497"/>
      <c r="H41" s="1497"/>
      <c r="I41" s="1497"/>
      <c r="J41" s="1497"/>
      <c r="K41" s="1497"/>
      <c r="L41" s="1497"/>
      <c r="M41" s="1497"/>
      <c r="N41" s="1497"/>
      <c r="O41" s="1497"/>
      <c r="P41" s="1497"/>
    </row>
    <row r="42" spans="1:16" x14ac:dyDescent="0.35">
      <c r="A42" s="1497"/>
      <c r="B42" s="1497"/>
      <c r="C42" s="1497"/>
      <c r="D42" s="1497"/>
      <c r="E42" s="1497"/>
      <c r="F42" s="1497"/>
      <c r="G42" s="1497"/>
      <c r="H42" s="1497"/>
      <c r="I42" s="1497"/>
      <c r="J42" s="1497"/>
      <c r="K42" s="1497"/>
      <c r="L42" s="1497"/>
      <c r="M42" s="1497"/>
      <c r="N42" s="1497"/>
      <c r="O42" s="1497"/>
      <c r="P42" s="1497"/>
    </row>
    <row r="43" spans="1:16" x14ac:dyDescent="0.35">
      <c r="A43" s="242"/>
      <c r="B43" s="242"/>
      <c r="C43" s="242"/>
      <c r="D43" s="242"/>
      <c r="E43" s="242"/>
      <c r="F43" s="242"/>
      <c r="G43" s="242"/>
      <c r="H43" s="242"/>
      <c r="I43" s="242"/>
      <c r="J43" s="242"/>
      <c r="K43" s="242"/>
      <c r="L43" s="242"/>
      <c r="M43" s="242"/>
      <c r="N43" s="242"/>
      <c r="O43" s="242"/>
      <c r="P43" s="242"/>
    </row>
    <row r="44" spans="1:16" x14ac:dyDescent="0.35">
      <c r="A44" s="1382" t="s">
        <v>554</v>
      </c>
      <c r="B44" s="1382"/>
      <c r="C44" s="1382"/>
      <c r="D44" s="1382"/>
      <c r="E44" s="1382"/>
      <c r="F44" s="1382"/>
      <c r="G44" s="1382"/>
      <c r="H44" s="1382"/>
      <c r="I44" s="1382"/>
      <c r="J44" s="1382"/>
      <c r="K44" s="1382"/>
      <c r="L44" s="1382"/>
      <c r="M44" s="1382"/>
      <c r="N44" s="1382"/>
      <c r="O44" s="1382"/>
      <c r="P44" s="1382"/>
    </row>
    <row r="45" spans="1:16" x14ac:dyDescent="0.35">
      <c r="A45" s="1382"/>
      <c r="B45" s="1382"/>
      <c r="C45" s="1382"/>
      <c r="D45" s="1382"/>
      <c r="E45" s="1382"/>
      <c r="F45" s="1382"/>
      <c r="G45" s="1382"/>
      <c r="H45" s="1382"/>
      <c r="I45" s="1382"/>
      <c r="J45" s="1382"/>
      <c r="K45" s="1382"/>
      <c r="L45" s="1382"/>
      <c r="M45" s="1382"/>
      <c r="N45" s="1382"/>
      <c r="O45" s="1382"/>
      <c r="P45" s="1382"/>
    </row>
    <row r="46" spans="1:16" x14ac:dyDescent="0.35">
      <c r="A46" s="1382"/>
      <c r="B46" s="1382"/>
      <c r="C46" s="1382"/>
      <c r="D46" s="1382"/>
      <c r="E46" s="1382"/>
      <c r="F46" s="1382"/>
      <c r="G46" s="1382"/>
      <c r="H46" s="1382"/>
      <c r="I46" s="1382"/>
      <c r="J46" s="1382"/>
      <c r="K46" s="1382"/>
      <c r="L46" s="1382"/>
      <c r="M46" s="1382"/>
      <c r="N46" s="1382"/>
      <c r="O46" s="1382"/>
      <c r="P46" s="1382"/>
    </row>
    <row r="47" spans="1:16" x14ac:dyDescent="0.35">
      <c r="A47" s="1090"/>
      <c r="B47" s="1090"/>
      <c r="C47" s="1090"/>
      <c r="D47" s="1091"/>
      <c r="E47" s="1090"/>
      <c r="F47" s="1090"/>
      <c r="G47" s="1090"/>
      <c r="H47" s="1090"/>
      <c r="I47" s="1090"/>
      <c r="J47" s="1090"/>
      <c r="K47" s="1090"/>
      <c r="L47" s="1090"/>
      <c r="M47" s="1090"/>
      <c r="N47" s="1090"/>
      <c r="O47" s="1090"/>
      <c r="P47" s="1090"/>
    </row>
    <row r="48" spans="1:16" x14ac:dyDescent="0.35">
      <c r="A48" s="1495" t="s">
        <v>555</v>
      </c>
      <c r="B48" s="1496"/>
      <c r="C48" s="1496"/>
      <c r="D48" s="1496"/>
      <c r="E48" s="1496"/>
      <c r="F48" s="1496"/>
      <c r="G48" s="1496"/>
      <c r="H48" s="1496"/>
      <c r="I48" s="1496"/>
      <c r="J48" s="1496"/>
      <c r="K48" s="1496"/>
      <c r="L48" s="1496"/>
      <c r="M48" s="1496"/>
      <c r="N48" s="1496"/>
      <c r="O48" s="1496"/>
      <c r="P48" s="1496"/>
    </row>
    <row r="49" spans="1:16" x14ac:dyDescent="0.35">
      <c r="A49" s="1496"/>
      <c r="B49" s="1496"/>
      <c r="C49" s="1496"/>
      <c r="D49" s="1496"/>
      <c r="E49" s="1496"/>
      <c r="F49" s="1496"/>
      <c r="G49" s="1496"/>
      <c r="H49" s="1496"/>
      <c r="I49" s="1496"/>
      <c r="J49" s="1496"/>
      <c r="K49" s="1496"/>
      <c r="L49" s="1496"/>
      <c r="M49" s="1496"/>
      <c r="N49" s="1496"/>
      <c r="O49" s="1496"/>
      <c r="P49" s="1496"/>
    </row>
    <row r="50" spans="1:16" x14ac:dyDescent="0.35">
      <c r="A50" s="1090"/>
      <c r="B50" s="1090"/>
      <c r="C50" s="1090"/>
      <c r="D50" s="1091"/>
      <c r="E50" s="1090"/>
      <c r="F50" s="1090"/>
      <c r="G50" s="1090"/>
      <c r="H50" s="1090"/>
      <c r="I50" s="1090"/>
      <c r="J50" s="1090"/>
      <c r="K50" s="1090"/>
      <c r="L50" s="1090"/>
      <c r="M50" s="1090"/>
      <c r="N50" s="1090"/>
      <c r="O50" s="1090"/>
      <c r="P50" s="1090"/>
    </row>
    <row r="51" spans="1:16" x14ac:dyDescent="0.35">
      <c r="A51" s="1491" t="s">
        <v>556</v>
      </c>
      <c r="B51" s="1491"/>
      <c r="C51" s="1491"/>
      <c r="D51" s="1491"/>
      <c r="E51" s="1491"/>
      <c r="F51" s="1491"/>
      <c r="G51" s="1491"/>
      <c r="H51" s="1491"/>
      <c r="I51" s="1491"/>
      <c r="J51" s="1491"/>
      <c r="K51" s="1491"/>
      <c r="L51" s="1491"/>
      <c r="M51" s="1491"/>
      <c r="N51" s="1491"/>
      <c r="O51" s="1491"/>
      <c r="P51" s="1491"/>
    </row>
    <row r="52" spans="1:16" x14ac:dyDescent="0.35">
      <c r="A52" s="1491"/>
      <c r="B52" s="1491"/>
      <c r="C52" s="1491"/>
      <c r="D52" s="1491"/>
      <c r="E52" s="1491"/>
      <c r="F52" s="1491"/>
      <c r="G52" s="1491"/>
      <c r="H52" s="1491"/>
      <c r="I52" s="1491"/>
      <c r="J52" s="1491"/>
      <c r="K52" s="1491"/>
      <c r="L52" s="1491"/>
      <c r="M52" s="1491"/>
      <c r="N52" s="1491"/>
      <c r="O52" s="1491"/>
      <c r="P52" s="1491"/>
    </row>
    <row r="53" spans="1:16" x14ac:dyDescent="0.35">
      <c r="A53" s="1491"/>
      <c r="B53" s="1491"/>
      <c r="C53" s="1491"/>
      <c r="D53" s="1491"/>
      <c r="E53" s="1491"/>
      <c r="F53" s="1491"/>
      <c r="G53" s="1491"/>
      <c r="H53" s="1491"/>
      <c r="I53" s="1491"/>
      <c r="J53" s="1491"/>
      <c r="K53" s="1491"/>
      <c r="L53" s="1491"/>
      <c r="M53" s="1491"/>
      <c r="N53" s="1491"/>
      <c r="O53" s="1491"/>
      <c r="P53" s="1491"/>
    </row>
    <row r="54" spans="1:16" x14ac:dyDescent="0.3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35">
      <c r="C2" s="1498" t="s">
        <v>1392</v>
      </c>
      <c r="D2" s="1498"/>
      <c r="E2" s="1498"/>
      <c r="F2" s="1498"/>
      <c r="G2" s="1498"/>
      <c r="H2" s="1498"/>
      <c r="I2" s="1498"/>
      <c r="J2" s="1498"/>
      <c r="K2" s="1498"/>
      <c r="L2" s="1498"/>
      <c r="M2" s="1498"/>
      <c r="N2" s="1498"/>
      <c r="O2" s="1498"/>
      <c r="P2" s="1165"/>
      <c r="Q2" s="1165"/>
      <c r="R2" s="1165"/>
      <c r="S2" s="1165"/>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99" t="s">
        <v>1402</v>
      </c>
      <c r="D42" s="1499"/>
      <c r="E42" s="1499"/>
      <c r="F42" s="1499"/>
      <c r="G42" s="1499"/>
      <c r="H42" s="1499"/>
      <c r="I42" s="1499"/>
      <c r="J42" s="1499"/>
      <c r="K42" s="1499"/>
      <c r="L42" s="1499"/>
      <c r="M42" s="1499"/>
      <c r="N42" s="1499"/>
      <c r="O42" s="1499"/>
      <c r="P42" s="1165"/>
      <c r="Q42" s="1165"/>
      <c r="R42" s="1165"/>
      <c r="S42" s="1165"/>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35">
      <c r="C68" s="1500" t="s">
        <v>1432</v>
      </c>
      <c r="D68" s="1501"/>
      <c r="E68" s="1501"/>
      <c r="F68" s="1501"/>
      <c r="G68" s="1501"/>
      <c r="H68" s="1501"/>
      <c r="I68" s="1501"/>
      <c r="J68" s="1501"/>
      <c r="K68" s="1501"/>
      <c r="L68" s="1501"/>
      <c r="M68" s="1501"/>
      <c r="N68" s="1501"/>
      <c r="O68" s="1502"/>
      <c r="P68" s="1165"/>
      <c r="Q68" s="1165"/>
      <c r="R68" s="1165"/>
      <c r="S68" s="1165"/>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35">
      <c r="C75" s="1500" t="s">
        <v>1433</v>
      </c>
      <c r="D75" s="1501"/>
      <c r="E75" s="1501"/>
      <c r="F75" s="1501"/>
      <c r="G75" s="1501"/>
      <c r="H75" s="1501"/>
      <c r="I75" s="1501"/>
      <c r="J75" s="1501"/>
      <c r="K75" s="1501"/>
      <c r="L75" s="1501"/>
      <c r="M75" s="1501"/>
      <c r="N75" s="1501"/>
      <c r="O75" s="1502"/>
      <c r="P75" s="1165"/>
      <c r="Q75" s="1165"/>
      <c r="R75" s="1165"/>
      <c r="S75" s="1165"/>
    </row>
    <row r="76" spans="3:19" x14ac:dyDescent="0.3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35">
      <c r="C81" s="47"/>
      <c r="N81" s="315"/>
      <c r="O81" s="220"/>
      <c r="P81" s="35"/>
      <c r="Q81" s="35"/>
      <c r="R81" s="35"/>
      <c r="S81" s="35"/>
    </row>
    <row r="82" spans="1:20" x14ac:dyDescent="0.35">
      <c r="C82" s="1500" t="s">
        <v>1402</v>
      </c>
      <c r="D82" s="1501"/>
      <c r="E82" s="1501"/>
      <c r="F82" s="1501"/>
      <c r="G82" s="1501"/>
      <c r="H82" s="1501"/>
      <c r="I82" s="1501"/>
      <c r="J82" s="1501"/>
      <c r="K82" s="1501"/>
      <c r="L82" s="1501"/>
      <c r="M82" s="1501"/>
      <c r="N82" s="1501"/>
      <c r="O82" s="1502"/>
      <c r="P82" s="1165"/>
      <c r="Q82" s="1165"/>
      <c r="R82" s="1165"/>
      <c r="S82" s="1165"/>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3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3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3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3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3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3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3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3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3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3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3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3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3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3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3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3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3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3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3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3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3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3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3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3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3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3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3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3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3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3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3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3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3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3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3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3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3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3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3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3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3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3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3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3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3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3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3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3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3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3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3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3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3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3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3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3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3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3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3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3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3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3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3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3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3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3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3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3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3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3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3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3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3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3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3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3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3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3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3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3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3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3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3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3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3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3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3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35">
      <c r="A182" s="56" t="s">
        <v>1379</v>
      </c>
    </row>
    <row r="183" spans="1:21" x14ac:dyDescent="0.3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3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3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3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3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3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3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3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3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3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3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3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35">
      <c r="A197" s="56" t="s">
        <v>1381</v>
      </c>
    </row>
    <row r="198" spans="1:21" x14ac:dyDescent="0.3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35" t="s">
        <v>557</v>
      </c>
    </row>
    <row r="2" spans="1:6" ht="20.9" customHeight="1" x14ac:dyDescent="0.4">
      <c r="A2" s="1209" t="s">
        <v>558</v>
      </c>
      <c r="B2" s="1209" t="s">
        <v>559</v>
      </c>
      <c r="C2" s="1209" t="s">
        <v>560</v>
      </c>
      <c r="D2" s="1209" t="s">
        <v>561</v>
      </c>
    </row>
    <row r="3" spans="1:6" x14ac:dyDescent="0.35">
      <c r="A3" s="1210" t="s">
        <v>562</v>
      </c>
      <c r="B3" s="681">
        <f>SUM(B4:B7)</f>
        <v>325</v>
      </c>
      <c r="E3" s="1503" t="s">
        <v>563</v>
      </c>
      <c r="F3" s="1503"/>
    </row>
    <row r="4" spans="1:6" x14ac:dyDescent="0.35">
      <c r="A4" s="778" t="s">
        <v>564</v>
      </c>
      <c r="B4" s="681">
        <v>284</v>
      </c>
      <c r="E4" s="514" t="s">
        <v>51</v>
      </c>
      <c r="F4" s="514" t="s">
        <v>565</v>
      </c>
    </row>
    <row r="5" spans="1:6" x14ac:dyDescent="0.35">
      <c r="A5" s="778" t="s">
        <v>414</v>
      </c>
      <c r="B5" s="681">
        <v>20</v>
      </c>
      <c r="E5" s="235" t="s">
        <v>150</v>
      </c>
      <c r="F5" s="235">
        <f>SUM(B11:B16)</f>
        <v>82</v>
      </c>
    </row>
    <row r="6" spans="1:6" x14ac:dyDescent="0.35">
      <c r="A6" s="778" t="s">
        <v>421</v>
      </c>
      <c r="B6" s="681">
        <v>15</v>
      </c>
      <c r="E6" s="235" t="s">
        <v>49</v>
      </c>
      <c r="F6" s="235">
        <f>B23</f>
        <v>3</v>
      </c>
    </row>
    <row r="7" spans="1:6" x14ac:dyDescent="0.35">
      <c r="A7" s="778" t="s">
        <v>422</v>
      </c>
      <c r="B7" s="681">
        <v>6</v>
      </c>
      <c r="E7" s="235" t="s">
        <v>343</v>
      </c>
      <c r="F7" s="235">
        <f>B27-B28</f>
        <v>29</v>
      </c>
    </row>
    <row r="8" spans="1:6" x14ac:dyDescent="0.35">
      <c r="A8" s="514" t="s">
        <v>566</v>
      </c>
      <c r="B8" s="681">
        <v>121</v>
      </c>
      <c r="E8" s="235" t="s">
        <v>360</v>
      </c>
      <c r="F8" s="235">
        <f>B42</f>
        <v>2</v>
      </c>
    </row>
    <row r="9" spans="1:6" x14ac:dyDescent="0.35">
      <c r="A9" s="1211" t="s">
        <v>567</v>
      </c>
      <c r="B9" s="681">
        <v>166</v>
      </c>
      <c r="E9" s="235" t="s">
        <v>568</v>
      </c>
      <c r="F9" s="235">
        <f>B18+B20+B21</f>
        <v>34</v>
      </c>
    </row>
    <row r="10" spans="1:6" x14ac:dyDescent="0.35">
      <c r="A10" s="1208" t="s">
        <v>569</v>
      </c>
      <c r="B10" s="681">
        <v>82</v>
      </c>
      <c r="E10" s="514" t="s">
        <v>570</v>
      </c>
      <c r="F10" s="514" t="s">
        <v>571</v>
      </c>
    </row>
    <row r="11" spans="1:6" x14ac:dyDescent="0.35">
      <c r="A11" s="778" t="s">
        <v>572</v>
      </c>
      <c r="B11" s="681">
        <v>54</v>
      </c>
      <c r="E11" s="235" t="s">
        <v>316</v>
      </c>
      <c r="F11" s="235">
        <f>B4</f>
        <v>284</v>
      </c>
    </row>
    <row r="12" spans="1:6" x14ac:dyDescent="0.35">
      <c r="A12" s="778" t="s">
        <v>573</v>
      </c>
      <c r="B12" s="681">
        <v>20</v>
      </c>
      <c r="E12" s="235" t="s">
        <v>574</v>
      </c>
      <c r="F12" s="235">
        <f>B5</f>
        <v>20</v>
      </c>
    </row>
    <row r="13" spans="1:6" x14ac:dyDescent="0.35">
      <c r="A13" s="778" t="s">
        <v>575</v>
      </c>
      <c r="B13" s="681">
        <v>4</v>
      </c>
      <c r="E13" s="235" t="s">
        <v>421</v>
      </c>
      <c r="F13" s="235">
        <f>B6</f>
        <v>15</v>
      </c>
    </row>
    <row r="14" spans="1:6" ht="27.65" customHeight="1" x14ac:dyDescent="0.35">
      <c r="A14" s="778" t="s">
        <v>576</v>
      </c>
      <c r="B14" s="681">
        <v>2</v>
      </c>
      <c r="E14" s="278" t="s">
        <v>422</v>
      </c>
      <c r="F14" s="235">
        <f>B7</f>
        <v>6</v>
      </c>
    </row>
    <row r="15" spans="1:6" ht="27.65" customHeight="1" x14ac:dyDescent="0.35">
      <c r="A15" s="778" t="s">
        <v>577</v>
      </c>
      <c r="B15" s="681">
        <v>1</v>
      </c>
      <c r="E15" s="278" t="s">
        <v>578</v>
      </c>
      <c r="F15" s="235">
        <f>B28</f>
        <v>15</v>
      </c>
    </row>
    <row r="16" spans="1:6" x14ac:dyDescent="0.35">
      <c r="A16" s="778" t="s">
        <v>579</v>
      </c>
      <c r="B16" s="681">
        <v>1</v>
      </c>
      <c r="E16" s="235" t="s">
        <v>580</v>
      </c>
      <c r="F16" s="235">
        <f>B37</f>
        <v>12</v>
      </c>
    </row>
    <row r="17" spans="1:6" x14ac:dyDescent="0.35">
      <c r="A17" s="514" t="s">
        <v>581</v>
      </c>
      <c r="B17" s="681">
        <v>72</v>
      </c>
      <c r="E17" s="235" t="s">
        <v>582</v>
      </c>
      <c r="F17" s="235">
        <f>B38</f>
        <v>10</v>
      </c>
    </row>
    <row r="18" spans="1:6" x14ac:dyDescent="0.35">
      <c r="A18" s="778" t="s">
        <v>583</v>
      </c>
      <c r="B18" s="681">
        <v>22</v>
      </c>
      <c r="C18" s="235" t="s">
        <v>584</v>
      </c>
    </row>
    <row r="19" spans="1:6" x14ac:dyDescent="0.35">
      <c r="A19" s="778" t="s">
        <v>585</v>
      </c>
      <c r="B19" s="681">
        <v>20</v>
      </c>
      <c r="C19" s="235" t="s">
        <v>109</v>
      </c>
    </row>
    <row r="20" spans="1:6" x14ac:dyDescent="0.35">
      <c r="A20" s="778" t="s">
        <v>586</v>
      </c>
      <c r="B20" s="681">
        <v>8</v>
      </c>
      <c r="C20" s="235" t="s">
        <v>584</v>
      </c>
    </row>
    <row r="21" spans="1:6" x14ac:dyDescent="0.35">
      <c r="A21" s="778" t="s">
        <v>587</v>
      </c>
      <c r="B21" s="681">
        <v>4</v>
      </c>
      <c r="C21" s="235" t="s">
        <v>51</v>
      </c>
    </row>
    <row r="22" spans="1:6" x14ac:dyDescent="0.35">
      <c r="A22" s="778" t="s">
        <v>588</v>
      </c>
      <c r="B22" s="681">
        <v>4</v>
      </c>
      <c r="C22" s="235" t="s">
        <v>109</v>
      </c>
    </row>
    <row r="23" spans="1:6" x14ac:dyDescent="0.35">
      <c r="A23" s="778" t="s">
        <v>589</v>
      </c>
      <c r="B23" s="681">
        <v>3</v>
      </c>
      <c r="C23" s="235" t="s">
        <v>590</v>
      </c>
    </row>
    <row r="24" spans="1:6" x14ac:dyDescent="0.35">
      <c r="A24" s="778" t="s">
        <v>591</v>
      </c>
      <c r="B24" s="681">
        <v>3</v>
      </c>
      <c r="C24" s="235" t="s">
        <v>592</v>
      </c>
    </row>
    <row r="25" spans="1:6" x14ac:dyDescent="0.35">
      <c r="A25" s="1212" t="s">
        <v>593</v>
      </c>
      <c r="B25" s="681">
        <v>3</v>
      </c>
      <c r="C25" s="235" t="s">
        <v>55</v>
      </c>
    </row>
    <row r="26" spans="1:6" x14ac:dyDescent="0.35">
      <c r="A26" s="778" t="s">
        <v>594</v>
      </c>
      <c r="B26" s="681">
        <v>4</v>
      </c>
      <c r="C26" s="235" t="s">
        <v>595</v>
      </c>
    </row>
    <row r="27" spans="1:6" x14ac:dyDescent="0.35">
      <c r="A27" s="514" t="s">
        <v>343</v>
      </c>
      <c r="B27" s="681">
        <v>44</v>
      </c>
    </row>
    <row r="28" spans="1:6" x14ac:dyDescent="0.35">
      <c r="A28" s="1205" t="s">
        <v>578</v>
      </c>
      <c r="B28" s="1206">
        <v>15</v>
      </c>
    </row>
    <row r="29" spans="1:6" x14ac:dyDescent="0.35">
      <c r="A29" s="778" t="s">
        <v>596</v>
      </c>
      <c r="B29" s="681">
        <v>14</v>
      </c>
    </row>
    <row r="30" spans="1:6" x14ac:dyDescent="0.35">
      <c r="A30" s="778" t="s">
        <v>597</v>
      </c>
      <c r="B30" s="681">
        <v>10</v>
      </c>
    </row>
    <row r="31" spans="1:6" x14ac:dyDescent="0.35">
      <c r="A31" s="778" t="s">
        <v>598</v>
      </c>
      <c r="B31" s="681">
        <v>2</v>
      </c>
    </row>
    <row r="32" spans="1:6" x14ac:dyDescent="0.35">
      <c r="A32" s="778" t="s">
        <v>599</v>
      </c>
      <c r="B32" s="681">
        <v>2</v>
      </c>
    </row>
    <row r="33" spans="1:6" x14ac:dyDescent="0.35">
      <c r="A33" s="778" t="s">
        <v>600</v>
      </c>
      <c r="B33" s="681">
        <v>1</v>
      </c>
    </row>
    <row r="34" spans="1:6" x14ac:dyDescent="0.35">
      <c r="A34" s="514" t="s">
        <v>601</v>
      </c>
      <c r="B34" s="681">
        <v>88</v>
      </c>
    </row>
    <row r="35" spans="1:6" x14ac:dyDescent="0.35">
      <c r="A35" s="1212" t="s">
        <v>602</v>
      </c>
      <c r="B35" s="681">
        <v>26</v>
      </c>
    </row>
    <row r="36" spans="1:6" x14ac:dyDescent="0.35">
      <c r="A36" s="778" t="s">
        <v>603</v>
      </c>
      <c r="B36" s="681">
        <v>25</v>
      </c>
    </row>
    <row r="37" spans="1:6" x14ac:dyDescent="0.35">
      <c r="A37" s="778" t="s">
        <v>580</v>
      </c>
      <c r="B37" s="681">
        <v>12</v>
      </c>
      <c r="C37" s="235" t="s">
        <v>604</v>
      </c>
      <c r="E37" s="235" t="s">
        <v>605</v>
      </c>
      <c r="F37" s="235" t="s">
        <v>606</v>
      </c>
    </row>
    <row r="38" spans="1:6" x14ac:dyDescent="0.35">
      <c r="A38" s="778" t="s">
        <v>582</v>
      </c>
      <c r="B38" s="681">
        <v>10</v>
      </c>
      <c r="C38" s="235" t="s">
        <v>604</v>
      </c>
      <c r="E38" s="235" t="s">
        <v>607</v>
      </c>
      <c r="F38" s="235" t="s">
        <v>608</v>
      </c>
    </row>
    <row r="39" spans="1:6" x14ac:dyDescent="0.35">
      <c r="A39" s="778" t="s">
        <v>609</v>
      </c>
      <c r="B39" s="681">
        <v>7</v>
      </c>
      <c r="C39" s="235" t="s">
        <v>595</v>
      </c>
      <c r="E39" s="235" t="s">
        <v>610</v>
      </c>
      <c r="F39" s="235" t="s">
        <v>611</v>
      </c>
    </row>
    <row r="40" spans="1:6" x14ac:dyDescent="0.35">
      <c r="A40" s="778" t="s">
        <v>612</v>
      </c>
      <c r="B40" s="681">
        <v>5</v>
      </c>
      <c r="C40" s="235" t="s">
        <v>109</v>
      </c>
      <c r="E40" s="235" t="s">
        <v>613</v>
      </c>
    </row>
    <row r="41" spans="1:6" x14ac:dyDescent="0.35">
      <c r="A41" s="778" t="s">
        <v>614</v>
      </c>
      <c r="B41" s="681">
        <v>2</v>
      </c>
      <c r="C41" s="235" t="s">
        <v>595</v>
      </c>
      <c r="E41" s="235" t="s">
        <v>615</v>
      </c>
    </row>
    <row r="42" spans="1:6" x14ac:dyDescent="0.35">
      <c r="A42" s="778" t="s">
        <v>616</v>
      </c>
      <c r="B42" s="681">
        <v>2</v>
      </c>
      <c r="C42" s="235" t="s">
        <v>584</v>
      </c>
      <c r="E42" s="1207" t="s">
        <v>617</v>
      </c>
    </row>
    <row r="43" spans="1:6" x14ac:dyDescent="0.35">
      <c r="A43" s="778" t="s">
        <v>618</v>
      </c>
      <c r="B43" s="681">
        <v>0</v>
      </c>
      <c r="E43" s="235" t="s">
        <v>619</v>
      </c>
    </row>
    <row r="44" spans="1:6" x14ac:dyDescent="0.35">
      <c r="A44" s="514" t="s">
        <v>620</v>
      </c>
      <c r="B44" s="681">
        <v>40</v>
      </c>
    </row>
    <row r="45" spans="1:6" x14ac:dyDescent="0.35">
      <c r="A45" s="1212" t="s">
        <v>621</v>
      </c>
      <c r="B45" s="1213">
        <v>21</v>
      </c>
    </row>
    <row r="46" spans="1:6" x14ac:dyDescent="0.35">
      <c r="A46" s="778" t="s">
        <v>622</v>
      </c>
      <c r="B46" s="681">
        <v>6</v>
      </c>
    </row>
    <row r="47" spans="1:6" x14ac:dyDescent="0.35">
      <c r="A47" s="1212" t="s">
        <v>623</v>
      </c>
      <c r="B47" s="1213">
        <v>4</v>
      </c>
    </row>
    <row r="48" spans="1:6" x14ac:dyDescent="0.35">
      <c r="A48" s="778" t="s">
        <v>624</v>
      </c>
      <c r="B48" s="681">
        <v>4</v>
      </c>
    </row>
    <row r="49" spans="1:2" x14ac:dyDescent="0.35">
      <c r="A49" s="1212" t="s">
        <v>625</v>
      </c>
      <c r="B49" s="1213">
        <v>3</v>
      </c>
    </row>
    <row r="50" spans="1:2" x14ac:dyDescent="0.3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4"/>
      <c r="J1" s="1504"/>
      <c r="K1" s="1504"/>
    </row>
    <row r="2" spans="1:62" ht="13.4" customHeight="1" x14ac:dyDescent="0.35">
      <c r="A2" s="1225"/>
      <c r="O2" s="1251" t="s">
        <v>798</v>
      </c>
      <c r="P2" s="1510" t="s">
        <v>627</v>
      </c>
      <c r="Q2" s="1510"/>
      <c r="R2" s="1510"/>
      <c r="S2" s="1510"/>
      <c r="T2" s="1254"/>
      <c r="U2" s="1254"/>
      <c r="V2" s="1254"/>
      <c r="W2" s="1254"/>
      <c r="X2" s="1254"/>
      <c r="Y2" s="1505" t="s">
        <v>628</v>
      </c>
      <c r="Z2" s="1506"/>
      <c r="AA2" s="1506"/>
      <c r="AB2" s="1506"/>
      <c r="AC2" s="1506"/>
      <c r="AD2" s="1506"/>
      <c r="AE2" s="1254"/>
      <c r="AF2" s="1254"/>
      <c r="AG2" s="1507" t="s">
        <v>629</v>
      </c>
      <c r="AH2" s="1506"/>
      <c r="AI2" s="1506"/>
      <c r="AJ2" s="1509" t="s">
        <v>630</v>
      </c>
      <c r="AK2" s="1509"/>
      <c r="AL2" s="1509"/>
      <c r="AM2" s="1509"/>
      <c r="AN2" s="1509"/>
      <c r="AO2" s="1509"/>
      <c r="AP2" s="1509"/>
      <c r="AQ2" s="1509"/>
      <c r="AR2" s="1509"/>
      <c r="AS2" s="1509"/>
      <c r="AT2" s="1255"/>
      <c r="AU2" s="1508" t="s">
        <v>385</v>
      </c>
      <c r="AV2" s="1508"/>
      <c r="AW2" s="1508"/>
      <c r="AX2" s="1508"/>
      <c r="AY2" s="1508"/>
      <c r="AZ2" s="1508"/>
      <c r="BA2" s="1508"/>
      <c r="BB2" s="1236"/>
      <c r="BC2" s="1236"/>
      <c r="BD2" s="1236"/>
      <c r="BE2" s="1236"/>
      <c r="BF2" s="1236"/>
      <c r="BG2" s="1236"/>
      <c r="BH2" s="1236"/>
      <c r="BI2" s="1236"/>
      <c r="BJ2" s="1242" t="s">
        <v>631</v>
      </c>
    </row>
    <row r="3" spans="1:62" ht="43.4" customHeight="1" x14ac:dyDescent="0.3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3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3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3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3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3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3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3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3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3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3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3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3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3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35">
      <c r="R17" s="1258"/>
      <c r="S17" s="1258"/>
      <c r="W17" s="1258"/>
      <c r="X17" s="1258"/>
      <c r="AE17" s="1258"/>
      <c r="AF17" s="1258"/>
      <c r="AV17" s="1258"/>
      <c r="AW17" s="1258"/>
      <c r="AX17" s="1258"/>
      <c r="AY17" s="1258"/>
      <c r="AZ17" s="1258"/>
      <c r="BA17" s="1258"/>
      <c r="BC17" s="1258"/>
      <c r="BE17" s="1258"/>
      <c r="BF17" s="1258"/>
      <c r="BG17" s="1258"/>
    </row>
    <row r="18" spans="2:61" x14ac:dyDescent="0.3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3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35">
      <c r="R20" s="1258"/>
      <c r="S20" s="1258"/>
      <c r="W20" s="1258"/>
      <c r="X20" s="1258"/>
      <c r="AE20" s="1258"/>
      <c r="AF20" s="1258"/>
      <c r="AV20" s="1258"/>
      <c r="AW20" s="1258"/>
      <c r="AX20" s="1258"/>
      <c r="AY20" s="1258"/>
      <c r="AZ20" s="1258"/>
      <c r="BA20" s="1258"/>
      <c r="BC20" s="1258"/>
      <c r="BE20" s="1258"/>
      <c r="BF20" s="1258"/>
      <c r="BG20" s="1258"/>
    </row>
    <row r="21" spans="2:61" x14ac:dyDescent="0.35">
      <c r="R21" s="1258"/>
      <c r="S21" s="1258"/>
      <c r="W21" s="1258"/>
      <c r="X21" s="1258"/>
      <c r="AE21" s="1258"/>
      <c r="AF21" s="1258"/>
      <c r="AV21" s="1258"/>
      <c r="AW21" s="1258"/>
      <c r="AX21" s="1258"/>
      <c r="AY21" s="1258"/>
      <c r="AZ21" s="1258"/>
      <c r="BA21" s="1258"/>
      <c r="BC21" s="1258"/>
      <c r="BE21" s="1258"/>
      <c r="BF21" s="1258"/>
      <c r="BG21" s="1258"/>
    </row>
    <row r="22" spans="2:61" x14ac:dyDescent="0.35">
      <c r="B22" s="1005"/>
      <c r="R22" s="1258"/>
      <c r="S22" s="1258"/>
      <c r="W22" s="1258"/>
      <c r="X22" s="1258"/>
      <c r="AE22" s="1258"/>
      <c r="AF22" s="1258"/>
      <c r="AV22" s="1258"/>
      <c r="AW22" s="1258"/>
      <c r="AX22" s="1258"/>
      <c r="AY22" s="1258"/>
      <c r="AZ22" s="1258"/>
      <c r="BA22" s="1258"/>
      <c r="BC22" s="1258"/>
      <c r="BE22" s="1258"/>
      <c r="BF22" s="1258"/>
      <c r="BG22" s="1258"/>
    </row>
    <row r="23" spans="2:61" x14ac:dyDescent="0.35">
      <c r="B23" s="1005"/>
      <c r="R23" s="1258"/>
      <c r="S23" s="1258"/>
      <c r="W23" s="1258"/>
      <c r="X23" s="1258"/>
      <c r="AE23" s="1258"/>
      <c r="AF23" s="1258"/>
      <c r="AV23" s="1258"/>
      <c r="AW23" s="1258"/>
      <c r="AX23" s="1258"/>
      <c r="AY23" s="1258"/>
      <c r="AZ23" s="1258"/>
      <c r="BA23" s="1258"/>
      <c r="BC23" s="1258"/>
      <c r="BE23" s="1258"/>
      <c r="BF23" s="1258"/>
      <c r="BG23" s="1258"/>
    </row>
    <row r="24" spans="2:61" x14ac:dyDescent="0.35">
      <c r="B24" s="1005"/>
      <c r="R24" s="1258"/>
      <c r="S24" s="1258"/>
      <c r="W24" s="1258"/>
      <c r="X24" s="1258"/>
      <c r="AE24" s="1258"/>
      <c r="AF24" s="1258"/>
      <c r="AV24" s="1258"/>
      <c r="AW24" s="1258"/>
      <c r="AX24" s="1258"/>
      <c r="AY24" s="1258"/>
      <c r="AZ24" s="1258"/>
      <c r="BA24" s="1258"/>
      <c r="BC24" s="1258"/>
      <c r="BE24" s="1258"/>
      <c r="BF24" s="1258"/>
      <c r="BG24" s="1258"/>
    </row>
    <row r="25" spans="2:61" x14ac:dyDescent="0.35">
      <c r="B25" s="1005"/>
      <c r="R25" s="1258"/>
      <c r="S25" s="1258"/>
      <c r="W25" s="1258"/>
      <c r="X25" s="1258"/>
      <c r="AE25" s="1258"/>
      <c r="AF25" s="1258"/>
      <c r="AV25" s="1258"/>
      <c r="AW25" s="1258"/>
      <c r="AX25" s="1258"/>
      <c r="AY25" s="1258"/>
      <c r="AZ25" s="1258"/>
      <c r="BA25" s="1258"/>
      <c r="BC25" s="1258"/>
      <c r="BE25" s="1258"/>
      <c r="BF25" s="1258"/>
      <c r="BG25" s="1258"/>
    </row>
    <row r="26" spans="2:61" x14ac:dyDescent="0.35">
      <c r="B26" s="1005"/>
      <c r="R26" s="1258"/>
      <c r="S26" s="1258"/>
      <c r="W26" s="1258"/>
      <c r="X26" s="1258"/>
      <c r="AE26" s="1258"/>
      <c r="AF26" s="1258"/>
      <c r="AV26" s="1258"/>
      <c r="AW26" s="1258"/>
      <c r="AX26" s="1258"/>
      <c r="AY26" s="1258"/>
      <c r="AZ26" s="1258"/>
      <c r="BA26" s="1258"/>
      <c r="BC26" s="1258"/>
      <c r="BE26" s="1258"/>
      <c r="BF26" s="1258"/>
      <c r="BG26" s="1258"/>
    </row>
    <row r="27" spans="2:61" x14ac:dyDescent="0.35">
      <c r="B27" s="1005"/>
      <c r="R27" s="1258"/>
      <c r="S27" s="1258"/>
      <c r="W27" s="1258"/>
      <c r="X27" s="1258"/>
      <c r="AE27" s="1258"/>
      <c r="AF27" s="1258"/>
      <c r="AV27" s="1258"/>
      <c r="AW27" s="1258"/>
      <c r="AX27" s="1258"/>
      <c r="AY27" s="1258"/>
      <c r="AZ27" s="1258"/>
      <c r="BA27" s="1258"/>
      <c r="BC27" s="1258"/>
      <c r="BE27" s="1258"/>
      <c r="BF27" s="1258"/>
      <c r="BG27" s="1258"/>
    </row>
    <row r="28" spans="2:61" x14ac:dyDescent="0.35">
      <c r="B28" s="1005"/>
      <c r="R28" s="1258"/>
      <c r="S28" s="1258"/>
      <c r="W28" s="1258"/>
      <c r="X28" s="1258"/>
      <c r="AE28" s="1258"/>
      <c r="AF28" s="1258"/>
      <c r="AV28" s="1258"/>
      <c r="AW28" s="1258"/>
      <c r="AX28" s="1258"/>
      <c r="AY28" s="1258"/>
      <c r="AZ28" s="1258"/>
      <c r="BA28" s="1258"/>
      <c r="BC28" s="1258"/>
      <c r="BE28" s="1258"/>
      <c r="BF28" s="1258"/>
      <c r="BG28" s="1258"/>
    </row>
    <row r="29" spans="2:61" x14ac:dyDescent="0.35">
      <c r="R29" s="1258"/>
      <c r="S29" s="1258"/>
      <c r="W29" s="1258"/>
      <c r="X29" s="1258"/>
      <c r="AE29" s="1258"/>
      <c r="AF29" s="1258"/>
      <c r="AV29" s="1258"/>
      <c r="AW29" s="1258"/>
      <c r="AX29" s="1258"/>
      <c r="AY29" s="1258"/>
      <c r="AZ29" s="1258"/>
      <c r="BA29" s="1258"/>
      <c r="BC29" s="1258"/>
      <c r="BE29" s="1258"/>
      <c r="BF29" s="1258"/>
      <c r="BG29" s="1258"/>
    </row>
    <row r="30" spans="2:61" x14ac:dyDescent="0.35">
      <c r="R30" s="1258"/>
      <c r="S30" s="1258"/>
      <c r="W30" s="1258"/>
      <c r="X30" s="1258"/>
      <c r="AE30" s="1258"/>
      <c r="AF30" s="1258"/>
      <c r="AV30" s="1258"/>
      <c r="AW30" s="1258"/>
      <c r="AX30" s="1258"/>
      <c r="AY30" s="1258"/>
      <c r="AZ30" s="1258"/>
      <c r="BA30" s="1258"/>
      <c r="BC30" s="1258"/>
      <c r="BE30" s="1258"/>
      <c r="BF30" s="1258"/>
      <c r="BG30" s="1258"/>
    </row>
    <row r="31" spans="2:61" x14ac:dyDescent="0.35">
      <c r="R31" s="1258"/>
      <c r="S31" s="1258"/>
      <c r="W31" s="1258"/>
      <c r="X31" s="1258"/>
      <c r="AE31" s="1258"/>
      <c r="AF31" s="1258"/>
      <c r="AV31" s="1258"/>
      <c r="AW31" s="1258"/>
      <c r="AX31" s="1258"/>
      <c r="AY31" s="1258"/>
      <c r="AZ31" s="1258"/>
      <c r="BA31" s="1258"/>
      <c r="BC31" s="1258"/>
      <c r="BE31" s="1258"/>
      <c r="BF31" s="1258"/>
      <c r="BG31" s="1258"/>
    </row>
    <row r="32" spans="2:61" x14ac:dyDescent="0.35">
      <c r="R32" s="1258"/>
      <c r="S32" s="1258"/>
      <c r="W32" s="1258"/>
      <c r="X32" s="1258"/>
      <c r="AE32" s="1258"/>
      <c r="AF32" s="1258"/>
      <c r="AV32" s="1258"/>
      <c r="AW32" s="1258"/>
      <c r="AX32" s="1258"/>
      <c r="AY32" s="1258"/>
      <c r="AZ32" s="1258"/>
      <c r="BA32" s="1258"/>
      <c r="BC32" s="1258"/>
      <c r="BE32" s="1258"/>
      <c r="BF32" s="1258"/>
      <c r="BG32" s="1258"/>
    </row>
    <row r="33" spans="18:59" x14ac:dyDescent="0.35">
      <c r="R33" s="1258"/>
      <c r="S33" s="1258"/>
      <c r="W33" s="1258"/>
      <c r="X33" s="1258"/>
      <c r="AE33" s="1258"/>
      <c r="AF33" s="1258"/>
      <c r="AV33" s="1258"/>
      <c r="AW33" s="1258"/>
      <c r="AX33" s="1258"/>
      <c r="AY33" s="1258"/>
      <c r="AZ33" s="1258"/>
      <c r="BA33" s="1258"/>
      <c r="BC33" s="1258"/>
      <c r="BE33" s="1258"/>
      <c r="BF33" s="1258"/>
      <c r="BG33" s="1258"/>
    </row>
    <row r="34" spans="18:59" x14ac:dyDescent="0.35">
      <c r="R34" s="1258"/>
      <c r="S34" s="1258"/>
      <c r="W34" s="1258"/>
      <c r="X34" s="1258"/>
      <c r="AE34" s="1258"/>
      <c r="AF34" s="1258"/>
      <c r="AV34" s="1258"/>
      <c r="AW34" s="1258"/>
      <c r="AX34" s="1258"/>
      <c r="AY34" s="1258"/>
      <c r="AZ34" s="1258"/>
      <c r="BA34" s="1258"/>
      <c r="BC34" s="1258"/>
      <c r="BE34" s="1258"/>
      <c r="BF34" s="1258"/>
      <c r="BG34" s="1258"/>
    </row>
    <row r="35" spans="18:59" x14ac:dyDescent="0.35">
      <c r="R35" s="1258"/>
      <c r="S35" s="1258"/>
      <c r="W35" s="1258"/>
      <c r="X35" s="1258"/>
      <c r="AE35" s="1258"/>
      <c r="AF35" s="1258"/>
      <c r="AV35" s="1258"/>
      <c r="AW35" s="1258"/>
      <c r="AX35" s="1258"/>
      <c r="AY35" s="1258"/>
      <c r="AZ35" s="1258"/>
      <c r="BA35" s="1258"/>
      <c r="BC35" s="1258"/>
      <c r="BE35" s="1258"/>
      <c r="BF35" s="1258"/>
      <c r="BG35" s="1258"/>
    </row>
    <row r="36" spans="18:59" x14ac:dyDescent="0.35">
      <c r="R36" s="1258"/>
      <c r="S36" s="1258"/>
      <c r="W36" s="1258"/>
      <c r="X36" s="1258"/>
      <c r="AE36" s="1258"/>
      <c r="AF36" s="1258"/>
      <c r="AV36" s="1258"/>
      <c r="AW36" s="1258"/>
      <c r="AX36" s="1258"/>
      <c r="AY36" s="1258"/>
      <c r="AZ36" s="1258"/>
      <c r="BA36" s="1258"/>
      <c r="BC36" s="1258"/>
      <c r="BE36" s="1258"/>
      <c r="BF36" s="1258"/>
      <c r="BG36" s="1258"/>
    </row>
    <row r="37" spans="18:59" x14ac:dyDescent="0.35">
      <c r="R37" s="1258"/>
      <c r="S37" s="1258"/>
      <c r="W37" s="1258"/>
      <c r="X37" s="1258"/>
      <c r="AE37" s="1258"/>
      <c r="AF37" s="1258"/>
      <c r="AV37" s="1258"/>
      <c r="AW37" s="1258"/>
      <c r="AX37" s="1258"/>
      <c r="AY37" s="1258"/>
      <c r="AZ37" s="1258"/>
      <c r="BA37" s="1258"/>
      <c r="BC37" s="1258"/>
      <c r="BE37" s="1258"/>
      <c r="BF37" s="1258"/>
      <c r="BG37" s="1258"/>
    </row>
    <row r="38" spans="18:59" x14ac:dyDescent="0.35">
      <c r="R38" s="1258"/>
      <c r="S38" s="1258"/>
      <c r="W38" s="1258"/>
      <c r="X38" s="1258"/>
      <c r="AE38" s="1258"/>
      <c r="AF38" s="1258"/>
      <c r="AV38" s="1258"/>
      <c r="AW38" s="1258"/>
      <c r="AX38" s="1258"/>
      <c r="AY38" s="1258"/>
      <c r="AZ38" s="1258"/>
      <c r="BA38" s="1258"/>
      <c r="BC38" s="1258"/>
      <c r="BE38" s="1258"/>
      <c r="BF38" s="1258"/>
      <c r="BG38" s="1258"/>
    </row>
    <row r="39" spans="18:59" x14ac:dyDescent="0.35">
      <c r="R39" s="1258"/>
      <c r="S39" s="1258"/>
      <c r="W39" s="1258"/>
      <c r="X39" s="1258"/>
      <c r="AE39" s="1258"/>
      <c r="AF39" s="1258"/>
      <c r="AV39" s="1258"/>
      <c r="AW39" s="1258"/>
      <c r="AX39" s="1258"/>
      <c r="AY39" s="1258"/>
      <c r="AZ39" s="1258"/>
      <c r="BA39" s="1258"/>
      <c r="BC39" s="1258"/>
      <c r="BE39" s="1258"/>
      <c r="BF39" s="1258"/>
      <c r="BG39" s="1258"/>
    </row>
    <row r="40" spans="18:59" x14ac:dyDescent="0.35">
      <c r="R40" s="1258"/>
      <c r="S40" s="1258"/>
      <c r="W40" s="1258"/>
      <c r="X40" s="1258"/>
      <c r="AE40" s="1258"/>
      <c r="AF40" s="1258"/>
      <c r="AV40" s="1258"/>
      <c r="AW40" s="1258"/>
      <c r="AX40" s="1258"/>
      <c r="AY40" s="1258"/>
      <c r="AZ40" s="1258"/>
      <c r="BA40" s="1258"/>
      <c r="BC40" s="1258"/>
      <c r="BE40" s="1258"/>
      <c r="BF40" s="1258"/>
      <c r="BG40" s="1258"/>
    </row>
    <row r="41" spans="18:59" x14ac:dyDescent="0.35">
      <c r="R41" s="1258"/>
      <c r="S41" s="1258"/>
      <c r="W41" s="1258"/>
      <c r="X41" s="1258"/>
      <c r="AE41" s="1258"/>
      <c r="AF41" s="1258"/>
      <c r="AV41" s="1258"/>
      <c r="AW41" s="1258"/>
      <c r="AX41" s="1258"/>
      <c r="AY41" s="1258"/>
      <c r="AZ41" s="1258"/>
      <c r="BA41" s="1258"/>
      <c r="BC41" s="1258"/>
      <c r="BE41" s="1258"/>
      <c r="BF41" s="1258"/>
      <c r="BG41" s="1258"/>
    </row>
    <row r="42" spans="18:59" x14ac:dyDescent="0.35">
      <c r="R42" s="1258"/>
      <c r="S42" s="1258"/>
      <c r="W42" s="1258"/>
      <c r="X42" s="1258"/>
      <c r="AE42" s="1258"/>
      <c r="AF42" s="1258"/>
      <c r="AV42" s="1258"/>
      <c r="AW42" s="1258"/>
      <c r="AX42" s="1258"/>
      <c r="AY42" s="1258"/>
      <c r="AZ42" s="1258"/>
      <c r="BA42" s="1258"/>
      <c r="BC42" s="1258"/>
      <c r="BE42" s="1258"/>
      <c r="BF42" s="1258"/>
      <c r="BG42" s="1258"/>
    </row>
    <row r="43" spans="18:59" x14ac:dyDescent="0.35">
      <c r="R43" s="1258"/>
      <c r="S43" s="1258"/>
      <c r="W43" s="1258"/>
      <c r="X43" s="1258"/>
      <c r="AE43" s="1258"/>
      <c r="AF43" s="1258"/>
      <c r="AV43" s="1258"/>
      <c r="AW43" s="1258"/>
      <c r="AX43" s="1258"/>
      <c r="AY43" s="1258"/>
      <c r="AZ43" s="1258"/>
      <c r="BA43" s="1258"/>
      <c r="BC43" s="1258"/>
      <c r="BE43" s="1258"/>
      <c r="BF43" s="1258"/>
      <c r="BG43" s="1258"/>
    </row>
    <row r="44" spans="18:59" x14ac:dyDescent="0.35">
      <c r="R44" s="1258"/>
      <c r="S44" s="1258"/>
      <c r="W44" s="1258"/>
      <c r="X44" s="1258"/>
      <c r="AE44" s="1258"/>
      <c r="AF44" s="1258"/>
      <c r="AV44" s="1258"/>
      <c r="AW44" s="1258"/>
      <c r="AX44" s="1258"/>
      <c r="AY44" s="1258"/>
      <c r="AZ44" s="1258"/>
      <c r="BA44" s="1258"/>
      <c r="BC44" s="1258"/>
      <c r="BE44" s="1258"/>
      <c r="BF44" s="1258"/>
      <c r="BG44" s="1258"/>
    </row>
    <row r="45" spans="18:59" x14ac:dyDescent="0.35">
      <c r="R45" s="1258"/>
      <c r="S45" s="1258"/>
      <c r="W45" s="1258"/>
      <c r="X45" s="1258"/>
      <c r="AE45" s="1258"/>
      <c r="AF45" s="1258"/>
      <c r="AV45" s="1258"/>
      <c r="AW45" s="1258"/>
      <c r="AX45" s="1258"/>
      <c r="AY45" s="1258"/>
      <c r="AZ45" s="1258"/>
      <c r="BA45" s="1258"/>
      <c r="BC45" s="1258"/>
      <c r="BE45" s="1258"/>
      <c r="BF45" s="1258"/>
      <c r="BG45" s="1258"/>
    </row>
    <row r="46" spans="18:59" x14ac:dyDescent="0.35">
      <c r="R46" s="1258"/>
      <c r="S46" s="1258"/>
      <c r="W46" s="1258"/>
      <c r="X46" s="1258"/>
      <c r="AE46" s="1258"/>
      <c r="AF46" s="1258"/>
      <c r="AV46" s="1258"/>
      <c r="AW46" s="1258"/>
      <c r="AX46" s="1258"/>
      <c r="AY46" s="1258"/>
      <c r="AZ46" s="1258"/>
      <c r="BA46" s="1258"/>
      <c r="BC46" s="1258"/>
      <c r="BE46" s="1258"/>
      <c r="BF46" s="1258"/>
      <c r="BG46" s="1258"/>
    </row>
    <row r="47" spans="18:59" x14ac:dyDescent="0.35">
      <c r="R47" s="1258"/>
      <c r="S47" s="1258"/>
      <c r="W47" s="1258"/>
      <c r="X47" s="1258"/>
      <c r="AE47" s="1258"/>
      <c r="AF47" s="1258"/>
      <c r="AV47" s="1258"/>
      <c r="AW47" s="1258"/>
      <c r="AX47" s="1258"/>
      <c r="AY47" s="1258"/>
      <c r="AZ47" s="1258"/>
      <c r="BA47" s="1258"/>
      <c r="BC47" s="1258"/>
      <c r="BE47" s="1258"/>
      <c r="BF47" s="1258"/>
      <c r="BG47" s="1258"/>
    </row>
    <row r="48" spans="18:59" x14ac:dyDescent="0.35">
      <c r="R48" s="1258"/>
      <c r="S48" s="1258"/>
      <c r="W48" s="1258"/>
      <c r="X48" s="1258"/>
      <c r="AE48" s="1258"/>
      <c r="AF48" s="1258"/>
      <c r="AV48" s="1258"/>
      <c r="AW48" s="1258"/>
      <c r="AX48" s="1258"/>
      <c r="AY48" s="1258"/>
      <c r="AZ48" s="1258"/>
      <c r="BA48" s="1258"/>
      <c r="BC48" s="1258"/>
      <c r="BE48" s="1258"/>
      <c r="BF48" s="1258"/>
      <c r="BG48" s="1258"/>
    </row>
    <row r="49" spans="18:59" x14ac:dyDescent="0.35">
      <c r="R49" s="1258"/>
      <c r="S49" s="1258"/>
      <c r="W49" s="1258"/>
      <c r="X49" s="1258"/>
      <c r="AE49" s="1258"/>
      <c r="AF49" s="1258"/>
      <c r="AV49" s="1258"/>
      <c r="AW49" s="1258"/>
      <c r="AX49" s="1258"/>
      <c r="AY49" s="1258"/>
      <c r="AZ49" s="1258"/>
      <c r="BA49" s="1258"/>
      <c r="BC49" s="1258"/>
      <c r="BE49" s="1258"/>
      <c r="BF49" s="1258"/>
      <c r="BG49" s="1258"/>
    </row>
    <row r="50" spans="18:59" x14ac:dyDescent="0.35">
      <c r="R50" s="1258"/>
      <c r="S50" s="1258"/>
      <c r="W50" s="1258"/>
      <c r="X50" s="1258"/>
      <c r="AE50" s="1258"/>
      <c r="AF50" s="1258"/>
      <c r="AV50" s="1258"/>
      <c r="AW50" s="1258"/>
      <c r="AX50" s="1258"/>
      <c r="AY50" s="1258"/>
      <c r="AZ50" s="1258"/>
      <c r="BA50" s="1258"/>
      <c r="BC50" s="1258"/>
      <c r="BE50" s="1258"/>
      <c r="BF50" s="1258"/>
      <c r="BG50" s="1258"/>
    </row>
    <row r="51" spans="18:59" x14ac:dyDescent="0.35">
      <c r="R51" s="1258"/>
      <c r="S51" s="1258"/>
      <c r="W51" s="1258"/>
      <c r="X51" s="1258"/>
      <c r="AE51" s="1258"/>
      <c r="AF51" s="1258"/>
      <c r="AV51" s="1258"/>
      <c r="AW51" s="1258"/>
      <c r="AX51" s="1258"/>
      <c r="AY51" s="1258"/>
      <c r="AZ51" s="1258"/>
      <c r="BA51" s="1258"/>
      <c r="BC51" s="1258"/>
      <c r="BE51" s="1258"/>
      <c r="BF51" s="1258"/>
      <c r="BG51" s="1258"/>
    </row>
    <row r="52" spans="18:59" x14ac:dyDescent="0.35">
      <c r="R52" s="1258"/>
      <c r="S52" s="1258"/>
      <c r="W52" s="1258"/>
      <c r="X52" s="1258"/>
      <c r="AE52" s="1258"/>
      <c r="AF52" s="1258"/>
      <c r="AV52" s="1258"/>
      <c r="AW52" s="1258"/>
      <c r="AX52" s="1258"/>
      <c r="AY52" s="1258"/>
      <c r="AZ52" s="1258"/>
      <c r="BA52" s="1258"/>
      <c r="BC52" s="1258"/>
      <c r="BE52" s="1258"/>
      <c r="BF52" s="1258"/>
      <c r="BG52" s="1258"/>
    </row>
    <row r="53" spans="18:59" x14ac:dyDescent="0.35">
      <c r="R53" s="1258"/>
      <c r="S53" s="1258"/>
      <c r="W53" s="1258"/>
      <c r="X53" s="1258"/>
      <c r="AE53" s="1258"/>
      <c r="AF53" s="1258"/>
      <c r="AV53" s="1258"/>
      <c r="AW53" s="1258"/>
      <c r="AX53" s="1258"/>
      <c r="AY53" s="1258"/>
      <c r="AZ53" s="1258"/>
      <c r="BA53" s="1258"/>
      <c r="BC53" s="1258"/>
      <c r="BE53" s="1258"/>
      <c r="BF53" s="1258"/>
      <c r="BG53" s="1258"/>
    </row>
    <row r="54" spans="18:59" x14ac:dyDescent="0.35">
      <c r="R54" s="1258"/>
      <c r="S54" s="1258"/>
      <c r="W54" s="1258"/>
      <c r="X54" s="1258"/>
      <c r="AE54" s="1258"/>
      <c r="AF54" s="1258"/>
      <c r="AV54" s="1258"/>
      <c r="AW54" s="1258"/>
      <c r="AX54" s="1258"/>
      <c r="AY54" s="1258"/>
      <c r="AZ54" s="1258"/>
      <c r="BA54" s="1258"/>
      <c r="BC54" s="1258"/>
      <c r="BE54" s="1258"/>
      <c r="BF54" s="1258"/>
      <c r="BG54" s="1258"/>
    </row>
    <row r="55" spans="18:59" x14ac:dyDescent="0.35">
      <c r="R55" s="1258"/>
      <c r="S55" s="1258"/>
      <c r="W55" s="1258"/>
      <c r="X55" s="1258"/>
      <c r="AE55" s="1258"/>
      <c r="AF55" s="1258"/>
      <c r="AV55" s="1258"/>
      <c r="AW55" s="1258"/>
      <c r="AX55" s="1258"/>
      <c r="AY55" s="1258"/>
      <c r="AZ55" s="1258"/>
      <c r="BA55" s="1258"/>
      <c r="BC55" s="1258"/>
      <c r="BE55" s="1258"/>
      <c r="BF55" s="1258"/>
      <c r="BG55" s="1258"/>
    </row>
    <row r="56" spans="18:59" x14ac:dyDescent="0.35">
      <c r="R56" s="1258"/>
      <c r="S56" s="1258"/>
      <c r="W56" s="1258"/>
      <c r="X56" s="1258"/>
      <c r="AE56" s="1258"/>
      <c r="AF56" s="1258"/>
      <c r="AV56" s="1258"/>
      <c r="AW56" s="1258"/>
      <c r="AX56" s="1258"/>
      <c r="AY56" s="1258"/>
      <c r="AZ56" s="1258"/>
      <c r="BA56" s="1258"/>
      <c r="BC56" s="1258"/>
      <c r="BE56" s="1258"/>
      <c r="BF56" s="1258"/>
      <c r="BG56" s="1258"/>
    </row>
    <row r="57" spans="18:59" x14ac:dyDescent="0.35">
      <c r="R57" s="1258"/>
      <c r="S57" s="1258"/>
      <c r="W57" s="1258"/>
      <c r="X57" s="1258"/>
      <c r="AE57" s="1258"/>
      <c r="AF57" s="1258"/>
      <c r="AV57" s="1258"/>
      <c r="AW57" s="1258"/>
      <c r="AX57" s="1258"/>
      <c r="AY57" s="1258"/>
      <c r="AZ57" s="1258"/>
      <c r="BA57" s="1258"/>
      <c r="BC57" s="1258"/>
      <c r="BE57" s="1258"/>
      <c r="BF57" s="1258"/>
      <c r="BG57" s="1258"/>
    </row>
    <row r="58" spans="18:59" x14ac:dyDescent="0.35">
      <c r="R58" s="1258"/>
      <c r="S58" s="1258"/>
      <c r="W58" s="1258"/>
      <c r="X58" s="1258"/>
      <c r="AE58" s="1258"/>
      <c r="AF58" s="1258"/>
      <c r="AV58" s="1258"/>
      <c r="AW58" s="1258"/>
      <c r="AX58" s="1258"/>
      <c r="AY58" s="1258"/>
      <c r="AZ58" s="1258"/>
      <c r="BA58" s="1258"/>
      <c r="BC58" s="1258"/>
      <c r="BE58" s="1258"/>
      <c r="BF58" s="1258"/>
      <c r="BG58" s="1258"/>
    </row>
    <row r="59" spans="18:59" x14ac:dyDescent="0.35">
      <c r="R59" s="1258"/>
      <c r="S59" s="1258"/>
      <c r="W59" s="1258"/>
      <c r="X59" s="1258"/>
      <c r="AE59" s="1258"/>
      <c r="AF59" s="1258"/>
      <c r="AV59" s="1258"/>
      <c r="AW59" s="1258"/>
      <c r="AX59" s="1258"/>
      <c r="AY59" s="1258"/>
      <c r="AZ59" s="1258"/>
      <c r="BA59" s="1258"/>
      <c r="BC59" s="1258"/>
      <c r="BE59" s="1258"/>
      <c r="BF59" s="1258"/>
      <c r="BG59" s="1258"/>
    </row>
    <row r="60" spans="18:59" x14ac:dyDescent="0.35">
      <c r="R60" s="1258"/>
      <c r="S60" s="1258"/>
      <c r="W60" s="1258"/>
      <c r="X60" s="1258"/>
      <c r="AE60" s="1258"/>
      <c r="AF60" s="1258"/>
      <c r="AV60" s="1258"/>
      <c r="AW60" s="1258"/>
      <c r="AX60" s="1258"/>
      <c r="AY60" s="1258"/>
      <c r="AZ60" s="1258"/>
      <c r="BA60" s="1258"/>
      <c r="BC60" s="1258"/>
      <c r="BE60" s="1258"/>
      <c r="BF60" s="1258"/>
      <c r="BG60" s="1258"/>
    </row>
    <row r="61" spans="18:59" x14ac:dyDescent="0.35">
      <c r="R61" s="1258"/>
      <c r="S61" s="1258"/>
      <c r="W61" s="1258"/>
      <c r="X61" s="1258"/>
      <c r="AE61" s="1258"/>
      <c r="AF61" s="1258"/>
      <c r="AV61" s="1258"/>
      <c r="AW61" s="1258"/>
      <c r="AX61" s="1258"/>
      <c r="AY61" s="1258"/>
      <c r="AZ61" s="1258"/>
      <c r="BA61" s="1258"/>
      <c r="BC61" s="1258"/>
      <c r="BE61" s="1258"/>
      <c r="BF61" s="1258"/>
      <c r="BG61" s="1258"/>
    </row>
    <row r="62" spans="18:59" x14ac:dyDescent="0.35">
      <c r="R62" s="1258"/>
      <c r="S62" s="1258"/>
      <c r="W62" s="1258"/>
      <c r="X62" s="1258"/>
      <c r="AE62" s="1258"/>
      <c r="AF62" s="1258"/>
      <c r="AV62" s="1258"/>
      <c r="AW62" s="1258"/>
      <c r="AX62" s="1258"/>
      <c r="AY62" s="1258"/>
      <c r="AZ62" s="1258"/>
      <c r="BA62" s="1258"/>
      <c r="BC62" s="1258"/>
      <c r="BE62" s="1258"/>
      <c r="BF62" s="1258"/>
      <c r="BG62" s="1258"/>
    </row>
    <row r="63" spans="18:59" x14ac:dyDescent="0.35">
      <c r="R63" s="1258"/>
      <c r="S63" s="1258"/>
      <c r="W63" s="1258"/>
      <c r="X63" s="1258"/>
      <c r="AE63" s="1258"/>
      <c r="AF63" s="1258"/>
      <c r="AV63" s="1258"/>
      <c r="AW63" s="1258"/>
      <c r="AX63" s="1258"/>
      <c r="AY63" s="1258"/>
      <c r="AZ63" s="1258"/>
      <c r="BA63" s="1258"/>
      <c r="BC63" s="1258"/>
      <c r="BE63" s="1258"/>
      <c r="BF63" s="1258"/>
      <c r="BG63" s="1258"/>
    </row>
    <row r="64" spans="18:59" x14ac:dyDescent="0.35">
      <c r="R64" s="1258"/>
      <c r="S64" s="1258"/>
      <c r="W64" s="1258"/>
      <c r="X64" s="1258"/>
      <c r="AE64" s="1258"/>
      <c r="AF64" s="1258"/>
      <c r="AV64" s="1258"/>
      <c r="AW64" s="1258"/>
      <c r="AX64" s="1258"/>
      <c r="AY64" s="1258"/>
      <c r="AZ64" s="1258"/>
      <c r="BA64" s="1258"/>
      <c r="BC64" s="1258"/>
      <c r="BE64" s="1258"/>
      <c r="BF64" s="1258"/>
      <c r="BG64" s="1258"/>
    </row>
    <row r="65" spans="18:59" x14ac:dyDescent="0.35">
      <c r="R65" s="1258"/>
      <c r="S65" s="1258"/>
      <c r="W65" s="1258"/>
      <c r="X65" s="1258"/>
      <c r="AE65" s="1258"/>
      <c r="AF65" s="1258"/>
      <c r="AV65" s="1258"/>
      <c r="AW65" s="1258"/>
      <c r="AX65" s="1258"/>
      <c r="AY65" s="1258"/>
      <c r="AZ65" s="1258"/>
      <c r="BA65" s="1258"/>
      <c r="BC65" s="1258"/>
      <c r="BE65" s="1258"/>
      <c r="BF65" s="1258"/>
      <c r="BG65" s="1258"/>
    </row>
    <row r="66" spans="18:59" x14ac:dyDescent="0.35">
      <c r="R66" s="1258"/>
      <c r="S66" s="1258"/>
      <c r="W66" s="1258"/>
      <c r="X66" s="1258"/>
      <c r="AE66" s="1258"/>
      <c r="AF66" s="1258"/>
      <c r="AV66" s="1258"/>
      <c r="AW66" s="1258"/>
      <c r="AX66" s="1258"/>
      <c r="AY66" s="1258"/>
      <c r="AZ66" s="1258"/>
      <c r="BA66" s="1258"/>
      <c r="BC66" s="1258"/>
      <c r="BE66" s="1258"/>
      <c r="BF66" s="1258"/>
      <c r="BG66" s="1258"/>
    </row>
    <row r="67" spans="18:59" x14ac:dyDescent="0.35">
      <c r="R67" s="1258"/>
      <c r="S67" s="1258"/>
      <c r="W67" s="1258"/>
      <c r="X67" s="1258"/>
      <c r="AE67" s="1258"/>
      <c r="AF67" s="1258"/>
      <c r="AV67" s="1258"/>
      <c r="AW67" s="1258"/>
      <c r="AX67" s="1258"/>
      <c r="AY67" s="1258"/>
      <c r="AZ67" s="1258"/>
      <c r="BA67" s="1258"/>
      <c r="BC67" s="1258"/>
      <c r="BE67" s="1258"/>
      <c r="BF67" s="1258"/>
      <c r="BG67" s="1258"/>
    </row>
    <row r="68" spans="18:59" x14ac:dyDescent="0.35">
      <c r="R68" s="1258"/>
      <c r="S68" s="1258"/>
      <c r="W68" s="1258"/>
      <c r="X68" s="1258"/>
      <c r="AE68" s="1258"/>
      <c r="AF68" s="1258"/>
      <c r="AV68" s="1258"/>
      <c r="AW68" s="1258"/>
      <c r="AX68" s="1258"/>
      <c r="AY68" s="1258"/>
      <c r="AZ68" s="1258"/>
      <c r="BA68" s="1258"/>
      <c r="BC68" s="1258"/>
      <c r="BE68" s="1258"/>
      <c r="BF68" s="1258"/>
      <c r="BG68" s="1258"/>
    </row>
    <row r="69" spans="18:59" x14ac:dyDescent="0.35">
      <c r="R69" s="1258"/>
      <c r="S69" s="1258"/>
      <c r="W69" s="1258"/>
      <c r="X69" s="1258"/>
      <c r="AE69" s="1258"/>
      <c r="AF69" s="1258"/>
      <c r="AV69" s="1258"/>
      <c r="AW69" s="1258"/>
      <c r="AX69" s="1258"/>
      <c r="AY69" s="1258"/>
      <c r="AZ69" s="1258"/>
      <c r="BA69" s="1258"/>
      <c r="BC69" s="1258"/>
      <c r="BE69" s="1258"/>
      <c r="BF69" s="1258"/>
      <c r="BG69" s="1258"/>
    </row>
    <row r="70" spans="18:59" x14ac:dyDescent="0.35">
      <c r="R70" s="1258"/>
      <c r="S70" s="1258"/>
      <c r="W70" s="1258"/>
      <c r="X70" s="1258"/>
      <c r="AE70" s="1258"/>
      <c r="AF70" s="1258"/>
      <c r="AV70" s="1258"/>
      <c r="AW70" s="1258"/>
      <c r="AX70" s="1258"/>
      <c r="AY70" s="1258"/>
      <c r="AZ70" s="1258"/>
      <c r="BA70" s="1258"/>
      <c r="BC70" s="1258"/>
      <c r="BE70" s="1258"/>
      <c r="BF70" s="1258"/>
      <c r="BG70" s="1258"/>
    </row>
    <row r="71" spans="18:59" x14ac:dyDescent="0.35">
      <c r="R71" s="1258"/>
      <c r="S71" s="1258"/>
      <c r="W71" s="1258"/>
      <c r="X71" s="1258"/>
      <c r="AE71" s="1258"/>
      <c r="AF71" s="1258"/>
      <c r="AV71" s="1258"/>
      <c r="AW71" s="1258"/>
      <c r="AX71" s="1258"/>
      <c r="AY71" s="1258"/>
      <c r="AZ71" s="1258"/>
      <c r="BA71" s="1258"/>
      <c r="BC71" s="1258"/>
      <c r="BE71" s="1258"/>
      <c r="BF71" s="1258"/>
      <c r="BG71" s="1258"/>
    </row>
    <row r="72" spans="18:59" x14ac:dyDescent="0.35">
      <c r="R72" s="1258"/>
      <c r="S72" s="1258"/>
      <c r="W72" s="1258"/>
      <c r="X72" s="1258"/>
      <c r="AE72" s="1258"/>
      <c r="AF72" s="1258"/>
      <c r="AV72" s="1258"/>
      <c r="AW72" s="1258"/>
      <c r="AX72" s="1258"/>
      <c r="AY72" s="1258"/>
      <c r="AZ72" s="1258"/>
      <c r="BA72" s="1258"/>
      <c r="BC72" s="1258"/>
      <c r="BE72" s="1258"/>
      <c r="BF72" s="1258"/>
      <c r="BG72" s="1258"/>
    </row>
    <row r="73" spans="18:59" x14ac:dyDescent="0.35">
      <c r="R73" s="1258"/>
      <c r="S73" s="1258"/>
      <c r="W73" s="1258"/>
      <c r="X73" s="1258"/>
      <c r="AE73" s="1258"/>
      <c r="AF73" s="1258"/>
      <c r="AV73" s="1258"/>
      <c r="AW73" s="1258"/>
      <c r="AX73" s="1258"/>
      <c r="AY73" s="1258"/>
      <c r="AZ73" s="1258"/>
      <c r="BA73" s="1258"/>
      <c r="BC73" s="1258"/>
      <c r="BE73" s="1258"/>
      <c r="BF73" s="1258"/>
      <c r="BG73" s="1258"/>
    </row>
    <row r="74" spans="18:59" x14ac:dyDescent="0.35">
      <c r="R74" s="1258"/>
      <c r="S74" s="1258"/>
      <c r="W74" s="1258"/>
      <c r="X74" s="1258"/>
      <c r="AE74" s="1258"/>
      <c r="AF74" s="1258"/>
      <c r="AV74" s="1258"/>
      <c r="AW74" s="1258"/>
      <c r="AX74" s="1258"/>
      <c r="AY74" s="1258"/>
      <c r="AZ74" s="1258"/>
      <c r="BA74" s="1258"/>
      <c r="BC74" s="1258"/>
      <c r="BE74" s="1258"/>
      <c r="BF74" s="1258"/>
      <c r="BG74" s="1258"/>
    </row>
    <row r="75" spans="18:59" x14ac:dyDescent="0.35">
      <c r="R75" s="1258"/>
      <c r="S75" s="1258"/>
      <c r="W75" s="1258"/>
      <c r="X75" s="1258"/>
      <c r="AE75" s="1258"/>
      <c r="AF75" s="1258"/>
      <c r="AV75" s="1258"/>
      <c r="AW75" s="1258"/>
      <c r="AX75" s="1258"/>
      <c r="AY75" s="1258"/>
      <c r="AZ75" s="1258"/>
      <c r="BA75" s="1258"/>
      <c r="BC75" s="1258"/>
      <c r="BE75" s="1258"/>
      <c r="BF75" s="1258"/>
      <c r="BG75" s="1258"/>
    </row>
    <row r="76" spans="18:59" x14ac:dyDescent="0.35">
      <c r="R76" s="1258"/>
      <c r="S76" s="1258"/>
      <c r="W76" s="1258"/>
      <c r="X76" s="1258"/>
      <c r="AE76" s="1258"/>
      <c r="AF76" s="1258"/>
      <c r="AV76" s="1258"/>
      <c r="AW76" s="1258"/>
      <c r="AX76" s="1258"/>
      <c r="AY76" s="1258"/>
      <c r="AZ76" s="1258"/>
      <c r="BA76" s="1258"/>
      <c r="BC76" s="1258"/>
      <c r="BE76" s="1258"/>
      <c r="BF76" s="1258"/>
      <c r="BG76" s="1258"/>
    </row>
    <row r="77" spans="18:59" x14ac:dyDescent="0.35">
      <c r="R77" s="1258"/>
      <c r="S77" s="1258"/>
      <c r="W77" s="1258"/>
      <c r="X77" s="1258"/>
      <c r="AE77" s="1258"/>
      <c r="AF77" s="1258"/>
      <c r="AV77" s="1258"/>
      <c r="AW77" s="1258"/>
      <c r="AX77" s="1258"/>
      <c r="AY77" s="1258"/>
      <c r="AZ77" s="1258"/>
      <c r="BA77" s="1258"/>
      <c r="BC77" s="1258"/>
      <c r="BE77" s="1258"/>
      <c r="BF77" s="1258"/>
      <c r="BG77" s="1258"/>
    </row>
    <row r="78" spans="18:59" x14ac:dyDescent="0.35">
      <c r="R78" s="1258"/>
      <c r="S78" s="1258"/>
      <c r="W78" s="1258"/>
      <c r="X78" s="1258"/>
      <c r="AE78" s="1258"/>
      <c r="AF78" s="1258"/>
      <c r="AV78" s="1258"/>
      <c r="AW78" s="1258"/>
      <c r="AX78" s="1258"/>
      <c r="AY78" s="1258"/>
      <c r="AZ78" s="1258"/>
      <c r="BA78" s="1258"/>
      <c r="BC78" s="1258"/>
      <c r="BE78" s="1258"/>
      <c r="BF78" s="1258"/>
      <c r="BG78" s="1258"/>
    </row>
    <row r="79" spans="18:59" x14ac:dyDescent="0.35">
      <c r="R79" s="1258"/>
      <c r="S79" s="1258"/>
      <c r="W79" s="1258"/>
      <c r="X79" s="1258"/>
      <c r="AE79" s="1258"/>
      <c r="AF79" s="1258"/>
      <c r="AV79" s="1258"/>
      <c r="AW79" s="1258"/>
      <c r="AX79" s="1258"/>
      <c r="AY79" s="1258"/>
      <c r="AZ79" s="1258"/>
      <c r="BA79" s="1258"/>
      <c r="BC79" s="1258"/>
      <c r="BE79" s="1258"/>
      <c r="BF79" s="1258"/>
      <c r="BG79" s="1258"/>
    </row>
    <row r="80" spans="18:59" x14ac:dyDescent="0.35">
      <c r="R80" s="1258"/>
      <c r="S80" s="1258"/>
      <c r="W80" s="1258"/>
      <c r="X80" s="1258"/>
      <c r="AE80" s="1258"/>
      <c r="AF80" s="1258"/>
      <c r="AV80" s="1258"/>
      <c r="AW80" s="1258"/>
      <c r="AX80" s="1258"/>
      <c r="AY80" s="1258"/>
      <c r="AZ80" s="1258"/>
      <c r="BA80" s="1258"/>
      <c r="BC80" s="1258"/>
      <c r="BE80" s="1258"/>
      <c r="BF80" s="1258"/>
      <c r="BG80" s="1258"/>
    </row>
    <row r="81" spans="18:59" x14ac:dyDescent="0.35">
      <c r="R81" s="1258"/>
      <c r="S81" s="1258"/>
      <c r="W81" s="1258"/>
      <c r="X81" s="1258"/>
      <c r="AE81" s="1258"/>
      <c r="AF81" s="1258"/>
      <c r="AV81" s="1258"/>
      <c r="AW81" s="1258"/>
      <c r="AX81" s="1258"/>
      <c r="AY81" s="1258"/>
      <c r="AZ81" s="1258"/>
      <c r="BA81" s="1258"/>
      <c r="BC81" s="1258"/>
      <c r="BE81" s="1258"/>
      <c r="BF81" s="1258"/>
      <c r="BG81" s="1258"/>
    </row>
    <row r="82" spans="18:59" x14ac:dyDescent="0.35">
      <c r="R82" s="1258"/>
      <c r="S82" s="1258"/>
      <c r="W82" s="1258"/>
      <c r="X82" s="1258"/>
      <c r="AE82" s="1258"/>
      <c r="AF82" s="1258"/>
      <c r="AV82" s="1258"/>
      <c r="AW82" s="1258"/>
      <c r="AX82" s="1258"/>
      <c r="AY82" s="1258"/>
      <c r="AZ82" s="1258"/>
      <c r="BA82" s="1258"/>
      <c r="BC82" s="1258"/>
      <c r="BE82" s="1258"/>
      <c r="BF82" s="1258"/>
      <c r="BG82" s="1258"/>
    </row>
    <row r="83" spans="18:59" x14ac:dyDescent="0.35">
      <c r="R83" s="1258"/>
      <c r="S83" s="1258"/>
      <c r="W83" s="1258"/>
      <c r="X83" s="1258"/>
      <c r="AE83" s="1258"/>
      <c r="AF83" s="1258"/>
      <c r="AV83" s="1258"/>
      <c r="AW83" s="1258"/>
      <c r="AX83" s="1258"/>
      <c r="AY83" s="1258"/>
      <c r="AZ83" s="1258"/>
      <c r="BA83" s="1258"/>
      <c r="BC83" s="1258"/>
      <c r="BE83" s="1258"/>
      <c r="BF83" s="1258"/>
      <c r="BG83" s="1258"/>
    </row>
    <row r="84" spans="18:59" x14ac:dyDescent="0.35">
      <c r="R84" s="1258"/>
      <c r="S84" s="1258"/>
      <c r="W84" s="1258"/>
      <c r="X84" s="1258"/>
      <c r="AE84" s="1258"/>
      <c r="AF84" s="1258"/>
      <c r="AV84" s="1258"/>
      <c r="AW84" s="1258"/>
      <c r="AX84" s="1258"/>
      <c r="AY84" s="1258"/>
      <c r="AZ84" s="1258"/>
      <c r="BA84" s="1258"/>
      <c r="BC84" s="1258"/>
      <c r="BE84" s="1258"/>
      <c r="BF84" s="1258"/>
      <c r="BG84" s="1258"/>
    </row>
    <row r="85" spans="18:59" x14ac:dyDescent="0.35">
      <c r="R85" s="1258"/>
      <c r="S85" s="1258"/>
      <c r="W85" s="1258"/>
      <c r="X85" s="1258"/>
      <c r="AE85" s="1258"/>
      <c r="AF85" s="1258"/>
      <c r="AV85" s="1258"/>
      <c r="AW85" s="1258"/>
      <c r="AX85" s="1258"/>
      <c r="AY85" s="1258"/>
      <c r="AZ85" s="1258"/>
      <c r="BA85" s="1258"/>
      <c r="BC85" s="1258"/>
      <c r="BE85" s="1258"/>
      <c r="BF85" s="1258"/>
      <c r="BG85" s="1258"/>
    </row>
    <row r="86" spans="18:59" x14ac:dyDescent="0.35">
      <c r="R86" s="1258"/>
      <c r="S86" s="1258"/>
      <c r="W86" s="1258"/>
      <c r="X86" s="1258"/>
      <c r="AE86" s="1258"/>
      <c r="AF86" s="1258"/>
      <c r="AV86" s="1258"/>
      <c r="AW86" s="1258"/>
      <c r="AX86" s="1258"/>
      <c r="AY86" s="1258"/>
      <c r="AZ86" s="1258"/>
      <c r="BA86" s="1258"/>
      <c r="BC86" s="1258"/>
      <c r="BE86" s="1258"/>
      <c r="BF86" s="1258"/>
      <c r="BG86" s="1258"/>
    </row>
    <row r="87" spans="18:59" x14ac:dyDescent="0.35">
      <c r="R87" s="1258"/>
      <c r="S87" s="1258"/>
      <c r="W87" s="1258"/>
      <c r="X87" s="1258"/>
      <c r="AE87" s="1258"/>
      <c r="AF87" s="1258"/>
      <c r="AV87" s="1258"/>
      <c r="AW87" s="1258"/>
      <c r="AX87" s="1258"/>
      <c r="AY87" s="1258"/>
      <c r="AZ87" s="1258"/>
      <c r="BA87" s="1258"/>
      <c r="BC87" s="1258"/>
      <c r="BE87" s="1258"/>
      <c r="BF87" s="1258"/>
      <c r="BG87" s="1258"/>
    </row>
    <row r="88" spans="18:59" x14ac:dyDescent="0.35">
      <c r="R88" s="1258"/>
      <c r="S88" s="1258"/>
      <c r="W88" s="1258"/>
      <c r="X88" s="1258"/>
      <c r="AE88" s="1258"/>
      <c r="AF88" s="1258"/>
      <c r="AV88" s="1258"/>
      <c r="AW88" s="1258"/>
      <c r="AX88" s="1258"/>
      <c r="AY88" s="1258"/>
      <c r="AZ88" s="1258"/>
      <c r="BA88" s="1258"/>
      <c r="BC88" s="1258"/>
      <c r="BE88" s="1258"/>
      <c r="BF88" s="1258"/>
      <c r="BG88" s="1258"/>
    </row>
    <row r="89" spans="18:59" x14ac:dyDescent="0.35">
      <c r="R89" s="1258"/>
      <c r="S89" s="1258"/>
      <c r="W89" s="1258"/>
      <c r="X89" s="1258"/>
      <c r="AE89" s="1258"/>
      <c r="AF89" s="1258"/>
      <c r="AV89" s="1258"/>
      <c r="AW89" s="1258"/>
      <c r="AX89" s="1258"/>
      <c r="AY89" s="1258"/>
      <c r="AZ89" s="1258"/>
      <c r="BA89" s="1258"/>
      <c r="BC89" s="1258"/>
      <c r="BE89" s="1258"/>
      <c r="BF89" s="1258"/>
      <c r="BG89" s="1258"/>
    </row>
    <row r="90" spans="18:59" x14ac:dyDescent="0.35">
      <c r="R90" s="1258"/>
      <c r="S90" s="1258"/>
      <c r="W90" s="1258"/>
      <c r="X90" s="1258"/>
      <c r="AE90" s="1258"/>
      <c r="AF90" s="1258"/>
      <c r="AV90" s="1258"/>
      <c r="AW90" s="1258"/>
      <c r="AX90" s="1258"/>
      <c r="AY90" s="1258"/>
      <c r="AZ90" s="1258"/>
      <c r="BA90" s="1258"/>
      <c r="BC90" s="1258"/>
      <c r="BE90" s="1258"/>
      <c r="BF90" s="1258"/>
      <c r="BG90" s="1258"/>
    </row>
    <row r="91" spans="18:59" x14ac:dyDescent="0.35">
      <c r="R91" s="1258"/>
      <c r="S91" s="1258"/>
      <c r="W91" s="1258"/>
      <c r="X91" s="1258"/>
      <c r="AE91" s="1258"/>
      <c r="AF91" s="1258"/>
      <c r="AV91" s="1258"/>
      <c r="AW91" s="1258"/>
      <c r="AX91" s="1258"/>
      <c r="AY91" s="1258"/>
      <c r="AZ91" s="1258"/>
      <c r="BA91" s="1258"/>
      <c r="BC91" s="1258"/>
      <c r="BE91" s="1258"/>
      <c r="BF91" s="1258"/>
      <c r="BG91" s="1258"/>
    </row>
    <row r="92" spans="18:59" x14ac:dyDescent="0.35">
      <c r="R92" s="1258"/>
      <c r="S92" s="1258"/>
      <c r="W92" s="1258"/>
      <c r="X92" s="1258"/>
      <c r="AE92" s="1258"/>
      <c r="AF92" s="1258"/>
      <c r="AV92" s="1258"/>
      <c r="AW92" s="1258"/>
      <c r="AX92" s="1258"/>
      <c r="AY92" s="1258"/>
      <c r="AZ92" s="1258"/>
      <c r="BA92" s="1258"/>
      <c r="BC92" s="1258"/>
      <c r="BE92" s="1258"/>
      <c r="BF92" s="1258"/>
      <c r="BG92" s="1258"/>
    </row>
    <row r="93" spans="18:59" x14ac:dyDescent="0.35">
      <c r="R93" s="1258"/>
      <c r="S93" s="1258"/>
      <c r="W93" s="1258"/>
      <c r="X93" s="1258"/>
      <c r="AE93" s="1258"/>
      <c r="AF93" s="1258"/>
      <c r="AV93" s="1258"/>
      <c r="AW93" s="1258"/>
      <c r="AX93" s="1258"/>
      <c r="AY93" s="1258"/>
      <c r="AZ93" s="1258"/>
      <c r="BA93" s="1258"/>
      <c r="BC93" s="1258"/>
      <c r="BE93" s="1258"/>
      <c r="BF93" s="1258"/>
      <c r="BG93" s="1258"/>
    </row>
    <row r="94" spans="18:59" x14ac:dyDescent="0.35">
      <c r="R94" s="1258"/>
      <c r="S94" s="1258"/>
      <c r="W94" s="1258"/>
      <c r="X94" s="1258"/>
      <c r="AE94" s="1258"/>
      <c r="AF94" s="1258"/>
      <c r="AV94" s="1258"/>
      <c r="AW94" s="1258"/>
      <c r="AX94" s="1258"/>
      <c r="AY94" s="1258"/>
      <c r="AZ94" s="1258"/>
      <c r="BA94" s="1258"/>
      <c r="BC94" s="1258"/>
      <c r="BE94" s="1258"/>
      <c r="BF94" s="1258"/>
      <c r="BG94" s="1258"/>
    </row>
    <row r="95" spans="18:59" x14ac:dyDescent="0.35">
      <c r="R95" s="1258"/>
      <c r="S95" s="1258"/>
      <c r="W95" s="1258"/>
      <c r="X95" s="1258"/>
      <c r="AE95" s="1258"/>
      <c r="AF95" s="1258"/>
      <c r="AV95" s="1258"/>
      <c r="AW95" s="1258"/>
      <c r="AX95" s="1258"/>
      <c r="AY95" s="1258"/>
      <c r="AZ95" s="1258"/>
      <c r="BA95" s="1258"/>
      <c r="BC95" s="1258"/>
      <c r="BE95" s="1258"/>
      <c r="BF95" s="1258"/>
      <c r="BG95" s="1258"/>
    </row>
    <row r="96" spans="18:59" x14ac:dyDescent="0.35">
      <c r="R96" s="1258"/>
      <c r="S96" s="1258"/>
      <c r="W96" s="1258"/>
      <c r="X96" s="1258"/>
      <c r="AE96" s="1258"/>
      <c r="AF96" s="1258"/>
      <c r="AV96" s="1258"/>
      <c r="AW96" s="1258"/>
      <c r="AX96" s="1258"/>
      <c r="AY96" s="1258"/>
      <c r="AZ96" s="1258"/>
      <c r="BA96" s="1258"/>
      <c r="BC96" s="1258"/>
      <c r="BE96" s="1258"/>
      <c r="BF96" s="1258"/>
      <c r="BG96" s="1258"/>
    </row>
    <row r="97" spans="18:59" x14ac:dyDescent="0.35">
      <c r="R97" s="1258"/>
      <c r="S97" s="1258"/>
      <c r="W97" s="1258"/>
      <c r="X97" s="1258"/>
      <c r="AE97" s="1258"/>
      <c r="AF97" s="1258"/>
      <c r="AV97" s="1258"/>
      <c r="AW97" s="1258"/>
      <c r="AX97" s="1258"/>
      <c r="AY97" s="1258"/>
      <c r="AZ97" s="1258"/>
      <c r="BA97" s="1258"/>
      <c r="BC97" s="1258"/>
      <c r="BE97" s="1258"/>
      <c r="BF97" s="1258"/>
      <c r="BG97" s="1258"/>
    </row>
    <row r="98" spans="18:59" x14ac:dyDescent="0.35">
      <c r="R98" s="1258"/>
      <c r="S98" s="1258"/>
      <c r="W98" s="1258"/>
      <c r="X98" s="1258"/>
      <c r="AE98" s="1258"/>
      <c r="AF98" s="1258"/>
      <c r="AV98" s="1258"/>
      <c r="AW98" s="1258"/>
      <c r="AX98" s="1258"/>
      <c r="AY98" s="1258"/>
      <c r="AZ98" s="1258"/>
      <c r="BA98" s="1258"/>
      <c r="BC98" s="1258"/>
      <c r="BE98" s="1258"/>
      <c r="BF98" s="1258"/>
      <c r="BG98" s="1258"/>
    </row>
    <row r="99" spans="18:59" x14ac:dyDescent="0.35">
      <c r="R99" s="1258"/>
      <c r="S99" s="1258"/>
      <c r="W99" s="1258"/>
      <c r="X99" s="1258"/>
      <c r="AE99" s="1258"/>
      <c r="AF99" s="1258"/>
      <c r="AV99" s="1258"/>
      <c r="AW99" s="1258"/>
      <c r="AX99" s="1258"/>
      <c r="AY99" s="1258"/>
      <c r="AZ99" s="1258"/>
      <c r="BA99" s="1258"/>
      <c r="BC99" s="1258"/>
      <c r="BE99" s="1258"/>
      <c r="BF99" s="1258"/>
      <c r="BG99" s="1258"/>
    </row>
    <row r="100" spans="18:59" x14ac:dyDescent="0.35">
      <c r="R100" s="1258"/>
      <c r="S100" s="1258"/>
      <c r="W100" s="1258"/>
      <c r="X100" s="1258"/>
      <c r="AE100" s="1258"/>
      <c r="AF100" s="1258"/>
      <c r="AV100" s="1258"/>
      <c r="AW100" s="1258"/>
      <c r="AX100" s="1258"/>
      <c r="AY100" s="1258"/>
      <c r="AZ100" s="1258"/>
      <c r="BA100" s="1258"/>
      <c r="BC100" s="1258"/>
      <c r="BE100" s="1258"/>
      <c r="BF100" s="1258"/>
      <c r="BG100" s="1258"/>
    </row>
    <row r="101" spans="18:59" x14ac:dyDescent="0.35">
      <c r="R101" s="1258"/>
      <c r="S101" s="1258"/>
      <c r="W101" s="1258"/>
      <c r="X101" s="1258"/>
      <c r="AE101" s="1258"/>
      <c r="AF101" s="1258"/>
      <c r="AV101" s="1258"/>
      <c r="AW101" s="1258"/>
      <c r="AX101" s="1258"/>
      <c r="AY101" s="1258"/>
      <c r="AZ101" s="1258"/>
      <c r="BA101" s="1258"/>
      <c r="BC101" s="1258"/>
      <c r="BE101" s="1258"/>
      <c r="BF101" s="1258"/>
      <c r="BG101" s="1258"/>
    </row>
    <row r="102" spans="18:59" x14ac:dyDescent="0.35">
      <c r="R102" s="1258"/>
      <c r="S102" s="1258"/>
      <c r="W102" s="1258"/>
      <c r="X102" s="1258"/>
      <c r="AE102" s="1258"/>
      <c r="AF102" s="1258"/>
      <c r="AV102" s="1258"/>
      <c r="AW102" s="1258"/>
      <c r="AX102" s="1258"/>
      <c r="AY102" s="1258"/>
      <c r="AZ102" s="1258"/>
      <c r="BA102" s="1258"/>
      <c r="BC102" s="1258"/>
      <c r="BE102" s="1258"/>
      <c r="BF102" s="1258"/>
      <c r="BG102" s="1258"/>
    </row>
    <row r="103" spans="18:59" x14ac:dyDescent="0.35">
      <c r="R103" s="1258"/>
      <c r="S103" s="1258"/>
      <c r="W103" s="1258"/>
      <c r="X103" s="1258"/>
      <c r="AE103" s="1258"/>
      <c r="AF103" s="1258"/>
      <c r="AV103" s="1258"/>
      <c r="AW103" s="1258"/>
      <c r="AX103" s="1258"/>
      <c r="AY103" s="1258"/>
      <c r="AZ103" s="1258"/>
      <c r="BA103" s="1258"/>
      <c r="BC103" s="1258"/>
      <c r="BE103" s="1258"/>
      <c r="BF103" s="1258"/>
      <c r="BG103" s="1258"/>
    </row>
    <row r="104" spans="18:59" x14ac:dyDescent="0.35">
      <c r="R104" s="1258"/>
      <c r="S104" s="1258"/>
      <c r="W104" s="1258"/>
      <c r="X104" s="1258"/>
      <c r="AE104" s="1258"/>
      <c r="AF104" s="1258"/>
      <c r="AV104" s="1258"/>
      <c r="AW104" s="1258"/>
      <c r="AX104" s="1258"/>
      <c r="AY104" s="1258"/>
      <c r="AZ104" s="1258"/>
      <c r="BA104" s="1258"/>
      <c r="BC104" s="1258"/>
      <c r="BE104" s="1258"/>
      <c r="BF104" s="1258"/>
      <c r="BG104" s="1258"/>
    </row>
    <row r="105" spans="18:59" x14ac:dyDescent="0.35">
      <c r="R105" s="1258"/>
      <c r="S105" s="1258"/>
      <c r="W105" s="1258"/>
      <c r="X105" s="1258"/>
      <c r="AE105" s="1258"/>
      <c r="AF105" s="1258"/>
      <c r="AV105" s="1258"/>
      <c r="AW105" s="1258"/>
      <c r="AX105" s="1258"/>
      <c r="AY105" s="1258"/>
      <c r="AZ105" s="1258"/>
      <c r="BA105" s="1258"/>
      <c r="BC105" s="1258"/>
      <c r="BE105" s="1258"/>
      <c r="BF105" s="1258"/>
      <c r="BG105" s="1258"/>
    </row>
    <row r="106" spans="18:59" x14ac:dyDescent="0.35">
      <c r="R106" s="1258"/>
      <c r="S106" s="1258"/>
      <c r="W106" s="1258"/>
      <c r="X106" s="1258"/>
      <c r="AE106" s="1258"/>
      <c r="AF106" s="1258"/>
      <c r="AV106" s="1258"/>
      <c r="AW106" s="1258"/>
      <c r="AX106" s="1258"/>
      <c r="AY106" s="1258"/>
      <c r="AZ106" s="1258"/>
      <c r="BA106" s="1258"/>
      <c r="BC106" s="1258"/>
      <c r="BE106" s="1258"/>
      <c r="BF106" s="1258"/>
      <c r="BG106" s="1258"/>
    </row>
    <row r="107" spans="18:59" x14ac:dyDescent="0.35">
      <c r="R107" s="1258"/>
      <c r="S107" s="1258"/>
      <c r="W107" s="1258"/>
      <c r="X107" s="1258"/>
      <c r="AE107" s="1258"/>
      <c r="AF107" s="1258"/>
      <c r="AV107" s="1258"/>
      <c r="AW107" s="1258"/>
      <c r="AX107" s="1258"/>
      <c r="AY107" s="1258"/>
      <c r="AZ107" s="1258"/>
      <c r="BA107" s="1258"/>
      <c r="BC107" s="1258"/>
      <c r="BE107" s="1258"/>
      <c r="BF107" s="1258"/>
      <c r="BG107" s="1258"/>
    </row>
    <row r="108" spans="18:59" x14ac:dyDescent="0.35">
      <c r="R108" s="1258"/>
      <c r="S108" s="1258"/>
      <c r="W108" s="1258"/>
      <c r="X108" s="1258"/>
      <c r="AE108" s="1258"/>
      <c r="AF108" s="1258"/>
      <c r="AV108" s="1258"/>
      <c r="AW108" s="1258"/>
      <c r="AX108" s="1258"/>
      <c r="AY108" s="1258"/>
      <c r="AZ108" s="1258"/>
      <c r="BA108" s="1258"/>
      <c r="BC108" s="1258"/>
      <c r="BE108" s="1258"/>
      <c r="BF108" s="1258"/>
      <c r="BG108" s="1258"/>
    </row>
    <row r="109" spans="18:59" x14ac:dyDescent="0.35">
      <c r="R109" s="1258"/>
      <c r="S109" s="1258"/>
      <c r="W109" s="1258"/>
      <c r="X109" s="1258"/>
      <c r="AE109" s="1258"/>
      <c r="AF109" s="1258"/>
      <c r="AV109" s="1258"/>
      <c r="AW109" s="1258"/>
      <c r="AX109" s="1258"/>
      <c r="AY109" s="1258"/>
      <c r="AZ109" s="1258"/>
      <c r="BA109" s="1258"/>
      <c r="BC109" s="1258"/>
      <c r="BE109" s="1258"/>
      <c r="BF109" s="1258"/>
      <c r="BG109" s="1258"/>
    </row>
    <row r="110" spans="18:59" x14ac:dyDescent="0.35">
      <c r="R110" s="1258"/>
      <c r="S110" s="1258"/>
      <c r="W110" s="1258"/>
      <c r="X110" s="1258"/>
      <c r="AE110" s="1258"/>
      <c r="AF110" s="1258"/>
      <c r="AV110" s="1258"/>
      <c r="AW110" s="1258"/>
      <c r="AX110" s="1258"/>
      <c r="AY110" s="1258"/>
      <c r="AZ110" s="1258"/>
      <c r="BA110" s="1258"/>
      <c r="BC110" s="1258"/>
      <c r="BE110" s="1258"/>
      <c r="BF110" s="1258"/>
      <c r="BG110" s="1258"/>
    </row>
    <row r="111" spans="18:59" x14ac:dyDescent="0.35">
      <c r="R111" s="1258"/>
      <c r="S111" s="1258"/>
      <c r="W111" s="1258"/>
      <c r="X111" s="1258"/>
      <c r="AE111" s="1258"/>
      <c r="AF111" s="1258"/>
      <c r="AV111" s="1258"/>
      <c r="AW111" s="1258"/>
      <c r="AX111" s="1258"/>
      <c r="AY111" s="1258"/>
      <c r="AZ111" s="1258"/>
      <c r="BA111" s="1258"/>
      <c r="BC111" s="1258"/>
      <c r="BE111" s="1258"/>
      <c r="BF111" s="1258"/>
      <c r="BG111" s="1258"/>
    </row>
    <row r="112" spans="18:59" x14ac:dyDescent="0.35">
      <c r="R112" s="1258"/>
      <c r="S112" s="1258"/>
      <c r="W112" s="1258"/>
      <c r="X112" s="1258"/>
      <c r="AE112" s="1258"/>
      <c r="AF112" s="1258"/>
      <c r="AV112" s="1258"/>
      <c r="AW112" s="1258"/>
      <c r="AX112" s="1258"/>
      <c r="AY112" s="1258"/>
      <c r="AZ112" s="1258"/>
      <c r="BA112" s="1258"/>
      <c r="BC112" s="1258"/>
      <c r="BE112" s="1258"/>
      <c r="BF112" s="1258"/>
      <c r="BG112" s="1258"/>
    </row>
    <row r="113" spans="18:59" x14ac:dyDescent="0.35">
      <c r="R113" s="1258"/>
      <c r="S113" s="1258"/>
      <c r="W113" s="1258"/>
      <c r="X113" s="1258"/>
      <c r="AE113" s="1258"/>
      <c r="AF113" s="1258"/>
      <c r="AV113" s="1258"/>
      <c r="AW113" s="1258"/>
      <c r="AX113" s="1258"/>
      <c r="AY113" s="1258"/>
      <c r="AZ113" s="1258"/>
      <c r="BA113" s="1258"/>
      <c r="BC113" s="1258"/>
      <c r="BE113" s="1258"/>
      <c r="BF113" s="1258"/>
      <c r="BG113" s="1258"/>
    </row>
    <row r="114" spans="18:59" x14ac:dyDescent="0.35">
      <c r="R114" s="1258"/>
      <c r="S114" s="1258"/>
      <c r="W114" s="1258"/>
      <c r="X114" s="1258"/>
      <c r="AE114" s="1258"/>
      <c r="AF114" s="1258"/>
      <c r="AV114" s="1258"/>
      <c r="AW114" s="1258"/>
      <c r="AX114" s="1258"/>
      <c r="AY114" s="1258"/>
      <c r="AZ114" s="1258"/>
      <c r="BA114" s="1258"/>
      <c r="BC114" s="1258"/>
      <c r="BE114" s="1258"/>
      <c r="BF114" s="1258"/>
      <c r="BG114" s="1258"/>
    </row>
    <row r="115" spans="18:59" x14ac:dyDescent="0.35">
      <c r="R115" s="1258"/>
      <c r="S115" s="1258"/>
      <c r="W115" s="1258"/>
      <c r="X115" s="1258"/>
      <c r="AE115" s="1258"/>
      <c r="AF115" s="1258"/>
      <c r="AV115" s="1258"/>
      <c r="AW115" s="1258"/>
      <c r="AX115" s="1258"/>
      <c r="AY115" s="1258"/>
      <c r="AZ115" s="1258"/>
      <c r="BA115" s="1258"/>
      <c r="BC115" s="1258"/>
      <c r="BE115" s="1258"/>
      <c r="BF115" s="1258"/>
      <c r="BG115" s="1258"/>
    </row>
    <row r="116" spans="18:59" x14ac:dyDescent="0.35">
      <c r="R116" s="1258"/>
      <c r="S116" s="1258"/>
      <c r="W116" s="1258"/>
      <c r="X116" s="1258"/>
      <c r="AE116" s="1258"/>
      <c r="AF116" s="1258"/>
      <c r="AV116" s="1258"/>
      <c r="AW116" s="1258"/>
      <c r="AX116" s="1258"/>
      <c r="AY116" s="1258"/>
      <c r="AZ116" s="1258"/>
      <c r="BA116" s="1258"/>
      <c r="BC116" s="1258"/>
      <c r="BE116" s="1258"/>
      <c r="BF116" s="1258"/>
      <c r="BG116" s="1258"/>
    </row>
    <row r="117" spans="18:59" x14ac:dyDescent="0.35">
      <c r="R117" s="1258"/>
      <c r="S117" s="1258"/>
      <c r="W117" s="1258"/>
      <c r="X117" s="1258"/>
      <c r="AE117" s="1258"/>
      <c r="AF117" s="1258"/>
      <c r="AV117" s="1258"/>
      <c r="AW117" s="1258"/>
      <c r="AX117" s="1258"/>
      <c r="AY117" s="1258"/>
      <c r="AZ117" s="1258"/>
      <c r="BA117" s="1258"/>
      <c r="BC117" s="1258"/>
      <c r="BE117" s="1258"/>
      <c r="BF117" s="1258"/>
      <c r="BG117" s="1258"/>
    </row>
    <row r="118" spans="18:59" x14ac:dyDescent="0.35">
      <c r="R118" s="1258"/>
      <c r="S118" s="1258"/>
      <c r="W118" s="1258"/>
      <c r="X118" s="1258"/>
      <c r="AE118" s="1258"/>
      <c r="AF118" s="1258"/>
      <c r="AV118" s="1258"/>
      <c r="AW118" s="1258"/>
      <c r="AX118" s="1258"/>
      <c r="AY118" s="1258"/>
      <c r="AZ118" s="1258"/>
      <c r="BA118" s="1258"/>
      <c r="BC118" s="1258"/>
      <c r="BE118" s="1258"/>
      <c r="BF118" s="1258"/>
      <c r="BG118" s="1258"/>
    </row>
    <row r="119" spans="18:59" x14ac:dyDescent="0.35">
      <c r="R119" s="1258"/>
      <c r="S119" s="1258"/>
      <c r="W119" s="1258"/>
      <c r="X119" s="1258"/>
      <c r="AE119" s="1258"/>
      <c r="AF119" s="1258"/>
      <c r="AV119" s="1258"/>
      <c r="AW119" s="1258"/>
      <c r="AX119" s="1258"/>
      <c r="AY119" s="1258"/>
      <c r="AZ119" s="1258"/>
      <c r="BA119" s="1258"/>
      <c r="BC119" s="1258"/>
      <c r="BE119" s="1258"/>
      <c r="BF119" s="1258"/>
      <c r="BG119" s="1258"/>
    </row>
    <row r="120" spans="18:59" x14ac:dyDescent="0.35">
      <c r="R120" s="1258"/>
      <c r="S120" s="1258"/>
      <c r="W120" s="1258"/>
      <c r="X120" s="1258"/>
      <c r="AE120" s="1258"/>
      <c r="AF120" s="1258"/>
      <c r="AV120" s="1258"/>
      <c r="AW120" s="1258"/>
      <c r="AX120" s="1258"/>
      <c r="AY120" s="1258"/>
      <c r="AZ120" s="1258"/>
      <c r="BA120" s="1258"/>
      <c r="BC120" s="1258"/>
      <c r="BE120" s="1258"/>
      <c r="BF120" s="1258"/>
      <c r="BG120" s="1258"/>
    </row>
    <row r="121" spans="18:59" x14ac:dyDescent="0.35">
      <c r="R121" s="1258"/>
      <c r="S121" s="1258"/>
      <c r="W121" s="1258"/>
      <c r="X121" s="1258"/>
      <c r="AE121" s="1258"/>
      <c r="AF121" s="1258"/>
      <c r="AV121" s="1258"/>
      <c r="AW121" s="1258"/>
      <c r="AX121" s="1258"/>
      <c r="AY121" s="1258"/>
      <c r="AZ121" s="1258"/>
      <c r="BA121" s="1258"/>
      <c r="BC121" s="1258"/>
      <c r="BE121" s="1258"/>
      <c r="BF121" s="1258"/>
      <c r="BG121" s="1258"/>
    </row>
    <row r="122" spans="18:59" x14ac:dyDescent="0.35">
      <c r="R122" s="1258"/>
      <c r="S122" s="1258"/>
      <c r="W122" s="1258"/>
      <c r="X122" s="1258"/>
      <c r="AE122" s="1258"/>
      <c r="AF122" s="1258"/>
      <c r="AV122" s="1258"/>
      <c r="AW122" s="1258"/>
      <c r="AX122" s="1258"/>
      <c r="AY122" s="1258"/>
      <c r="AZ122" s="1258"/>
      <c r="BA122" s="1258"/>
      <c r="BC122" s="1258"/>
      <c r="BE122" s="1258"/>
      <c r="BF122" s="1258"/>
      <c r="BG122" s="1258"/>
    </row>
    <row r="123" spans="18:59" x14ac:dyDescent="0.35">
      <c r="R123" s="1258"/>
      <c r="S123" s="1258"/>
      <c r="W123" s="1258"/>
      <c r="X123" s="1258"/>
      <c r="AE123" s="1258"/>
      <c r="AF123" s="1258"/>
      <c r="AV123" s="1258"/>
      <c r="AW123" s="1258"/>
      <c r="AX123" s="1258"/>
      <c r="AY123" s="1258"/>
      <c r="AZ123" s="1258"/>
      <c r="BA123" s="1258"/>
      <c r="BC123" s="1258"/>
      <c r="BE123" s="1258"/>
      <c r="BF123" s="1258"/>
      <c r="BG123" s="1258"/>
    </row>
    <row r="124" spans="18:59" x14ac:dyDescent="0.35">
      <c r="R124" s="1258"/>
      <c r="S124" s="1258"/>
      <c r="W124" s="1258"/>
      <c r="X124" s="1258"/>
      <c r="AE124" s="1258"/>
      <c r="AF124" s="1258"/>
      <c r="AV124" s="1258"/>
      <c r="AW124" s="1258"/>
      <c r="AX124" s="1258"/>
      <c r="AY124" s="1258"/>
      <c r="AZ124" s="1258"/>
      <c r="BA124" s="1258"/>
      <c r="BC124" s="1258"/>
      <c r="BE124" s="1258"/>
      <c r="BF124" s="1258"/>
      <c r="BG124" s="1258"/>
    </row>
    <row r="125" spans="18:59" x14ac:dyDescent="0.35">
      <c r="R125" s="1258"/>
      <c r="S125" s="1258"/>
      <c r="W125" s="1258"/>
      <c r="X125" s="1258"/>
      <c r="AE125" s="1258"/>
      <c r="AF125" s="1258"/>
      <c r="AV125" s="1258"/>
      <c r="AW125" s="1258"/>
      <c r="AX125" s="1258"/>
      <c r="AY125" s="1258"/>
      <c r="AZ125" s="1258"/>
      <c r="BA125" s="1258"/>
      <c r="BC125" s="1258"/>
      <c r="BE125" s="1258"/>
      <c r="BF125" s="1258"/>
      <c r="BG125" s="1258"/>
    </row>
    <row r="126" spans="18:59" x14ac:dyDescent="0.35">
      <c r="R126" s="1258"/>
      <c r="S126" s="1258"/>
      <c r="W126" s="1258"/>
      <c r="X126" s="1258"/>
      <c r="AE126" s="1258"/>
      <c r="AF126" s="1258"/>
      <c r="AV126" s="1258"/>
      <c r="AW126" s="1258"/>
      <c r="AX126" s="1258"/>
      <c r="AY126" s="1258"/>
      <c r="AZ126" s="1258"/>
      <c r="BA126" s="1258"/>
      <c r="BC126" s="1258"/>
      <c r="BE126" s="1258"/>
      <c r="BF126" s="1258"/>
      <c r="BG126" s="1258"/>
    </row>
    <row r="127" spans="18:59" x14ac:dyDescent="0.35">
      <c r="R127" s="1258"/>
      <c r="S127" s="1258"/>
      <c r="W127" s="1258"/>
      <c r="X127" s="1258"/>
      <c r="AE127" s="1258"/>
      <c r="AF127" s="1258"/>
      <c r="AV127" s="1258"/>
      <c r="AW127" s="1258"/>
      <c r="AX127" s="1258"/>
      <c r="AY127" s="1258"/>
      <c r="AZ127" s="1258"/>
      <c r="BA127" s="1258"/>
      <c r="BC127" s="1258"/>
      <c r="BE127" s="1258"/>
      <c r="BF127" s="1258"/>
      <c r="BG127" s="1258"/>
    </row>
    <row r="128" spans="18:59" x14ac:dyDescent="0.35">
      <c r="R128" s="1258"/>
      <c r="S128" s="1258"/>
      <c r="W128" s="1258"/>
      <c r="X128" s="1258"/>
      <c r="AE128" s="1258"/>
      <c r="AF128" s="1258"/>
      <c r="AV128" s="1258"/>
      <c r="AW128" s="1258"/>
      <c r="AX128" s="1258"/>
      <c r="AY128" s="1258"/>
      <c r="AZ128" s="1258"/>
      <c r="BA128" s="1258"/>
      <c r="BC128" s="1258"/>
      <c r="BE128" s="1258"/>
      <c r="BF128" s="1258"/>
      <c r="BG128" s="1258"/>
    </row>
    <row r="129" spans="18:59" x14ac:dyDescent="0.35">
      <c r="R129" s="1258"/>
      <c r="S129" s="1258"/>
      <c r="W129" s="1258"/>
      <c r="X129" s="1258"/>
      <c r="AE129" s="1258"/>
      <c r="AF129" s="1258"/>
      <c r="AV129" s="1258"/>
      <c r="AW129" s="1258"/>
      <c r="AX129" s="1258"/>
      <c r="AY129" s="1258"/>
      <c r="AZ129" s="1258"/>
      <c r="BA129" s="1258"/>
      <c r="BC129" s="1258"/>
      <c r="BE129" s="1258"/>
      <c r="BF129" s="1258"/>
      <c r="BG129" s="1258"/>
    </row>
    <row r="130" spans="18:59" x14ac:dyDescent="0.35">
      <c r="R130" s="1258"/>
      <c r="S130" s="1258"/>
      <c r="W130" s="1258"/>
      <c r="X130" s="1258"/>
      <c r="AE130" s="1258"/>
      <c r="AF130" s="1258"/>
      <c r="AV130" s="1258"/>
      <c r="AW130" s="1258"/>
      <c r="AX130" s="1258"/>
      <c r="AY130" s="1258"/>
      <c r="AZ130" s="1258"/>
      <c r="BA130" s="1258"/>
      <c r="BC130" s="1258"/>
      <c r="BE130" s="1258"/>
      <c r="BF130" s="1258"/>
      <c r="BG130" s="1258"/>
    </row>
    <row r="131" spans="18:59" x14ac:dyDescent="0.35">
      <c r="R131" s="1258"/>
      <c r="S131" s="1258"/>
      <c r="W131" s="1258"/>
      <c r="X131" s="1258"/>
      <c r="AE131" s="1258"/>
      <c r="AF131" s="1258"/>
      <c r="AV131" s="1258"/>
      <c r="AW131" s="1258"/>
      <c r="AX131" s="1258"/>
      <c r="AY131" s="1258"/>
      <c r="AZ131" s="1258"/>
      <c r="BA131" s="1258"/>
      <c r="BC131" s="1258"/>
      <c r="BE131" s="1258"/>
      <c r="BF131" s="1258"/>
      <c r="BG131" s="1258"/>
    </row>
    <row r="132" spans="18:59" x14ac:dyDescent="0.35">
      <c r="R132" s="1258"/>
      <c r="S132" s="1258"/>
      <c r="W132" s="1258"/>
      <c r="X132" s="1258"/>
      <c r="AE132" s="1258"/>
      <c r="AF132" s="1258"/>
      <c r="AV132" s="1258"/>
      <c r="AW132" s="1258"/>
      <c r="AX132" s="1258"/>
      <c r="AY132" s="1258"/>
      <c r="AZ132" s="1258"/>
      <c r="BA132" s="1258"/>
      <c r="BC132" s="1258"/>
      <c r="BE132" s="1258"/>
      <c r="BF132" s="1258"/>
      <c r="BG132" s="1258"/>
    </row>
    <row r="133" spans="18:59" x14ac:dyDescent="0.35">
      <c r="R133" s="1258"/>
      <c r="S133" s="1258"/>
      <c r="W133" s="1258"/>
      <c r="X133" s="1258"/>
      <c r="AE133" s="1258"/>
      <c r="AF133" s="1258"/>
      <c r="AV133" s="1258"/>
      <c r="AW133" s="1258"/>
      <c r="AX133" s="1258"/>
      <c r="AY133" s="1258"/>
      <c r="AZ133" s="1258"/>
      <c r="BA133" s="1258"/>
      <c r="BC133" s="1258"/>
      <c r="BE133" s="1258"/>
      <c r="BF133" s="1258"/>
      <c r="BG133" s="1258"/>
    </row>
    <row r="134" spans="18:59" x14ac:dyDescent="0.35">
      <c r="R134" s="1258"/>
      <c r="S134" s="1258"/>
      <c r="W134" s="1258"/>
      <c r="X134" s="1258"/>
      <c r="AE134" s="1258"/>
      <c r="AF134" s="1258"/>
      <c r="AV134" s="1258"/>
      <c r="AW134" s="1258"/>
      <c r="AX134" s="1258"/>
      <c r="AY134" s="1258"/>
      <c r="AZ134" s="1258"/>
      <c r="BA134" s="1258"/>
      <c r="BC134" s="1258"/>
      <c r="BE134" s="1258"/>
      <c r="BF134" s="1258"/>
      <c r="BG134" s="1258"/>
    </row>
    <row r="135" spans="18:59" x14ac:dyDescent="0.35">
      <c r="R135" s="1258"/>
      <c r="S135" s="1258"/>
      <c r="W135" s="1258"/>
      <c r="X135" s="1258"/>
      <c r="AE135" s="1258"/>
      <c r="AF135" s="1258"/>
      <c r="AV135" s="1258"/>
      <c r="AW135" s="1258"/>
      <c r="AX135" s="1258"/>
      <c r="AY135" s="1258"/>
      <c r="AZ135" s="1258"/>
      <c r="BA135" s="1258"/>
      <c r="BC135" s="1258"/>
      <c r="BE135" s="1258"/>
      <c r="BF135" s="1258"/>
      <c r="BG135" s="1258"/>
    </row>
    <row r="136" spans="18:59" x14ac:dyDescent="0.35">
      <c r="R136" s="1258"/>
      <c r="S136" s="1258"/>
      <c r="W136" s="1258"/>
      <c r="X136" s="1258"/>
      <c r="AE136" s="1258"/>
      <c r="AF136" s="1258"/>
      <c r="AV136" s="1258"/>
      <c r="AW136" s="1258"/>
      <c r="AX136" s="1258"/>
      <c r="AY136" s="1258"/>
      <c r="AZ136" s="1258"/>
      <c r="BA136" s="1258"/>
      <c r="BC136" s="1258"/>
      <c r="BE136" s="1258"/>
      <c r="BF136" s="1258"/>
      <c r="BG136" s="1258"/>
    </row>
    <row r="137" spans="18:59" x14ac:dyDescent="0.35">
      <c r="R137" s="1258"/>
      <c r="S137" s="1258"/>
      <c r="W137" s="1258"/>
      <c r="X137" s="1258"/>
      <c r="AE137" s="1258"/>
      <c r="AF137" s="1258"/>
      <c r="AV137" s="1258"/>
      <c r="AW137" s="1258"/>
      <c r="AX137" s="1258"/>
      <c r="AY137" s="1258"/>
      <c r="AZ137" s="1258"/>
      <c r="BA137" s="1258"/>
      <c r="BC137" s="1258"/>
      <c r="BE137" s="1258"/>
      <c r="BF137" s="1258"/>
      <c r="BG137" s="1258"/>
    </row>
    <row r="138" spans="18:59" x14ac:dyDescent="0.35">
      <c r="R138" s="1258"/>
      <c r="S138" s="1258"/>
      <c r="W138" s="1258"/>
      <c r="X138" s="1258"/>
      <c r="AE138" s="1258"/>
      <c r="AF138" s="1258"/>
      <c r="AV138" s="1258"/>
      <c r="AW138" s="1258"/>
      <c r="AX138" s="1258"/>
      <c r="AY138" s="1258"/>
      <c r="AZ138" s="1258"/>
      <c r="BA138" s="1258"/>
      <c r="BC138" s="1258"/>
      <c r="BE138" s="1258"/>
      <c r="BF138" s="1258"/>
      <c r="BG138" s="1258"/>
    </row>
    <row r="139" spans="18:59" x14ac:dyDescent="0.35">
      <c r="R139" s="1258"/>
      <c r="S139" s="1258"/>
      <c r="W139" s="1258"/>
      <c r="X139" s="1258"/>
      <c r="AE139" s="1258"/>
      <c r="AF139" s="1258"/>
      <c r="AV139" s="1258"/>
      <c r="AW139" s="1258"/>
      <c r="AX139" s="1258"/>
      <c r="AY139" s="1258"/>
      <c r="AZ139" s="1258"/>
      <c r="BA139" s="1258"/>
      <c r="BC139" s="1258"/>
      <c r="BE139" s="1258"/>
      <c r="BF139" s="1258"/>
      <c r="BG139" s="1258"/>
    </row>
    <row r="140" spans="18:59" x14ac:dyDescent="0.35">
      <c r="R140" s="1258"/>
      <c r="S140" s="1258"/>
      <c r="W140" s="1258"/>
      <c r="X140" s="1258"/>
      <c r="AE140" s="1258"/>
      <c r="AF140" s="1258"/>
      <c r="AV140" s="1258"/>
      <c r="AW140" s="1258"/>
      <c r="AX140" s="1258"/>
      <c r="AY140" s="1258"/>
      <c r="AZ140" s="1258"/>
      <c r="BA140" s="1258"/>
      <c r="BC140" s="1258"/>
      <c r="BE140" s="1258"/>
      <c r="BF140" s="1258"/>
      <c r="BG140" s="1258"/>
    </row>
    <row r="141" spans="18:59" x14ac:dyDescent="0.35">
      <c r="R141" s="1258"/>
      <c r="S141" s="1258"/>
      <c r="W141" s="1258"/>
      <c r="X141" s="1258"/>
      <c r="AE141" s="1258"/>
      <c r="AF141" s="1258"/>
      <c r="AV141" s="1258"/>
      <c r="AW141" s="1258"/>
      <c r="AX141" s="1258"/>
      <c r="AY141" s="1258"/>
      <c r="AZ141" s="1258"/>
      <c r="BA141" s="1258"/>
      <c r="BC141" s="1258"/>
      <c r="BE141" s="1258"/>
      <c r="BF141" s="1258"/>
      <c r="BG141" s="1258"/>
    </row>
    <row r="142" spans="18:59" x14ac:dyDescent="0.35">
      <c r="R142" s="1258"/>
      <c r="S142" s="1258"/>
      <c r="W142" s="1258"/>
      <c r="X142" s="1258"/>
      <c r="AE142" s="1258"/>
      <c r="AF142" s="1258"/>
      <c r="AV142" s="1258"/>
      <c r="AW142" s="1258"/>
      <c r="AX142" s="1258"/>
      <c r="AY142" s="1258"/>
      <c r="AZ142" s="1258"/>
      <c r="BA142" s="1258"/>
      <c r="BC142" s="1258"/>
      <c r="BE142" s="1258"/>
      <c r="BF142" s="1258"/>
      <c r="BG142" s="1258"/>
    </row>
    <row r="143" spans="18:59" x14ac:dyDescent="0.35">
      <c r="R143" s="1258"/>
      <c r="S143" s="1258"/>
      <c r="W143" s="1258"/>
      <c r="X143" s="1258"/>
      <c r="AE143" s="1258"/>
      <c r="AF143" s="1258"/>
      <c r="AV143" s="1258"/>
      <c r="AW143" s="1258"/>
      <c r="AX143" s="1258"/>
      <c r="AY143" s="1258"/>
      <c r="AZ143" s="1258"/>
      <c r="BA143" s="1258"/>
      <c r="BC143" s="1258"/>
      <c r="BE143" s="1258"/>
      <c r="BF143" s="1258"/>
      <c r="BG143" s="1258"/>
    </row>
    <row r="144" spans="18:59" x14ac:dyDescent="0.35">
      <c r="R144" s="1258"/>
      <c r="S144" s="1258"/>
      <c r="W144" s="1258"/>
      <c r="X144" s="1258"/>
      <c r="AE144" s="1258"/>
      <c r="AF144" s="1258"/>
      <c r="AV144" s="1258"/>
      <c r="AW144" s="1258"/>
      <c r="AX144" s="1258"/>
      <c r="AY144" s="1258"/>
      <c r="AZ144" s="1258"/>
      <c r="BA144" s="1258"/>
      <c r="BC144" s="1258"/>
      <c r="BE144" s="1258"/>
      <c r="BF144" s="1258"/>
      <c r="BG144" s="1258"/>
    </row>
    <row r="145" spans="18:59" x14ac:dyDescent="0.35">
      <c r="R145" s="1258"/>
      <c r="S145" s="1258"/>
      <c r="W145" s="1258"/>
      <c r="X145" s="1258"/>
      <c r="AE145" s="1258"/>
      <c r="AF145" s="1258"/>
      <c r="AV145" s="1258"/>
      <c r="AW145" s="1258"/>
      <c r="AX145" s="1258"/>
      <c r="AY145" s="1258"/>
      <c r="AZ145" s="1258"/>
      <c r="BA145" s="1258"/>
      <c r="BC145" s="1258"/>
      <c r="BE145" s="1258"/>
      <c r="BF145" s="1258"/>
      <c r="BG145" s="1258"/>
    </row>
    <row r="146" spans="18:59" x14ac:dyDescent="0.35">
      <c r="R146" s="1258"/>
      <c r="S146" s="1258"/>
      <c r="W146" s="1258"/>
      <c r="X146" s="1258"/>
      <c r="AE146" s="1258"/>
      <c r="AF146" s="1258"/>
      <c r="AV146" s="1258"/>
      <c r="AW146" s="1258"/>
      <c r="AX146" s="1258"/>
      <c r="AY146" s="1258"/>
      <c r="AZ146" s="1258"/>
      <c r="BA146" s="1258"/>
      <c r="BC146" s="1258"/>
      <c r="BE146" s="1258"/>
      <c r="BF146" s="1258"/>
      <c r="BG146" s="1258"/>
    </row>
    <row r="147" spans="18:59" x14ac:dyDescent="0.35">
      <c r="R147" s="1258"/>
      <c r="S147" s="1258"/>
      <c r="W147" s="1258"/>
      <c r="X147" s="1258"/>
      <c r="AE147" s="1258"/>
      <c r="AF147" s="1258"/>
      <c r="AV147" s="1258"/>
      <c r="AW147" s="1258"/>
      <c r="AX147" s="1258"/>
      <c r="AY147" s="1258"/>
      <c r="AZ147" s="1258"/>
      <c r="BA147" s="1258"/>
      <c r="BC147" s="1258"/>
      <c r="BE147" s="1258"/>
      <c r="BF147" s="1258"/>
      <c r="BG147" s="1258"/>
    </row>
    <row r="148" spans="18:59" x14ac:dyDescent="0.35">
      <c r="R148" s="1258"/>
      <c r="S148" s="1258"/>
      <c r="W148" s="1258"/>
      <c r="X148" s="1258"/>
      <c r="AE148" s="1258"/>
      <c r="AF148" s="1258"/>
      <c r="AV148" s="1258"/>
      <c r="AW148" s="1258"/>
      <c r="AX148" s="1258"/>
      <c r="AY148" s="1258"/>
      <c r="AZ148" s="1258"/>
      <c r="BA148" s="1258"/>
      <c r="BC148" s="1258"/>
      <c r="BE148" s="1258"/>
      <c r="BF148" s="1258"/>
      <c r="BG148" s="1258"/>
    </row>
    <row r="149" spans="18:59" x14ac:dyDescent="0.35">
      <c r="R149" s="1258"/>
      <c r="S149" s="1258"/>
      <c r="W149" s="1258"/>
      <c r="X149" s="1258"/>
      <c r="AE149" s="1258"/>
      <c r="AF149" s="1258"/>
      <c r="AV149" s="1258"/>
      <c r="AW149" s="1258"/>
      <c r="AX149" s="1258"/>
      <c r="AY149" s="1258"/>
      <c r="AZ149" s="1258"/>
      <c r="BA149" s="1258"/>
      <c r="BC149" s="1258"/>
      <c r="BE149" s="1258"/>
      <c r="BF149" s="1258"/>
      <c r="BG149" s="1258"/>
    </row>
    <row r="150" spans="18:59" x14ac:dyDescent="0.35">
      <c r="R150" s="1258"/>
      <c r="S150" s="1258"/>
      <c r="W150" s="1258"/>
      <c r="X150" s="1258"/>
      <c r="AE150" s="1258"/>
      <c r="AF150" s="1258"/>
      <c r="AV150" s="1258"/>
      <c r="AW150" s="1258"/>
      <c r="AX150" s="1258"/>
      <c r="AY150" s="1258"/>
      <c r="AZ150" s="1258"/>
      <c r="BA150" s="1258"/>
      <c r="BC150" s="1258"/>
      <c r="BE150" s="1258"/>
      <c r="BF150" s="1258"/>
      <c r="BG150" s="1258"/>
    </row>
    <row r="151" spans="18:59" x14ac:dyDescent="0.35">
      <c r="R151" s="1258"/>
      <c r="S151" s="1258"/>
      <c r="W151" s="1258"/>
      <c r="X151" s="1258"/>
      <c r="AE151" s="1258"/>
      <c r="AF151" s="1258"/>
      <c r="AV151" s="1258"/>
      <c r="AW151" s="1258"/>
      <c r="AX151" s="1258"/>
      <c r="AY151" s="1258"/>
      <c r="AZ151" s="1258"/>
      <c r="BA151" s="1258"/>
      <c r="BC151" s="1258"/>
      <c r="BE151" s="1258"/>
      <c r="BF151" s="1258"/>
      <c r="BG151" s="1258"/>
    </row>
    <row r="152" spans="18:59" x14ac:dyDescent="0.35">
      <c r="R152" s="1258"/>
      <c r="S152" s="1258"/>
      <c r="W152" s="1258"/>
      <c r="X152" s="1258"/>
      <c r="AE152" s="1258"/>
      <c r="AF152" s="1258"/>
      <c r="AV152" s="1258"/>
      <c r="AW152" s="1258"/>
      <c r="AX152" s="1258"/>
      <c r="AY152" s="1258"/>
      <c r="AZ152" s="1258"/>
      <c r="BA152" s="1258"/>
      <c r="BC152" s="1258"/>
      <c r="BE152" s="1258"/>
      <c r="BF152" s="1258"/>
      <c r="BG152" s="1258"/>
    </row>
    <row r="153" spans="18:59" x14ac:dyDescent="0.35">
      <c r="R153" s="1258"/>
      <c r="S153" s="1258"/>
      <c r="W153" s="1258"/>
      <c r="X153" s="1258"/>
      <c r="AE153" s="1258"/>
      <c r="AF153" s="1258"/>
      <c r="AV153" s="1258"/>
      <c r="AW153" s="1258"/>
      <c r="AX153" s="1258"/>
      <c r="AY153" s="1258"/>
      <c r="AZ153" s="1258"/>
      <c r="BA153" s="1258"/>
      <c r="BC153" s="1258"/>
      <c r="BE153" s="1258"/>
      <c r="BF153" s="1258"/>
      <c r="BG153" s="1258"/>
    </row>
    <row r="154" spans="18:59" x14ac:dyDescent="0.35">
      <c r="R154" s="1258"/>
      <c r="S154" s="1258"/>
      <c r="W154" s="1258"/>
      <c r="X154" s="1258"/>
      <c r="AE154" s="1258"/>
      <c r="AF154" s="1258"/>
      <c r="AV154" s="1258"/>
      <c r="AW154" s="1258"/>
      <c r="AX154" s="1258"/>
      <c r="AY154" s="1258"/>
      <c r="AZ154" s="1258"/>
      <c r="BA154" s="1258"/>
      <c r="BC154" s="1258"/>
      <c r="BE154" s="1258"/>
      <c r="BF154" s="1258"/>
      <c r="BG154" s="1258"/>
    </row>
    <row r="155" spans="18:59" x14ac:dyDescent="0.35">
      <c r="R155" s="1258"/>
      <c r="S155" s="1258"/>
      <c r="W155" s="1258"/>
      <c r="X155" s="1258"/>
      <c r="AE155" s="1258"/>
      <c r="AF155" s="1258"/>
      <c r="AV155" s="1258"/>
      <c r="AW155" s="1258"/>
      <c r="AX155" s="1258"/>
      <c r="AY155" s="1258"/>
      <c r="AZ155" s="1258"/>
      <c r="BA155" s="1258"/>
      <c r="BC155" s="1258"/>
      <c r="BE155" s="1258"/>
      <c r="BF155" s="1258"/>
      <c r="BG155" s="1258"/>
    </row>
    <row r="156" spans="18:59" x14ac:dyDescent="0.35">
      <c r="R156" s="1258"/>
      <c r="S156" s="1258"/>
      <c r="W156" s="1258"/>
      <c r="X156" s="1258"/>
      <c r="AE156" s="1258"/>
      <c r="AF156" s="1258"/>
      <c r="AV156" s="1258"/>
      <c r="AW156" s="1258"/>
      <c r="AX156" s="1258"/>
      <c r="AY156" s="1258"/>
      <c r="AZ156" s="1258"/>
      <c r="BA156" s="1258"/>
      <c r="BC156" s="1258"/>
      <c r="BE156" s="1258"/>
      <c r="BF156" s="1258"/>
      <c r="BG156" s="1258"/>
    </row>
    <row r="157" spans="18:59" x14ac:dyDescent="0.35">
      <c r="R157" s="1258"/>
      <c r="S157" s="1258"/>
      <c r="W157" s="1258"/>
      <c r="X157" s="1258"/>
      <c r="AE157" s="1258"/>
      <c r="AF157" s="1258"/>
      <c r="AV157" s="1258"/>
      <c r="AW157" s="1258"/>
      <c r="AX157" s="1258"/>
      <c r="AY157" s="1258"/>
      <c r="AZ157" s="1258"/>
      <c r="BA157" s="1258"/>
      <c r="BC157" s="1258"/>
      <c r="BE157" s="1258"/>
      <c r="BF157" s="1258"/>
      <c r="BG157" s="1258"/>
    </row>
    <row r="158" spans="18:59" x14ac:dyDescent="0.35">
      <c r="R158" s="1258"/>
      <c r="S158" s="1258"/>
      <c r="W158" s="1258"/>
      <c r="X158" s="1258"/>
      <c r="AE158" s="1258"/>
      <c r="AF158" s="1258"/>
      <c r="AV158" s="1258"/>
      <c r="AW158" s="1258"/>
      <c r="AX158" s="1258"/>
      <c r="AY158" s="1258"/>
      <c r="AZ158" s="1258"/>
      <c r="BA158" s="1258"/>
      <c r="BC158" s="1258"/>
      <c r="BE158" s="1258"/>
      <c r="BF158" s="1258"/>
      <c r="BG158" s="1258"/>
    </row>
    <row r="159" spans="18:59" x14ac:dyDescent="0.35">
      <c r="R159" s="1258"/>
      <c r="S159" s="1258"/>
      <c r="W159" s="1258"/>
      <c r="X159" s="1258"/>
      <c r="AE159" s="1258"/>
      <c r="AF159" s="1258"/>
      <c r="AV159" s="1258"/>
      <c r="AW159" s="1258"/>
      <c r="AX159" s="1258"/>
      <c r="AY159" s="1258"/>
      <c r="AZ159" s="1258"/>
      <c r="BA159" s="1258"/>
      <c r="BC159" s="1258"/>
      <c r="BE159" s="1258"/>
      <c r="BF159" s="1258"/>
      <c r="BG159" s="1258"/>
    </row>
    <row r="160" spans="18:59" x14ac:dyDescent="0.35">
      <c r="R160" s="1258"/>
      <c r="S160" s="1258"/>
      <c r="W160" s="1258"/>
      <c r="X160" s="1258"/>
      <c r="AE160" s="1258"/>
      <c r="AF160" s="1258"/>
      <c r="AV160" s="1258"/>
      <c r="AW160" s="1258"/>
      <c r="AX160" s="1258"/>
      <c r="AY160" s="1258"/>
      <c r="AZ160" s="1258"/>
      <c r="BA160" s="1258"/>
      <c r="BC160" s="1258"/>
      <c r="BE160" s="1258"/>
      <c r="BF160" s="1258"/>
      <c r="BG160" s="1258"/>
    </row>
    <row r="161" spans="18:59" x14ac:dyDescent="0.35">
      <c r="R161" s="1258"/>
      <c r="S161" s="1258"/>
      <c r="W161" s="1258"/>
      <c r="X161" s="1258"/>
      <c r="AE161" s="1258"/>
      <c r="AF161" s="1258"/>
      <c r="AV161" s="1258"/>
      <c r="AW161" s="1258"/>
      <c r="AX161" s="1258"/>
      <c r="AY161" s="1258"/>
      <c r="AZ161" s="1258"/>
      <c r="BA161" s="1258"/>
      <c r="BC161" s="1258"/>
      <c r="BE161" s="1258"/>
      <c r="BF161" s="1258"/>
      <c r="BG161" s="1258"/>
    </row>
    <row r="162" spans="18:59" x14ac:dyDescent="0.35">
      <c r="R162" s="1258"/>
      <c r="S162" s="1258"/>
      <c r="W162" s="1258"/>
      <c r="X162" s="1258"/>
      <c r="AE162" s="1258"/>
      <c r="AF162" s="1258"/>
      <c r="AV162" s="1258"/>
      <c r="AW162" s="1258"/>
      <c r="AX162" s="1258"/>
      <c r="AY162" s="1258"/>
      <c r="AZ162" s="1258"/>
      <c r="BA162" s="1258"/>
      <c r="BC162" s="1258"/>
      <c r="BE162" s="1258"/>
      <c r="BF162" s="1258"/>
      <c r="BG162" s="1258"/>
    </row>
    <row r="163" spans="18:59" x14ac:dyDescent="0.35">
      <c r="R163" s="1258"/>
      <c r="S163" s="1258"/>
      <c r="W163" s="1258"/>
      <c r="X163" s="1258"/>
      <c r="AE163" s="1258"/>
      <c r="AF163" s="1258"/>
      <c r="AV163" s="1258"/>
      <c r="AW163" s="1258"/>
      <c r="AX163" s="1258"/>
      <c r="AY163" s="1258"/>
      <c r="AZ163" s="1258"/>
      <c r="BA163" s="1258"/>
      <c r="BC163" s="1258"/>
      <c r="BE163" s="1258"/>
      <c r="BF163" s="1258"/>
      <c r="BG163" s="1258"/>
    </row>
    <row r="164" spans="18:59" x14ac:dyDescent="0.35">
      <c r="R164" s="1258"/>
      <c r="S164" s="1258"/>
      <c r="W164" s="1258"/>
      <c r="X164" s="1258"/>
      <c r="AE164" s="1258"/>
      <c r="AF164" s="1258"/>
      <c r="AV164" s="1258"/>
      <c r="AW164" s="1258"/>
      <c r="AX164" s="1258"/>
      <c r="AY164" s="1258"/>
      <c r="AZ164" s="1258"/>
      <c r="BA164" s="1258"/>
      <c r="BC164" s="1258"/>
      <c r="BE164" s="1258"/>
      <c r="BF164" s="1258"/>
      <c r="BG164" s="1258"/>
    </row>
    <row r="165" spans="18:59" x14ac:dyDescent="0.35">
      <c r="R165" s="1258"/>
      <c r="S165" s="1258"/>
      <c r="W165" s="1258"/>
      <c r="X165" s="1258"/>
      <c r="AE165" s="1258"/>
      <c r="AF165" s="1258"/>
      <c r="AV165" s="1258"/>
      <c r="AW165" s="1258"/>
      <c r="AX165" s="1258"/>
      <c r="AY165" s="1258"/>
      <c r="AZ165" s="1258"/>
      <c r="BA165" s="1258"/>
      <c r="BC165" s="1258"/>
      <c r="BE165" s="1258"/>
      <c r="BF165" s="1258"/>
      <c r="BG165" s="1258"/>
    </row>
    <row r="166" spans="18:59" x14ac:dyDescent="0.35">
      <c r="R166" s="1258"/>
      <c r="S166" s="1258"/>
      <c r="W166" s="1258"/>
      <c r="X166" s="1258"/>
      <c r="AE166" s="1258"/>
      <c r="AF166" s="1258"/>
      <c r="AV166" s="1258"/>
      <c r="AW166" s="1258"/>
      <c r="AX166" s="1258"/>
      <c r="AY166" s="1258"/>
      <c r="AZ166" s="1258"/>
      <c r="BA166" s="1258"/>
      <c r="BC166" s="1258"/>
      <c r="BE166" s="1258"/>
      <c r="BF166" s="1258"/>
      <c r="BG166" s="1258"/>
    </row>
    <row r="167" spans="18:59" x14ac:dyDescent="0.35">
      <c r="R167" s="1258"/>
      <c r="S167" s="1258"/>
      <c r="W167" s="1258"/>
      <c r="X167" s="1258"/>
      <c r="AE167" s="1258"/>
      <c r="AF167" s="1258"/>
      <c r="AV167" s="1258"/>
      <c r="AW167" s="1258"/>
      <c r="AX167" s="1258"/>
      <c r="AY167" s="1258"/>
      <c r="AZ167" s="1258"/>
      <c r="BA167" s="1258"/>
      <c r="BC167" s="1258"/>
      <c r="BE167" s="1258"/>
      <c r="BF167" s="1258"/>
      <c r="BG167" s="1258"/>
    </row>
    <row r="168" spans="18:59" x14ac:dyDescent="0.35">
      <c r="R168" s="1258"/>
      <c r="S168" s="1258"/>
      <c r="W168" s="1258"/>
      <c r="X168" s="1258"/>
      <c r="AE168" s="1258"/>
      <c r="AF168" s="1258"/>
      <c r="AV168" s="1258"/>
      <c r="AW168" s="1258"/>
      <c r="AX168" s="1258"/>
      <c r="AY168" s="1258"/>
      <c r="AZ168" s="1258"/>
      <c r="BA168" s="1258"/>
      <c r="BC168" s="1258"/>
      <c r="BE168" s="1258"/>
      <c r="BF168" s="1258"/>
      <c r="BG168" s="1258"/>
    </row>
    <row r="169" spans="18:59" x14ac:dyDescent="0.35">
      <c r="R169" s="1258"/>
      <c r="S169" s="1258"/>
      <c r="W169" s="1258"/>
      <c r="X169" s="1258"/>
      <c r="AE169" s="1258"/>
      <c r="AF169" s="1258"/>
      <c r="AV169" s="1258"/>
      <c r="AW169" s="1258"/>
      <c r="AX169" s="1258"/>
      <c r="AY169" s="1258"/>
      <c r="AZ169" s="1258"/>
      <c r="BA169" s="1258"/>
      <c r="BC169" s="1258"/>
      <c r="BE169" s="1258"/>
      <c r="BF169" s="1258"/>
      <c r="BG169" s="1258"/>
    </row>
    <row r="170" spans="18:59" x14ac:dyDescent="0.35">
      <c r="R170" s="1258"/>
      <c r="S170" s="1258"/>
      <c r="W170" s="1258"/>
      <c r="X170" s="1258"/>
      <c r="AE170" s="1258"/>
      <c r="AF170" s="1258"/>
      <c r="AV170" s="1258"/>
      <c r="AW170" s="1258"/>
      <c r="AX170" s="1258"/>
      <c r="AY170" s="1258"/>
      <c r="AZ170" s="1258"/>
      <c r="BA170" s="1258"/>
      <c r="BC170" s="1258"/>
      <c r="BE170" s="1258"/>
      <c r="BF170" s="1258"/>
      <c r="BG170" s="1258"/>
    </row>
    <row r="171" spans="18:59" x14ac:dyDescent="0.35">
      <c r="R171" s="1258"/>
      <c r="S171" s="1258"/>
      <c r="W171" s="1258"/>
      <c r="X171" s="1258"/>
      <c r="AE171" s="1258"/>
      <c r="AF171" s="1258"/>
      <c r="AV171" s="1258"/>
      <c r="AW171" s="1258"/>
      <c r="AX171" s="1258"/>
      <c r="AY171" s="1258"/>
      <c r="AZ171" s="1258"/>
      <c r="BA171" s="1258"/>
      <c r="BC171" s="1258"/>
      <c r="BE171" s="1258"/>
      <c r="BF171" s="1258"/>
      <c r="BG171" s="1258"/>
    </row>
    <row r="172" spans="18:59" x14ac:dyDescent="0.35">
      <c r="R172" s="1258"/>
      <c r="S172" s="1258"/>
      <c r="W172" s="1258"/>
      <c r="X172" s="1258"/>
      <c r="AE172" s="1258"/>
      <c r="AF172" s="1258"/>
      <c r="AV172" s="1258"/>
      <c r="AW172" s="1258"/>
      <c r="AX172" s="1258"/>
      <c r="AY172" s="1258"/>
      <c r="AZ172" s="1258"/>
      <c r="BA172" s="1258"/>
      <c r="BC172" s="1258"/>
      <c r="BE172" s="1258"/>
      <c r="BF172" s="1258"/>
      <c r="BG172" s="1258"/>
    </row>
    <row r="173" spans="18:59" x14ac:dyDescent="0.35">
      <c r="R173" s="1258"/>
      <c r="S173" s="1258"/>
      <c r="W173" s="1258"/>
      <c r="X173" s="1258"/>
      <c r="AE173" s="1258"/>
      <c r="AF173" s="1258"/>
      <c r="AV173" s="1258"/>
      <c r="AW173" s="1258"/>
      <c r="AX173" s="1258"/>
      <c r="AY173" s="1258"/>
      <c r="AZ173" s="1258"/>
      <c r="BA173" s="1258"/>
      <c r="BC173" s="1258"/>
      <c r="BE173" s="1258"/>
      <c r="BF173" s="1258"/>
      <c r="BG173" s="1258"/>
    </row>
    <row r="174" spans="18:59" x14ac:dyDescent="0.35">
      <c r="R174" s="1258"/>
      <c r="S174" s="1258"/>
      <c r="W174" s="1258"/>
      <c r="X174" s="1258"/>
      <c r="AE174" s="1258"/>
      <c r="AF174" s="1258"/>
      <c r="AV174" s="1258"/>
      <c r="AW174" s="1258"/>
      <c r="AX174" s="1258"/>
      <c r="AY174" s="1258"/>
      <c r="AZ174" s="1258"/>
      <c r="BA174" s="1258"/>
      <c r="BC174" s="1258"/>
      <c r="BE174" s="1258"/>
      <c r="BF174" s="1258"/>
      <c r="BG174" s="1258"/>
    </row>
    <row r="175" spans="18:59" x14ac:dyDescent="0.35">
      <c r="R175" s="1258"/>
      <c r="S175" s="1258"/>
      <c r="W175" s="1258"/>
      <c r="X175" s="1258"/>
      <c r="AE175" s="1258"/>
      <c r="AF175" s="1258"/>
      <c r="AV175" s="1258"/>
      <c r="AW175" s="1258"/>
      <c r="AX175" s="1258"/>
      <c r="AY175" s="1258"/>
      <c r="AZ175" s="1258"/>
      <c r="BA175" s="1258"/>
      <c r="BC175" s="1258"/>
      <c r="BE175" s="1258"/>
      <c r="BF175" s="1258"/>
      <c r="BG175" s="1258"/>
    </row>
    <row r="176" spans="18:59" x14ac:dyDescent="0.35">
      <c r="R176" s="1258"/>
      <c r="S176" s="1258"/>
      <c r="W176" s="1258"/>
      <c r="X176" s="1258"/>
      <c r="AE176" s="1258"/>
      <c r="AF176" s="1258"/>
      <c r="AV176" s="1258"/>
      <c r="AW176" s="1258"/>
      <c r="AX176" s="1258"/>
      <c r="AY176" s="1258"/>
      <c r="AZ176" s="1258"/>
      <c r="BA176" s="1258"/>
      <c r="BC176" s="1258"/>
      <c r="BE176" s="1258"/>
      <c r="BF176" s="1258"/>
      <c r="BG176" s="1258"/>
    </row>
    <row r="177" spans="18:59" x14ac:dyDescent="0.35">
      <c r="R177" s="1258"/>
      <c r="S177" s="1258"/>
      <c r="W177" s="1258"/>
      <c r="X177" s="1258"/>
      <c r="AE177" s="1258"/>
      <c r="AF177" s="1258"/>
      <c r="AV177" s="1258"/>
      <c r="AW177" s="1258"/>
      <c r="AX177" s="1258"/>
      <c r="AY177" s="1258"/>
      <c r="AZ177" s="1258"/>
      <c r="BA177" s="1258"/>
      <c r="BC177" s="1258"/>
      <c r="BE177" s="1258"/>
      <c r="BF177" s="1258"/>
      <c r="BG177" s="1258"/>
    </row>
    <row r="178" spans="18:59" x14ac:dyDescent="0.35">
      <c r="R178" s="1258"/>
      <c r="S178" s="1258"/>
      <c r="W178" s="1258"/>
      <c r="X178" s="1258"/>
      <c r="AE178" s="1258"/>
      <c r="AF178" s="1258"/>
      <c r="AV178" s="1258"/>
      <c r="AW178" s="1258"/>
      <c r="AX178" s="1258"/>
      <c r="AY178" s="1258"/>
      <c r="AZ178" s="1258"/>
      <c r="BA178" s="1258"/>
      <c r="BC178" s="1258"/>
      <c r="BE178" s="1258"/>
      <c r="BF178" s="1258"/>
      <c r="BG178" s="1258"/>
    </row>
    <row r="179" spans="18:59" x14ac:dyDescent="0.35">
      <c r="R179" s="1258"/>
      <c r="S179" s="1258"/>
      <c r="W179" s="1258"/>
      <c r="X179" s="1258"/>
      <c r="AE179" s="1258"/>
      <c r="AF179" s="1258"/>
      <c r="AV179" s="1258"/>
      <c r="AW179" s="1258"/>
      <c r="AX179" s="1258"/>
      <c r="AY179" s="1258"/>
      <c r="AZ179" s="1258"/>
      <c r="BA179" s="1258"/>
      <c r="BC179" s="1258"/>
      <c r="BE179" s="1258"/>
      <c r="BF179" s="1258"/>
      <c r="BG179" s="1258"/>
    </row>
    <row r="180" spans="18:59" x14ac:dyDescent="0.35">
      <c r="R180" s="1258"/>
      <c r="S180" s="1258"/>
      <c r="W180" s="1258"/>
      <c r="X180" s="1258"/>
      <c r="AE180" s="1258"/>
      <c r="AF180" s="1258"/>
      <c r="AV180" s="1258"/>
      <c r="AW180" s="1258"/>
      <c r="AX180" s="1258"/>
      <c r="AY180" s="1258"/>
      <c r="AZ180" s="1258"/>
      <c r="BA180" s="1258"/>
      <c r="BC180" s="1258"/>
      <c r="BE180" s="1258"/>
      <c r="BF180" s="1258"/>
      <c r="BG180" s="1258"/>
    </row>
    <row r="181" spans="18:59" x14ac:dyDescent="0.35">
      <c r="R181" s="1258"/>
      <c r="S181" s="1258"/>
      <c r="W181" s="1258"/>
      <c r="X181" s="1258"/>
      <c r="AE181" s="1258"/>
      <c r="AF181" s="1258"/>
      <c r="AV181" s="1258"/>
      <c r="AW181" s="1258"/>
      <c r="AX181" s="1258"/>
      <c r="AY181" s="1258"/>
      <c r="AZ181" s="1258"/>
      <c r="BA181" s="1258"/>
      <c r="BC181" s="1258"/>
      <c r="BE181" s="1258"/>
      <c r="BF181" s="1258"/>
      <c r="BG181" s="1258"/>
    </row>
    <row r="182" spans="18:59" x14ac:dyDescent="0.35">
      <c r="R182" s="1258"/>
      <c r="S182" s="1258"/>
      <c r="W182" s="1258"/>
      <c r="X182" s="1258"/>
      <c r="AE182" s="1258"/>
      <c r="AF182" s="1258"/>
      <c r="AV182" s="1258"/>
      <c r="AW182" s="1258"/>
      <c r="AX182" s="1258"/>
      <c r="AY182" s="1258"/>
      <c r="AZ182" s="1258"/>
      <c r="BA182" s="1258"/>
      <c r="BC182" s="1258"/>
      <c r="BE182" s="1258"/>
      <c r="BF182" s="1258"/>
      <c r="BG182" s="1258"/>
    </row>
    <row r="183" spans="18:59" x14ac:dyDescent="0.35">
      <c r="R183" s="1258"/>
      <c r="S183" s="1258"/>
      <c r="W183" s="1258"/>
      <c r="X183" s="1258"/>
      <c r="AE183" s="1258"/>
      <c r="AF183" s="1258"/>
      <c r="AV183" s="1258"/>
      <c r="AW183" s="1258"/>
      <c r="AX183" s="1258"/>
      <c r="AY183" s="1258"/>
      <c r="AZ183" s="1258"/>
      <c r="BA183" s="1258"/>
      <c r="BC183" s="1258"/>
      <c r="BE183" s="1258"/>
      <c r="BF183" s="1258"/>
      <c r="BG183" s="1258"/>
    </row>
    <row r="184" spans="18:59" x14ac:dyDescent="0.35">
      <c r="R184" s="1258"/>
      <c r="S184" s="1258"/>
      <c r="W184" s="1258"/>
      <c r="X184" s="1258"/>
      <c r="AE184" s="1258"/>
      <c r="AF184" s="1258"/>
      <c r="AV184" s="1258"/>
      <c r="AW184" s="1258"/>
      <c r="AX184" s="1258"/>
      <c r="AY184" s="1258"/>
      <c r="AZ184" s="1258"/>
      <c r="BA184" s="1258"/>
      <c r="BC184" s="1258"/>
      <c r="BE184" s="1258"/>
      <c r="BF184" s="1258"/>
      <c r="BG184" s="1258"/>
    </row>
    <row r="185" spans="18:59" x14ac:dyDescent="0.35">
      <c r="R185" s="1258"/>
      <c r="S185" s="1258"/>
      <c r="W185" s="1258"/>
      <c r="X185" s="1258"/>
      <c r="AE185" s="1258"/>
      <c r="AF185" s="1258"/>
      <c r="AV185" s="1258"/>
      <c r="AW185" s="1258"/>
      <c r="AX185" s="1258"/>
      <c r="AY185" s="1258"/>
      <c r="AZ185" s="1258"/>
      <c r="BA185" s="1258"/>
      <c r="BC185" s="1258"/>
      <c r="BE185" s="1258"/>
      <c r="BF185" s="1258"/>
      <c r="BG185" s="1258"/>
    </row>
    <row r="186" spans="18:59" x14ac:dyDescent="0.35">
      <c r="R186" s="1258"/>
      <c r="S186" s="1258"/>
      <c r="W186" s="1258"/>
      <c r="X186" s="1258"/>
      <c r="AE186" s="1258"/>
      <c r="AF186" s="1258"/>
      <c r="AV186" s="1258"/>
      <c r="AW186" s="1258"/>
      <c r="AX186" s="1258"/>
      <c r="AY186" s="1258"/>
      <c r="AZ186" s="1258"/>
      <c r="BA186" s="1258"/>
      <c r="BC186" s="1258"/>
      <c r="BE186" s="1258"/>
      <c r="BF186" s="1258"/>
      <c r="BG186" s="1258"/>
    </row>
    <row r="187" spans="18:59" x14ac:dyDescent="0.35">
      <c r="R187" s="1258"/>
      <c r="S187" s="1258"/>
      <c r="W187" s="1258"/>
      <c r="X187" s="1258"/>
      <c r="AE187" s="1258"/>
      <c r="AF187" s="1258"/>
      <c r="AV187" s="1258"/>
      <c r="AW187" s="1258"/>
      <c r="AX187" s="1258"/>
      <c r="AY187" s="1258"/>
      <c r="AZ187" s="1258"/>
      <c r="BA187" s="1258"/>
      <c r="BC187" s="1258"/>
      <c r="BE187" s="1258"/>
      <c r="BF187" s="1258"/>
      <c r="BG187" s="1258"/>
    </row>
    <row r="188" spans="18:59" x14ac:dyDescent="0.35">
      <c r="R188" s="1258"/>
      <c r="S188" s="1258"/>
      <c r="W188" s="1258"/>
      <c r="X188" s="1258"/>
      <c r="AE188" s="1258"/>
      <c r="AF188" s="1258"/>
      <c r="AV188" s="1258"/>
      <c r="AW188" s="1258"/>
      <c r="AX188" s="1258"/>
      <c r="AY188" s="1258"/>
      <c r="AZ188" s="1258"/>
      <c r="BA188" s="1258"/>
      <c r="BC188" s="1258"/>
      <c r="BE188" s="1258"/>
      <c r="BF188" s="1258"/>
      <c r="BG188" s="1258"/>
    </row>
    <row r="189" spans="18:59" x14ac:dyDescent="0.35">
      <c r="R189" s="1258"/>
      <c r="S189" s="1258"/>
      <c r="W189" s="1258"/>
      <c r="X189" s="1258"/>
      <c r="AE189" s="1258"/>
      <c r="AF189" s="1258"/>
      <c r="AV189" s="1258"/>
      <c r="AW189" s="1258"/>
      <c r="AX189" s="1258"/>
      <c r="AY189" s="1258"/>
      <c r="AZ189" s="1258"/>
      <c r="BA189" s="1258"/>
      <c r="BC189" s="1258"/>
      <c r="BE189" s="1258"/>
      <c r="BF189" s="1258"/>
      <c r="BG189" s="1258"/>
    </row>
    <row r="190" spans="18:59" x14ac:dyDescent="0.35">
      <c r="R190" s="1258"/>
      <c r="S190" s="1258"/>
      <c r="W190" s="1258"/>
      <c r="X190" s="1258"/>
      <c r="AE190" s="1258"/>
      <c r="AF190" s="1258"/>
      <c r="AV190" s="1258"/>
      <c r="AW190" s="1258"/>
      <c r="AX190" s="1258"/>
      <c r="AY190" s="1258"/>
      <c r="AZ190" s="1258"/>
      <c r="BA190" s="1258"/>
      <c r="BC190" s="1258"/>
      <c r="BE190" s="1258"/>
      <c r="BF190" s="1258"/>
      <c r="BG190" s="1258"/>
    </row>
    <row r="191" spans="18:59" x14ac:dyDescent="0.35">
      <c r="R191" s="1258"/>
      <c r="S191" s="1258"/>
      <c r="W191" s="1258"/>
      <c r="X191" s="1258"/>
      <c r="AE191" s="1258"/>
      <c r="AF191" s="1258"/>
      <c r="AV191" s="1258"/>
      <c r="AW191" s="1258"/>
      <c r="AX191" s="1258"/>
      <c r="AY191" s="1258"/>
      <c r="AZ191" s="1258"/>
      <c r="BA191" s="1258"/>
      <c r="BC191" s="1258"/>
      <c r="BE191" s="1258"/>
      <c r="BF191" s="1258"/>
      <c r="BG191" s="1258"/>
    </row>
    <row r="192" spans="18:59" x14ac:dyDescent="0.35">
      <c r="R192" s="1258"/>
      <c r="S192" s="1258"/>
      <c r="W192" s="1258"/>
      <c r="X192" s="1258"/>
      <c r="AE192" s="1258"/>
      <c r="AF192" s="1258"/>
      <c r="AV192" s="1258"/>
      <c r="AW192" s="1258"/>
      <c r="AX192" s="1258"/>
      <c r="AY192" s="1258"/>
      <c r="AZ192" s="1258"/>
      <c r="BA192" s="1258"/>
      <c r="BC192" s="1258"/>
      <c r="BE192" s="1258"/>
      <c r="BF192" s="1258"/>
      <c r="BG192" s="1258"/>
    </row>
    <row r="193" spans="18:59" x14ac:dyDescent="0.35">
      <c r="R193" s="1258"/>
      <c r="S193" s="1258"/>
      <c r="W193" s="1258"/>
      <c r="X193" s="1258"/>
      <c r="AE193" s="1258"/>
      <c r="AF193" s="1258"/>
      <c r="AV193" s="1258"/>
      <c r="AW193" s="1258"/>
      <c r="AX193" s="1258"/>
      <c r="AY193" s="1258"/>
      <c r="AZ193" s="1258"/>
      <c r="BA193" s="1258"/>
      <c r="BC193" s="1258"/>
      <c r="BE193" s="1258"/>
      <c r="BF193" s="1258"/>
      <c r="BG193" s="1258"/>
    </row>
    <row r="194" spans="18:59" x14ac:dyDescent="0.35">
      <c r="R194" s="1258"/>
      <c r="S194" s="1258"/>
      <c r="W194" s="1258"/>
      <c r="X194" s="1258"/>
      <c r="AE194" s="1258"/>
      <c r="AF194" s="1258"/>
      <c r="AV194" s="1258"/>
      <c r="AW194" s="1258"/>
      <c r="AX194" s="1258"/>
      <c r="AY194" s="1258"/>
      <c r="AZ194" s="1258"/>
      <c r="BA194" s="1258"/>
      <c r="BC194" s="1258"/>
      <c r="BE194" s="1258"/>
      <c r="BF194" s="1258"/>
      <c r="BG194" s="1258"/>
    </row>
    <row r="195" spans="18:59" x14ac:dyDescent="0.35">
      <c r="R195" s="1258"/>
      <c r="S195" s="1258"/>
      <c r="W195" s="1258"/>
      <c r="X195" s="1258"/>
      <c r="AE195" s="1258"/>
      <c r="AF195" s="1258"/>
      <c r="AV195" s="1258"/>
      <c r="AW195" s="1258"/>
      <c r="AX195" s="1258"/>
      <c r="AY195" s="1258"/>
      <c r="AZ195" s="1258"/>
      <c r="BA195" s="1258"/>
      <c r="BC195" s="1258"/>
      <c r="BE195" s="1258"/>
      <c r="BF195" s="1258"/>
      <c r="BG195" s="1258"/>
    </row>
    <row r="196" spans="18:59" x14ac:dyDescent="0.35">
      <c r="R196" s="1258"/>
      <c r="S196" s="1258"/>
      <c r="W196" s="1258"/>
      <c r="X196" s="1258"/>
      <c r="AE196" s="1258"/>
      <c r="AF196" s="1258"/>
      <c r="AV196" s="1258"/>
      <c r="AW196" s="1258"/>
      <c r="AX196" s="1258"/>
      <c r="AY196" s="1258"/>
      <c r="AZ196" s="1258"/>
      <c r="BA196" s="1258"/>
      <c r="BC196" s="1258"/>
      <c r="BE196" s="1258"/>
      <c r="BF196" s="1258"/>
      <c r="BG196" s="1258"/>
    </row>
    <row r="197" spans="18:59" x14ac:dyDescent="0.35">
      <c r="R197" s="1258"/>
      <c r="S197" s="1258"/>
      <c r="W197" s="1258"/>
      <c r="X197" s="1258"/>
      <c r="AE197" s="1258"/>
      <c r="AF197" s="1258"/>
      <c r="AV197" s="1258"/>
      <c r="AW197" s="1258"/>
      <c r="AX197" s="1258"/>
      <c r="AY197" s="1258"/>
      <c r="AZ197" s="1258"/>
      <c r="BA197" s="1258"/>
      <c r="BC197" s="1258"/>
      <c r="BE197" s="1258"/>
      <c r="BF197" s="1258"/>
      <c r="BG197" s="1258"/>
    </row>
    <row r="198" spans="18:59" x14ac:dyDescent="0.35">
      <c r="R198" s="1258"/>
      <c r="S198" s="1258"/>
      <c r="W198" s="1258"/>
      <c r="X198" s="1258"/>
      <c r="AE198" s="1258"/>
      <c r="AF198" s="1258"/>
      <c r="AV198" s="1258"/>
      <c r="AW198" s="1258"/>
      <c r="AX198" s="1258"/>
      <c r="AY198" s="1258"/>
      <c r="AZ198" s="1258"/>
      <c r="BA198" s="1258"/>
      <c r="BC198" s="1258"/>
      <c r="BE198" s="1258"/>
      <c r="BF198" s="1258"/>
      <c r="BG198" s="1258"/>
    </row>
    <row r="199" spans="18:59" x14ac:dyDescent="0.35">
      <c r="R199" s="1258"/>
      <c r="S199" s="1258"/>
      <c r="W199" s="1258"/>
      <c r="X199" s="1258"/>
      <c r="AE199" s="1258"/>
      <c r="AF199" s="1258"/>
      <c r="AV199" s="1258"/>
      <c r="AW199" s="1258"/>
      <c r="AX199" s="1258"/>
      <c r="AY199" s="1258"/>
      <c r="AZ199" s="1258"/>
      <c r="BA199" s="1258"/>
      <c r="BC199" s="1258"/>
      <c r="BE199" s="1258"/>
      <c r="BF199" s="1258"/>
      <c r="BG199" s="1258"/>
    </row>
    <row r="200" spans="18:59" x14ac:dyDescent="0.35">
      <c r="R200" s="1258"/>
      <c r="S200" s="1258"/>
      <c r="W200" s="1258"/>
      <c r="X200" s="1258"/>
      <c r="AE200" s="1258"/>
      <c r="AF200" s="1258"/>
      <c r="AV200" s="1258"/>
      <c r="AW200" s="1258"/>
      <c r="AX200" s="1258"/>
      <c r="AY200" s="1258"/>
      <c r="AZ200" s="1258"/>
      <c r="BA200" s="1258"/>
      <c r="BC200" s="1258"/>
      <c r="BE200" s="1258"/>
      <c r="BF200" s="1258"/>
      <c r="BG200" s="1258"/>
    </row>
    <row r="201" spans="18:59" x14ac:dyDescent="0.35">
      <c r="R201" s="1258"/>
      <c r="S201" s="1258"/>
      <c r="W201" s="1258"/>
      <c r="X201" s="1258"/>
      <c r="AE201" s="1258"/>
      <c r="AF201" s="1258"/>
      <c r="AV201" s="1258"/>
      <c r="AW201" s="1258"/>
      <c r="AX201" s="1258"/>
      <c r="AY201" s="1258"/>
      <c r="AZ201" s="1258"/>
      <c r="BA201" s="1258"/>
      <c r="BC201" s="1258"/>
      <c r="BE201" s="1258"/>
      <c r="BF201" s="1258"/>
      <c r="BG201" s="1258"/>
    </row>
    <row r="202" spans="18:59" x14ac:dyDescent="0.35">
      <c r="R202" s="1258"/>
      <c r="S202" s="1258"/>
      <c r="W202" s="1258"/>
      <c r="X202" s="1258"/>
      <c r="AE202" s="1258"/>
      <c r="AF202" s="1258"/>
      <c r="AV202" s="1258"/>
      <c r="AW202" s="1258"/>
      <c r="AX202" s="1258"/>
      <c r="AY202" s="1258"/>
      <c r="AZ202" s="1258"/>
      <c r="BA202" s="1258"/>
      <c r="BC202" s="1258"/>
      <c r="BE202" s="1258"/>
      <c r="BF202" s="1258"/>
      <c r="BG202" s="1258"/>
    </row>
    <row r="203" spans="18:59" x14ac:dyDescent="0.35">
      <c r="R203" s="1258"/>
      <c r="S203" s="1258"/>
      <c r="W203" s="1258"/>
      <c r="X203" s="1258"/>
      <c r="AE203" s="1258"/>
      <c r="AF203" s="1258"/>
      <c r="AV203" s="1258"/>
      <c r="AW203" s="1258"/>
      <c r="AX203" s="1258"/>
      <c r="AY203" s="1258"/>
      <c r="AZ203" s="1258"/>
      <c r="BA203" s="1258"/>
      <c r="BC203" s="1258"/>
      <c r="BE203" s="1258"/>
      <c r="BF203" s="1258"/>
      <c r="BG203" s="1258"/>
    </row>
    <row r="204" spans="18:59" x14ac:dyDescent="0.35">
      <c r="R204" s="1258"/>
      <c r="S204" s="1258"/>
      <c r="W204" s="1258"/>
      <c r="X204" s="1258"/>
      <c r="AE204" s="1258"/>
      <c r="AF204" s="1258"/>
      <c r="AV204" s="1258"/>
      <c r="AW204" s="1258"/>
      <c r="AX204" s="1258"/>
      <c r="AY204" s="1258"/>
      <c r="AZ204" s="1258"/>
      <c r="BA204" s="1258"/>
      <c r="BC204" s="1258"/>
      <c r="BE204" s="1258"/>
      <c r="BF204" s="1258"/>
      <c r="BG204" s="1258"/>
    </row>
    <row r="205" spans="18:59" x14ac:dyDescent="0.35">
      <c r="R205" s="1258"/>
      <c r="S205" s="1258"/>
      <c r="W205" s="1258"/>
      <c r="X205" s="1258"/>
      <c r="AE205" s="1258"/>
      <c r="AF205" s="1258"/>
      <c r="AV205" s="1258"/>
      <c r="AW205" s="1258"/>
      <c r="AX205" s="1258"/>
      <c r="AY205" s="1258"/>
      <c r="AZ205" s="1258"/>
      <c r="BA205" s="1258"/>
      <c r="BC205" s="1258"/>
      <c r="BE205" s="1258"/>
      <c r="BF205" s="1258"/>
      <c r="BG205" s="1258"/>
    </row>
    <row r="206" spans="18:59" x14ac:dyDescent="0.35">
      <c r="R206" s="1258"/>
      <c r="S206" s="1258"/>
      <c r="W206" s="1258"/>
      <c r="X206" s="1258"/>
      <c r="AE206" s="1258"/>
      <c r="AF206" s="1258"/>
      <c r="AV206" s="1258"/>
      <c r="AW206" s="1258"/>
      <c r="AX206" s="1258"/>
      <c r="AY206" s="1258"/>
      <c r="AZ206" s="1258"/>
      <c r="BA206" s="1258"/>
      <c r="BC206" s="1258"/>
      <c r="BE206" s="1258"/>
      <c r="BF206" s="1258"/>
      <c r="BG206" s="1258"/>
    </row>
    <row r="207" spans="18:59" x14ac:dyDescent="0.35">
      <c r="R207" s="1258"/>
      <c r="S207" s="1258"/>
      <c r="W207" s="1258"/>
      <c r="X207" s="1258"/>
      <c r="AE207" s="1258"/>
      <c r="AF207" s="1258"/>
      <c r="AV207" s="1258"/>
      <c r="AW207" s="1258"/>
      <c r="AX207" s="1258"/>
      <c r="AY207" s="1258"/>
      <c r="AZ207" s="1258"/>
      <c r="BA207" s="1258"/>
      <c r="BC207" s="1258"/>
      <c r="BE207" s="1258"/>
      <c r="BF207" s="1258"/>
      <c r="BG207" s="1258"/>
    </row>
    <row r="208" spans="18:59" x14ac:dyDescent="0.35">
      <c r="R208" s="1258"/>
      <c r="S208" s="1258"/>
      <c r="W208" s="1258"/>
      <c r="X208" s="1258"/>
      <c r="AE208" s="1258"/>
      <c r="AF208" s="1258"/>
      <c r="AV208" s="1258"/>
      <c r="AW208" s="1258"/>
      <c r="AX208" s="1258"/>
      <c r="AY208" s="1258"/>
      <c r="AZ208" s="1258"/>
      <c r="BA208" s="1258"/>
      <c r="BC208" s="1258"/>
      <c r="BE208" s="1258"/>
      <c r="BF208" s="1258"/>
      <c r="BG208" s="1258"/>
    </row>
    <row r="209" spans="18:59" x14ac:dyDescent="0.35">
      <c r="R209" s="1258"/>
      <c r="S209" s="1258"/>
      <c r="W209" s="1258"/>
      <c r="X209" s="1258"/>
      <c r="AE209" s="1258"/>
      <c r="AF209" s="1258"/>
      <c r="AV209" s="1258"/>
      <c r="AW209" s="1258"/>
      <c r="AX209" s="1258"/>
      <c r="AY209" s="1258"/>
      <c r="AZ209" s="1258"/>
      <c r="BA209" s="1258"/>
      <c r="BC209" s="1258"/>
      <c r="BE209" s="1258"/>
      <c r="BF209" s="1258"/>
      <c r="BG209" s="1258"/>
    </row>
    <row r="210" spans="18:59" x14ac:dyDescent="0.35">
      <c r="R210" s="1258"/>
      <c r="S210" s="1258"/>
      <c r="W210" s="1258"/>
      <c r="X210" s="1258"/>
      <c r="AE210" s="1258"/>
      <c r="AF210" s="1258"/>
      <c r="AV210" s="1258"/>
      <c r="AW210" s="1258"/>
      <c r="AX210" s="1258"/>
      <c r="AY210" s="1258"/>
      <c r="AZ210" s="1258"/>
      <c r="BA210" s="1258"/>
      <c r="BC210" s="1258"/>
      <c r="BE210" s="1258"/>
      <c r="BF210" s="1258"/>
      <c r="BG210" s="1258"/>
    </row>
    <row r="211" spans="18:59" x14ac:dyDescent="0.35">
      <c r="R211" s="1258"/>
      <c r="S211" s="1258"/>
      <c r="W211" s="1258"/>
      <c r="X211" s="1258"/>
      <c r="AE211" s="1258"/>
      <c r="AF211" s="1258"/>
      <c r="AV211" s="1258"/>
      <c r="AW211" s="1258"/>
      <c r="AX211" s="1258"/>
      <c r="AY211" s="1258"/>
      <c r="AZ211" s="1258"/>
      <c r="BA211" s="1258"/>
      <c r="BC211" s="1258"/>
      <c r="BE211" s="1258"/>
      <c r="BF211" s="1258"/>
      <c r="BG211" s="1258"/>
    </row>
    <row r="212" spans="18:59" x14ac:dyDescent="0.35">
      <c r="R212" s="1258"/>
      <c r="S212" s="1258"/>
      <c r="W212" s="1258"/>
      <c r="X212" s="1258"/>
      <c r="AE212" s="1258"/>
      <c r="AF212" s="1258"/>
      <c r="AV212" s="1258"/>
      <c r="AW212" s="1258"/>
      <c r="AX212" s="1258"/>
      <c r="AY212" s="1258"/>
      <c r="AZ212" s="1258"/>
      <c r="BA212" s="1258"/>
      <c r="BC212" s="1258"/>
      <c r="BE212" s="1258"/>
      <c r="BF212" s="1258"/>
      <c r="BG212" s="1258"/>
    </row>
    <row r="213" spans="18:59" x14ac:dyDescent="0.35">
      <c r="R213" s="1258"/>
      <c r="S213" s="1258"/>
      <c r="W213" s="1258"/>
      <c r="X213" s="1258"/>
      <c r="AE213" s="1258"/>
      <c r="AF213" s="1258"/>
      <c r="AV213" s="1258"/>
      <c r="AW213" s="1258"/>
      <c r="AX213" s="1258"/>
      <c r="AY213" s="1258"/>
      <c r="AZ213" s="1258"/>
      <c r="BA213" s="1258"/>
      <c r="BC213" s="1258"/>
      <c r="BE213" s="1258"/>
      <c r="BF213" s="1258"/>
      <c r="BG213" s="1258"/>
    </row>
    <row r="214" spans="18:59" x14ac:dyDescent="0.35">
      <c r="R214" s="1258"/>
      <c r="S214" s="1258"/>
      <c r="W214" s="1258"/>
      <c r="X214" s="1258"/>
      <c r="AE214" s="1258"/>
      <c r="AF214" s="1258"/>
      <c r="AV214" s="1258"/>
      <c r="AW214" s="1258"/>
      <c r="AX214" s="1258"/>
      <c r="AY214" s="1258"/>
      <c r="AZ214" s="1258"/>
      <c r="BA214" s="1258"/>
      <c r="BC214" s="1258"/>
      <c r="BE214" s="1258"/>
      <c r="BF214" s="1258"/>
      <c r="BG214" s="1258"/>
    </row>
    <row r="215" spans="18:59" x14ac:dyDescent="0.35">
      <c r="R215" s="1258"/>
      <c r="S215" s="1258"/>
      <c r="W215" s="1258"/>
      <c r="X215" s="1258"/>
      <c r="AE215" s="1258"/>
      <c r="AF215" s="1258"/>
      <c r="AV215" s="1258"/>
      <c r="AW215" s="1258"/>
      <c r="AX215" s="1258"/>
      <c r="AY215" s="1258"/>
      <c r="AZ215" s="1258"/>
      <c r="BA215" s="1258"/>
      <c r="BC215" s="1258"/>
      <c r="BE215" s="1258"/>
      <c r="BF215" s="1258"/>
      <c r="BG215" s="1258"/>
    </row>
    <row r="216" spans="18:59" x14ac:dyDescent="0.35">
      <c r="R216" s="1258"/>
      <c r="S216" s="1258"/>
      <c r="W216" s="1258"/>
      <c r="X216" s="1258"/>
      <c r="AE216" s="1258"/>
      <c r="AF216" s="1258"/>
      <c r="AV216" s="1258"/>
      <c r="AW216" s="1258"/>
      <c r="AX216" s="1258"/>
      <c r="AY216" s="1258"/>
      <c r="AZ216" s="1258"/>
      <c r="BA216" s="1258"/>
      <c r="BC216" s="1258"/>
      <c r="BE216" s="1258"/>
      <c r="BF216" s="1258"/>
      <c r="BG216" s="1258"/>
    </row>
    <row r="217" spans="18:59" x14ac:dyDescent="0.35">
      <c r="R217" s="1258"/>
      <c r="S217" s="1258"/>
      <c r="W217" s="1258"/>
      <c r="X217" s="1258"/>
      <c r="AE217" s="1258"/>
      <c r="AF217" s="1258"/>
      <c r="AV217" s="1258"/>
      <c r="AW217" s="1258"/>
      <c r="AX217" s="1258"/>
      <c r="AY217" s="1258"/>
      <c r="AZ217" s="1258"/>
      <c r="BA217" s="1258"/>
      <c r="BC217" s="1258"/>
      <c r="BE217" s="1258"/>
      <c r="BF217" s="1258"/>
      <c r="BG217" s="1258"/>
    </row>
    <row r="218" spans="18:59" x14ac:dyDescent="0.35">
      <c r="R218" s="1258"/>
      <c r="S218" s="1258"/>
      <c r="W218" s="1258"/>
      <c r="X218" s="1258"/>
      <c r="AE218" s="1258"/>
      <c r="AF218" s="1258"/>
      <c r="AV218" s="1258"/>
      <c r="AW218" s="1258"/>
      <c r="AX218" s="1258"/>
      <c r="AY218" s="1258"/>
      <c r="AZ218" s="1258"/>
      <c r="BA218" s="1258"/>
      <c r="BC218" s="1258"/>
      <c r="BE218" s="1258"/>
      <c r="BF218" s="1258"/>
      <c r="BG218" s="1258"/>
    </row>
    <row r="219" spans="18:59" x14ac:dyDescent="0.35">
      <c r="R219" s="1258"/>
      <c r="S219" s="1258"/>
      <c r="W219" s="1258"/>
      <c r="X219" s="1258"/>
      <c r="AE219" s="1258"/>
      <c r="AF219" s="1258"/>
      <c r="AV219" s="1258"/>
      <c r="AW219" s="1258"/>
      <c r="AX219" s="1258"/>
      <c r="AY219" s="1258"/>
      <c r="AZ219" s="1258"/>
      <c r="BA219" s="1258"/>
      <c r="BC219" s="1258"/>
      <c r="BE219" s="1258"/>
      <c r="BF219" s="1258"/>
      <c r="BG219" s="1258"/>
    </row>
    <row r="220" spans="18:59" x14ac:dyDescent="0.35">
      <c r="R220" s="1258"/>
      <c r="S220" s="1258"/>
      <c r="W220" s="1258"/>
      <c r="X220" s="1258"/>
      <c r="AE220" s="1258"/>
      <c r="AF220" s="1258"/>
      <c r="AV220" s="1258"/>
      <c r="AW220" s="1258"/>
      <c r="AX220" s="1258"/>
      <c r="AY220" s="1258"/>
      <c r="AZ220" s="1258"/>
      <c r="BA220" s="1258"/>
      <c r="BC220" s="1258"/>
      <c r="BE220" s="1258"/>
      <c r="BF220" s="1258"/>
      <c r="BG220" s="1258"/>
    </row>
    <row r="221" spans="18:59" x14ac:dyDescent="0.35">
      <c r="R221" s="1258"/>
      <c r="S221" s="1258"/>
      <c r="W221" s="1258"/>
      <c r="X221" s="1258"/>
      <c r="AE221" s="1258"/>
      <c r="AF221" s="1258"/>
      <c r="AV221" s="1258"/>
      <c r="AW221" s="1258"/>
      <c r="AX221" s="1258"/>
      <c r="AY221" s="1258"/>
      <c r="AZ221" s="1258"/>
      <c r="BA221" s="1258"/>
      <c r="BC221" s="1258"/>
      <c r="BE221" s="1258"/>
      <c r="BF221" s="1258"/>
      <c r="BG221" s="1258"/>
    </row>
    <row r="222" spans="18:59" x14ac:dyDescent="0.35">
      <c r="R222" s="1258"/>
      <c r="S222" s="1258"/>
      <c r="W222" s="1258"/>
      <c r="X222" s="1258"/>
      <c r="AE222" s="1258"/>
      <c r="AF222" s="1258"/>
      <c r="AV222" s="1258"/>
      <c r="AW222" s="1258"/>
      <c r="AX222" s="1258"/>
      <c r="AY222" s="1258"/>
      <c r="AZ222" s="1258"/>
      <c r="BA222" s="1258"/>
      <c r="BC222" s="1258"/>
      <c r="BE222" s="1258"/>
      <c r="BF222" s="1258"/>
      <c r="BG222" s="1258"/>
    </row>
    <row r="223" spans="18:59" x14ac:dyDescent="0.35">
      <c r="R223" s="1258"/>
      <c r="S223" s="1258"/>
      <c r="W223" s="1258"/>
      <c r="X223" s="1258"/>
      <c r="AE223" s="1258"/>
      <c r="AF223" s="1258"/>
      <c r="AV223" s="1258"/>
      <c r="AW223" s="1258"/>
      <c r="AX223" s="1258"/>
      <c r="AY223" s="1258"/>
      <c r="AZ223" s="1258"/>
      <c r="BA223" s="1258"/>
      <c r="BC223" s="1258"/>
      <c r="BE223" s="1258"/>
      <c r="BF223" s="1258"/>
      <c r="BG223" s="1258"/>
    </row>
    <row r="224" spans="18:59" x14ac:dyDescent="0.35">
      <c r="R224" s="1258"/>
      <c r="S224" s="1258"/>
      <c r="W224" s="1258"/>
      <c r="X224" s="1258"/>
      <c r="AE224" s="1258"/>
      <c r="AF224" s="1258"/>
      <c r="AV224" s="1258"/>
      <c r="AW224" s="1258"/>
      <c r="AX224" s="1258"/>
      <c r="AY224" s="1258"/>
      <c r="AZ224" s="1258"/>
      <c r="BA224" s="1258"/>
      <c r="BC224" s="1258"/>
      <c r="BE224" s="1258"/>
      <c r="BF224" s="1258"/>
      <c r="BG224" s="1258"/>
    </row>
    <row r="225" spans="18:59" x14ac:dyDescent="0.35">
      <c r="R225" s="1258"/>
      <c r="S225" s="1258"/>
      <c r="W225" s="1258"/>
      <c r="X225" s="1258"/>
      <c r="AE225" s="1258"/>
      <c r="AF225" s="1258"/>
      <c r="AV225" s="1258"/>
      <c r="AW225" s="1258"/>
      <c r="AX225" s="1258"/>
      <c r="AY225" s="1258"/>
      <c r="AZ225" s="1258"/>
      <c r="BA225" s="1258"/>
      <c r="BC225" s="1258"/>
      <c r="BE225" s="1258"/>
      <c r="BF225" s="1258"/>
      <c r="BG225" s="1258"/>
    </row>
    <row r="226" spans="18:59" x14ac:dyDescent="0.35">
      <c r="R226" s="1258"/>
      <c r="S226" s="1258"/>
      <c r="W226" s="1258"/>
      <c r="X226" s="1258"/>
      <c r="AE226" s="1258"/>
      <c r="AF226" s="1258"/>
      <c r="AV226" s="1258"/>
      <c r="AW226" s="1258"/>
      <c r="AX226" s="1258"/>
      <c r="AY226" s="1258"/>
      <c r="AZ226" s="1258"/>
      <c r="BA226" s="1258"/>
      <c r="BC226" s="1258"/>
      <c r="BE226" s="1258"/>
      <c r="BF226" s="1258"/>
      <c r="BG226" s="1258"/>
    </row>
    <row r="227" spans="18:59" x14ac:dyDescent="0.35">
      <c r="R227" s="1258"/>
      <c r="S227" s="1258"/>
      <c r="W227" s="1258"/>
      <c r="X227" s="1258"/>
      <c r="AE227" s="1258"/>
      <c r="AF227" s="1258"/>
      <c r="AV227" s="1258"/>
      <c r="AW227" s="1258"/>
      <c r="AX227" s="1258"/>
      <c r="AY227" s="1258"/>
      <c r="AZ227" s="1258"/>
      <c r="BA227" s="1258"/>
      <c r="BC227" s="1258"/>
      <c r="BE227" s="1258"/>
      <c r="BF227" s="1258"/>
      <c r="BG227" s="1258"/>
    </row>
    <row r="228" spans="18:59" x14ac:dyDescent="0.35">
      <c r="R228" s="1258"/>
      <c r="S228" s="1258"/>
      <c r="W228" s="1258"/>
      <c r="X228" s="1258"/>
      <c r="AE228" s="1258"/>
      <c r="AF228" s="1258"/>
      <c r="AV228" s="1258"/>
      <c r="AW228" s="1258"/>
      <c r="AX228" s="1258"/>
      <c r="AY228" s="1258"/>
      <c r="AZ228" s="1258"/>
      <c r="BA228" s="1258"/>
      <c r="BC228" s="1258"/>
      <c r="BE228" s="1258"/>
      <c r="BF228" s="1258"/>
      <c r="BG228" s="1258"/>
    </row>
    <row r="229" spans="18:59" x14ac:dyDescent="0.35">
      <c r="R229" s="1258"/>
      <c r="S229" s="1258"/>
      <c r="W229" s="1258"/>
      <c r="X229" s="1258"/>
      <c r="AE229" s="1258"/>
      <c r="AF229" s="1258"/>
      <c r="AV229" s="1258"/>
      <c r="AW229" s="1258"/>
      <c r="AX229" s="1258"/>
      <c r="AY229" s="1258"/>
      <c r="AZ229" s="1258"/>
      <c r="BA229" s="1258"/>
      <c r="BC229" s="1258"/>
      <c r="BE229" s="1258"/>
      <c r="BF229" s="1258"/>
      <c r="BG229" s="1258"/>
    </row>
    <row r="230" spans="18:59" x14ac:dyDescent="0.35">
      <c r="R230" s="1258"/>
      <c r="S230" s="1258"/>
      <c r="W230" s="1258"/>
      <c r="X230" s="1258"/>
      <c r="AE230" s="1258"/>
      <c r="AF230" s="1258"/>
      <c r="AV230" s="1258"/>
      <c r="AW230" s="1258"/>
      <c r="AX230" s="1258"/>
      <c r="AY230" s="1258"/>
      <c r="AZ230" s="1258"/>
      <c r="BA230" s="1258"/>
      <c r="BC230" s="1258"/>
      <c r="BE230" s="1258"/>
      <c r="BF230" s="1258"/>
      <c r="BG230" s="1258"/>
    </row>
    <row r="231" spans="18:59" x14ac:dyDescent="0.35">
      <c r="R231" s="1258"/>
      <c r="S231" s="1258"/>
      <c r="W231" s="1258"/>
      <c r="X231" s="1258"/>
      <c r="AE231" s="1258"/>
      <c r="AF231" s="1258"/>
      <c r="AV231" s="1258"/>
      <c r="AW231" s="1258"/>
      <c r="AX231" s="1258"/>
      <c r="AY231" s="1258"/>
      <c r="AZ231" s="1258"/>
      <c r="BA231" s="1258"/>
      <c r="BC231" s="1258"/>
      <c r="BE231" s="1258"/>
      <c r="BF231" s="1258"/>
      <c r="BG231" s="1258"/>
    </row>
    <row r="232" spans="18:59" x14ac:dyDescent="0.35">
      <c r="R232" s="1258"/>
      <c r="S232" s="1258"/>
      <c r="W232" s="1258"/>
      <c r="X232" s="1258"/>
      <c r="AE232" s="1258"/>
      <c r="AF232" s="1258"/>
      <c r="AV232" s="1258"/>
      <c r="AW232" s="1258"/>
      <c r="AX232" s="1258"/>
      <c r="AY232" s="1258"/>
      <c r="AZ232" s="1258"/>
      <c r="BA232" s="1258"/>
      <c r="BC232" s="1258"/>
      <c r="BE232" s="1258"/>
      <c r="BF232" s="1258"/>
      <c r="BG232" s="1258"/>
    </row>
    <row r="233" spans="18:59" x14ac:dyDescent="0.35">
      <c r="R233" s="1258"/>
      <c r="S233" s="1258"/>
      <c r="W233" s="1258"/>
      <c r="X233" s="1258"/>
      <c r="AE233" s="1258"/>
      <c r="AF233" s="1258"/>
      <c r="AV233" s="1258"/>
      <c r="AW233" s="1258"/>
      <c r="AX233" s="1258"/>
      <c r="AY233" s="1258"/>
      <c r="AZ233" s="1258"/>
      <c r="BA233" s="1258"/>
      <c r="BC233" s="1258"/>
      <c r="BE233" s="1258"/>
      <c r="BF233" s="1258"/>
      <c r="BG233" s="1258"/>
    </row>
    <row r="234" spans="18:59" x14ac:dyDescent="0.35">
      <c r="R234" s="1258"/>
      <c r="S234" s="1258"/>
      <c r="W234" s="1258"/>
      <c r="X234" s="1258"/>
      <c r="AE234" s="1258"/>
      <c r="AF234" s="1258"/>
      <c r="AV234" s="1258"/>
      <c r="AW234" s="1258"/>
      <c r="AX234" s="1258"/>
      <c r="AY234" s="1258"/>
      <c r="AZ234" s="1258"/>
      <c r="BA234" s="1258"/>
      <c r="BC234" s="1258"/>
      <c r="BE234" s="1258"/>
      <c r="BF234" s="1258"/>
      <c r="BG234" s="1258"/>
    </row>
    <row r="235" spans="18:59" x14ac:dyDescent="0.35">
      <c r="R235" s="1258"/>
      <c r="S235" s="1258"/>
      <c r="W235" s="1258"/>
      <c r="X235" s="1258"/>
      <c r="AE235" s="1258"/>
      <c r="AF235" s="1258"/>
      <c r="AV235" s="1258"/>
      <c r="AW235" s="1258"/>
      <c r="AX235" s="1258"/>
      <c r="AY235" s="1258"/>
      <c r="AZ235" s="1258"/>
      <c r="BA235" s="1258"/>
      <c r="BC235" s="1258"/>
      <c r="BE235" s="1258"/>
      <c r="BF235" s="1258"/>
      <c r="BG235" s="1258"/>
    </row>
    <row r="236" spans="18:59" x14ac:dyDescent="0.35">
      <c r="R236" s="1258"/>
      <c r="S236" s="1258"/>
      <c r="W236" s="1258"/>
      <c r="X236" s="1258"/>
      <c r="AE236" s="1258"/>
      <c r="AF236" s="1258"/>
      <c r="AV236" s="1258"/>
      <c r="AW236" s="1258"/>
      <c r="AX236" s="1258"/>
      <c r="AY236" s="1258"/>
      <c r="AZ236" s="1258"/>
      <c r="BA236" s="1258"/>
      <c r="BC236" s="1258"/>
      <c r="BE236" s="1258"/>
      <c r="BF236" s="1258"/>
      <c r="BG236" s="1258"/>
    </row>
    <row r="237" spans="18:59" x14ac:dyDescent="0.35">
      <c r="R237" s="1258"/>
      <c r="S237" s="1258"/>
      <c r="W237" s="1258"/>
      <c r="X237" s="1258"/>
      <c r="AE237" s="1258"/>
      <c r="AF237" s="1258"/>
      <c r="AV237" s="1258"/>
      <c r="AW237" s="1258"/>
      <c r="AX237" s="1258"/>
      <c r="AY237" s="1258"/>
      <c r="AZ237" s="1258"/>
      <c r="BA237" s="1258"/>
      <c r="BC237" s="1258"/>
      <c r="BE237" s="1258"/>
      <c r="BF237" s="1258"/>
      <c r="BG237" s="1258"/>
    </row>
    <row r="238" spans="18:59" x14ac:dyDescent="0.35">
      <c r="R238" s="1258"/>
      <c r="S238" s="1258"/>
      <c r="W238" s="1258"/>
      <c r="X238" s="1258"/>
      <c r="AE238" s="1258"/>
      <c r="AF238" s="1258"/>
      <c r="AV238" s="1258"/>
      <c r="AW238" s="1258"/>
      <c r="AX238" s="1258"/>
      <c r="AY238" s="1258"/>
      <c r="AZ238" s="1258"/>
      <c r="BA238" s="1258"/>
      <c r="BC238" s="1258"/>
      <c r="BE238" s="1258"/>
      <c r="BF238" s="1258"/>
      <c r="BG238" s="1258"/>
    </row>
    <row r="239" spans="18:59" x14ac:dyDescent="0.35">
      <c r="R239" s="1258"/>
      <c r="S239" s="1258"/>
      <c r="W239" s="1258"/>
      <c r="X239" s="1258"/>
      <c r="AE239" s="1258"/>
      <c r="AF239" s="1258"/>
      <c r="AV239" s="1258"/>
      <c r="AW239" s="1258"/>
      <c r="AX239" s="1258"/>
      <c r="AY239" s="1258"/>
      <c r="AZ239" s="1258"/>
      <c r="BA239" s="1258"/>
      <c r="BC239" s="1258"/>
      <c r="BE239" s="1258"/>
      <c r="BF239" s="1258"/>
      <c r="BG239" s="1258"/>
    </row>
    <row r="240" spans="18:59" x14ac:dyDescent="0.35">
      <c r="R240" s="1258"/>
      <c r="S240" s="1258"/>
      <c r="W240" s="1258"/>
      <c r="X240" s="1258"/>
      <c r="AE240" s="1258"/>
      <c r="AF240" s="1258"/>
      <c r="AV240" s="1258"/>
      <c r="AW240" s="1258"/>
      <c r="AX240" s="1258"/>
      <c r="AY240" s="1258"/>
      <c r="AZ240" s="1258"/>
      <c r="BA240" s="1258"/>
      <c r="BC240" s="1258"/>
      <c r="BE240" s="1258"/>
      <c r="BF240" s="1258"/>
      <c r="BG240" s="1258"/>
    </row>
    <row r="241" spans="18:59" x14ac:dyDescent="0.35">
      <c r="R241" s="1258"/>
      <c r="S241" s="1258"/>
      <c r="W241" s="1258"/>
      <c r="X241" s="1258"/>
      <c r="AE241" s="1258"/>
      <c r="AF241" s="1258"/>
      <c r="AV241" s="1258"/>
      <c r="AW241" s="1258"/>
      <c r="AX241" s="1258"/>
      <c r="AY241" s="1258"/>
      <c r="AZ241" s="1258"/>
      <c r="BA241" s="1258"/>
      <c r="BC241" s="1258"/>
      <c r="BE241" s="1258"/>
      <c r="BF241" s="1258"/>
      <c r="BG241" s="1258"/>
    </row>
    <row r="242" spans="18:59" x14ac:dyDescent="0.35">
      <c r="R242" s="1258"/>
      <c r="S242" s="1258"/>
      <c r="W242" s="1258"/>
      <c r="X242" s="1258"/>
      <c r="AE242" s="1258"/>
      <c r="AF242" s="1258"/>
      <c r="AV242" s="1258"/>
      <c r="AW242" s="1258"/>
      <c r="AX242" s="1258"/>
      <c r="AY242" s="1258"/>
      <c r="AZ242" s="1258"/>
      <c r="BA242" s="1258"/>
      <c r="BC242" s="1258"/>
      <c r="BE242" s="1258"/>
      <c r="BF242" s="1258"/>
      <c r="BG242" s="1258"/>
    </row>
    <row r="243" spans="18:59" x14ac:dyDescent="0.35">
      <c r="R243" s="1258"/>
      <c r="S243" s="1258"/>
      <c r="W243" s="1258"/>
      <c r="X243" s="1258"/>
      <c r="AE243" s="1258"/>
      <c r="AF243" s="1258"/>
      <c r="AV243" s="1258"/>
      <c r="AW243" s="1258"/>
      <c r="AX243" s="1258"/>
      <c r="AY243" s="1258"/>
      <c r="AZ243" s="1258"/>
      <c r="BA243" s="1258"/>
      <c r="BC243" s="1258"/>
      <c r="BE243" s="1258"/>
      <c r="BF243" s="1258"/>
      <c r="BG243" s="1258"/>
    </row>
    <row r="244" spans="18:59" x14ac:dyDescent="0.35">
      <c r="R244" s="1258"/>
      <c r="S244" s="1258"/>
      <c r="W244" s="1258"/>
      <c r="X244" s="1258"/>
      <c r="AE244" s="1258"/>
      <c r="AF244" s="1258"/>
      <c r="AV244" s="1258"/>
      <c r="AW244" s="1258"/>
      <c r="AX244" s="1258"/>
      <c r="AY244" s="1258"/>
      <c r="AZ244" s="1258"/>
      <c r="BA244" s="1258"/>
      <c r="BC244" s="1258"/>
      <c r="BE244" s="1258"/>
      <c r="BF244" s="1258"/>
      <c r="BG244" s="1258"/>
    </row>
    <row r="245" spans="18:59" x14ac:dyDescent="0.35">
      <c r="R245" s="1258"/>
      <c r="S245" s="1258"/>
      <c r="W245" s="1258"/>
      <c r="X245" s="1258"/>
      <c r="AE245" s="1258"/>
      <c r="AF245" s="1258"/>
      <c r="AV245" s="1258"/>
      <c r="AW245" s="1258"/>
      <c r="AX245" s="1258"/>
      <c r="AY245" s="1258"/>
      <c r="AZ245" s="1258"/>
      <c r="BA245" s="1258"/>
      <c r="BC245" s="1258"/>
      <c r="BE245" s="1258"/>
      <c r="BF245" s="1258"/>
      <c r="BG245" s="1258"/>
    </row>
    <row r="246" spans="18:59" x14ac:dyDescent="0.35">
      <c r="R246" s="1258"/>
      <c r="S246" s="1258"/>
      <c r="W246" s="1258"/>
      <c r="X246" s="1258"/>
      <c r="AE246" s="1258"/>
      <c r="AF246" s="1258"/>
      <c r="AV246" s="1258"/>
      <c r="AW246" s="1258"/>
      <c r="AX246" s="1258"/>
      <c r="AY246" s="1258"/>
      <c r="AZ246" s="1258"/>
      <c r="BA246" s="1258"/>
      <c r="BC246" s="1258"/>
      <c r="BE246" s="1258"/>
      <c r="BF246" s="1258"/>
      <c r="BG246" s="1258"/>
    </row>
    <row r="247" spans="18:59" x14ac:dyDescent="0.35">
      <c r="R247" s="1258"/>
      <c r="S247" s="1258"/>
      <c r="W247" s="1258"/>
      <c r="X247" s="1258"/>
      <c r="AE247" s="1258"/>
      <c r="AF247" s="1258"/>
      <c r="AV247" s="1258"/>
      <c r="AW247" s="1258"/>
      <c r="AX247" s="1258"/>
      <c r="AY247" s="1258"/>
      <c r="AZ247" s="1258"/>
      <c r="BA247" s="1258"/>
      <c r="BC247" s="1258"/>
      <c r="BE247" s="1258"/>
      <c r="BF247" s="1258"/>
      <c r="BG247" s="1258"/>
    </row>
    <row r="248" spans="18:59" x14ac:dyDescent="0.35">
      <c r="R248" s="1258"/>
      <c r="S248" s="1258"/>
      <c r="W248" s="1258"/>
      <c r="X248" s="1258"/>
      <c r="AE248" s="1258"/>
      <c r="AF248" s="1258"/>
      <c r="AV248" s="1258"/>
      <c r="AW248" s="1258"/>
      <c r="AX248" s="1258"/>
      <c r="AY248" s="1258"/>
      <c r="AZ248" s="1258"/>
      <c r="BA248" s="1258"/>
      <c r="BC248" s="1258"/>
      <c r="BE248" s="1258"/>
      <c r="BF248" s="1258"/>
      <c r="BG248" s="1258"/>
    </row>
    <row r="249" spans="18:59" x14ac:dyDescent="0.35">
      <c r="R249" s="1258"/>
      <c r="S249" s="1258"/>
      <c r="W249" s="1258"/>
      <c r="X249" s="1258"/>
      <c r="AE249" s="1258"/>
      <c r="AF249" s="1258"/>
      <c r="AV249" s="1258"/>
      <c r="AW249" s="1258"/>
      <c r="AX249" s="1258"/>
      <c r="AY249" s="1258"/>
      <c r="AZ249" s="1258"/>
      <c r="BA249" s="1258"/>
      <c r="BC249" s="1258"/>
      <c r="BE249" s="1258"/>
      <c r="BF249" s="1258"/>
      <c r="BG249" s="1258"/>
    </row>
    <row r="250" spans="18:59" x14ac:dyDescent="0.35">
      <c r="R250" s="1258"/>
      <c r="S250" s="1258"/>
      <c r="W250" s="1258"/>
      <c r="X250" s="1258"/>
      <c r="AE250" s="1258"/>
      <c r="AF250" s="1258"/>
      <c r="AV250" s="1258"/>
      <c r="AW250" s="1258"/>
      <c r="AX250" s="1258"/>
      <c r="AY250" s="1258"/>
      <c r="AZ250" s="1258"/>
      <c r="BA250" s="1258"/>
      <c r="BC250" s="1258"/>
      <c r="BE250" s="1258"/>
      <c r="BF250" s="1258"/>
      <c r="BG250" s="1258"/>
    </row>
    <row r="251" spans="18:59" x14ac:dyDescent="0.35">
      <c r="R251" s="1258"/>
      <c r="S251" s="1258"/>
      <c r="W251" s="1258"/>
      <c r="X251" s="1258"/>
      <c r="AE251" s="1258"/>
      <c r="AF251" s="1258"/>
      <c r="AV251" s="1258"/>
      <c r="AW251" s="1258"/>
      <c r="AX251" s="1258"/>
      <c r="AY251" s="1258"/>
      <c r="AZ251" s="1258"/>
      <c r="BA251" s="1258"/>
      <c r="BC251" s="1258"/>
      <c r="BE251" s="1258"/>
      <c r="BF251" s="1258"/>
      <c r="BG251" s="1258"/>
    </row>
    <row r="252" spans="18:59" x14ac:dyDescent="0.35">
      <c r="R252" s="1258"/>
      <c r="S252" s="1258"/>
      <c r="W252" s="1258"/>
      <c r="X252" s="1258"/>
      <c r="AE252" s="1258"/>
      <c r="AF252" s="1258"/>
      <c r="AV252" s="1258"/>
      <c r="AW252" s="1258"/>
      <c r="AX252" s="1258"/>
      <c r="AY252" s="1258"/>
      <c r="AZ252" s="1258"/>
      <c r="BA252" s="1258"/>
      <c r="BC252" s="1258"/>
      <c r="BE252" s="1258"/>
      <c r="BF252" s="1258"/>
      <c r="BG252" s="1258"/>
    </row>
    <row r="253" spans="18:59" x14ac:dyDescent="0.35">
      <c r="R253" s="1258"/>
      <c r="S253" s="1258"/>
      <c r="W253" s="1258"/>
      <c r="X253" s="1258"/>
      <c r="AE253" s="1258"/>
      <c r="AF253" s="1258"/>
      <c r="AV253" s="1258"/>
      <c r="AW253" s="1258"/>
      <c r="AX253" s="1258"/>
      <c r="AY253" s="1258"/>
      <c r="AZ253" s="1258"/>
      <c r="BA253" s="1258"/>
      <c r="BC253" s="1258"/>
      <c r="BE253" s="1258"/>
      <c r="BF253" s="1258"/>
      <c r="BG253" s="1258"/>
    </row>
    <row r="254" spans="18:59" x14ac:dyDescent="0.35">
      <c r="R254" s="1258"/>
      <c r="S254" s="1258"/>
      <c r="W254" s="1258"/>
      <c r="X254" s="1258"/>
      <c r="AE254" s="1258"/>
      <c r="AF254" s="1258"/>
      <c r="AV254" s="1258"/>
      <c r="AW254" s="1258"/>
      <c r="AX254" s="1258"/>
      <c r="AY254" s="1258"/>
      <c r="AZ254" s="1258"/>
      <c r="BA254" s="1258"/>
      <c r="BC254" s="1258"/>
      <c r="BE254" s="1258"/>
      <c r="BF254" s="1258"/>
      <c r="BG254" s="1258"/>
    </row>
    <row r="255" spans="18:59" x14ac:dyDescent="0.35">
      <c r="R255" s="1258"/>
      <c r="S255" s="1258"/>
      <c r="W255" s="1258"/>
      <c r="X255" s="1258"/>
      <c r="AE255" s="1258"/>
      <c r="AF255" s="1258"/>
      <c r="AV255" s="1258"/>
      <c r="AW255" s="1258"/>
      <c r="AX255" s="1258"/>
      <c r="AY255" s="1258"/>
      <c r="AZ255" s="1258"/>
      <c r="BA255" s="1258"/>
      <c r="BC255" s="1258"/>
      <c r="BE255" s="1258"/>
      <c r="BF255" s="1258"/>
      <c r="BG255" s="1258"/>
    </row>
    <row r="256" spans="18:59" x14ac:dyDescent="0.35">
      <c r="R256" s="1258"/>
      <c r="S256" s="1258"/>
      <c r="W256" s="1258"/>
      <c r="X256" s="1258"/>
      <c r="AE256" s="1258"/>
      <c r="AF256" s="1258"/>
      <c r="AV256" s="1258"/>
      <c r="AW256" s="1258"/>
      <c r="AX256" s="1258"/>
      <c r="AY256" s="1258"/>
      <c r="AZ256" s="1258"/>
      <c r="BA256" s="1258"/>
      <c r="BC256" s="1258"/>
      <c r="BE256" s="1258"/>
      <c r="BF256" s="1258"/>
      <c r="BG256" s="1258"/>
    </row>
    <row r="257" spans="18:59" x14ac:dyDescent="0.35">
      <c r="R257" s="1258"/>
      <c r="S257" s="1258"/>
      <c r="W257" s="1258"/>
      <c r="X257" s="1258"/>
      <c r="AE257" s="1258"/>
      <c r="AF257" s="1258"/>
      <c r="AV257" s="1258"/>
      <c r="AW257" s="1258"/>
      <c r="AX257" s="1258"/>
      <c r="AY257" s="1258"/>
      <c r="AZ257" s="1258"/>
      <c r="BA257" s="1258"/>
      <c r="BC257" s="1258"/>
      <c r="BE257" s="1258"/>
      <c r="BF257" s="1258"/>
      <c r="BG257" s="1258"/>
    </row>
    <row r="258" spans="18:59" x14ac:dyDescent="0.35">
      <c r="R258" s="1258"/>
      <c r="S258" s="1258"/>
      <c r="W258" s="1258"/>
      <c r="X258" s="1258"/>
      <c r="AE258" s="1258"/>
      <c r="AF258" s="1258"/>
      <c r="AV258" s="1258"/>
      <c r="AW258" s="1258"/>
      <c r="AX258" s="1258"/>
      <c r="AY258" s="1258"/>
      <c r="AZ258" s="1258"/>
      <c r="BA258" s="1258"/>
      <c r="BC258" s="1258"/>
      <c r="BE258" s="1258"/>
      <c r="BF258" s="1258"/>
      <c r="BG258" s="1258"/>
    </row>
    <row r="259" spans="18:59" x14ac:dyDescent="0.35">
      <c r="R259" s="1258"/>
      <c r="S259" s="1258"/>
      <c r="W259" s="1258"/>
      <c r="X259" s="1258"/>
      <c r="AE259" s="1258"/>
      <c r="AF259" s="1258"/>
      <c r="AV259" s="1258"/>
      <c r="AW259" s="1258"/>
      <c r="AX259" s="1258"/>
      <c r="AY259" s="1258"/>
      <c r="AZ259" s="1258"/>
      <c r="BA259" s="1258"/>
      <c r="BC259" s="1258"/>
      <c r="BE259" s="1258"/>
      <c r="BF259" s="1258"/>
      <c r="BG259" s="1258"/>
    </row>
    <row r="260" spans="18:59" x14ac:dyDescent="0.35">
      <c r="R260" s="1258"/>
      <c r="S260" s="1258"/>
      <c r="W260" s="1258"/>
      <c r="X260" s="1258"/>
      <c r="AE260" s="1258"/>
      <c r="AF260" s="1258"/>
      <c r="AV260" s="1258"/>
      <c r="AW260" s="1258"/>
      <c r="AX260" s="1258"/>
      <c r="AY260" s="1258"/>
      <c r="AZ260" s="1258"/>
      <c r="BA260" s="1258"/>
      <c r="BC260" s="1258"/>
      <c r="BE260" s="1258"/>
      <c r="BF260" s="1258"/>
      <c r="BG260" s="1258"/>
    </row>
    <row r="261" spans="18:59" x14ac:dyDescent="0.35">
      <c r="R261" s="1258"/>
      <c r="S261" s="1258"/>
      <c r="W261" s="1258"/>
      <c r="X261" s="1258"/>
      <c r="AE261" s="1258"/>
      <c r="AF261" s="1258"/>
      <c r="AV261" s="1258"/>
      <c r="AW261" s="1258"/>
      <c r="AX261" s="1258"/>
      <c r="AY261" s="1258"/>
      <c r="AZ261" s="1258"/>
      <c r="BA261" s="1258"/>
      <c r="BC261" s="1258"/>
      <c r="BE261" s="1258"/>
      <c r="BF261" s="1258"/>
      <c r="BG261" s="1258"/>
    </row>
    <row r="262" spans="18:59" x14ac:dyDescent="0.35">
      <c r="R262" s="1258"/>
      <c r="S262" s="1258"/>
      <c r="W262" s="1258"/>
      <c r="X262" s="1258"/>
      <c r="AE262" s="1258"/>
      <c r="AF262" s="1258"/>
      <c r="AV262" s="1258"/>
      <c r="AW262" s="1258"/>
      <c r="AX262" s="1258"/>
      <c r="AY262" s="1258"/>
      <c r="AZ262" s="1258"/>
      <c r="BA262" s="1258"/>
      <c r="BC262" s="1258"/>
      <c r="BE262" s="1258"/>
      <c r="BF262" s="1258"/>
      <c r="BG262" s="1258"/>
    </row>
    <row r="263" spans="18:59" x14ac:dyDescent="0.35">
      <c r="R263" s="1258"/>
      <c r="S263" s="1258"/>
      <c r="W263" s="1258"/>
      <c r="X263" s="1258"/>
      <c r="AE263" s="1258"/>
      <c r="AF263" s="1258"/>
      <c r="AV263" s="1258"/>
      <c r="AW263" s="1258"/>
      <c r="AX263" s="1258"/>
      <c r="AY263" s="1258"/>
      <c r="AZ263" s="1258"/>
      <c r="BA263" s="1258"/>
      <c r="BC263" s="1258"/>
      <c r="BE263" s="1258"/>
      <c r="BF263" s="1258"/>
      <c r="BG263" s="1258"/>
    </row>
    <row r="264" spans="18:59" x14ac:dyDescent="0.35">
      <c r="R264" s="1258"/>
      <c r="S264" s="1258"/>
      <c r="W264" s="1258"/>
      <c r="X264" s="1258"/>
      <c r="AE264" s="1258"/>
      <c r="AF264" s="1258"/>
      <c r="AV264" s="1258"/>
      <c r="AW264" s="1258"/>
      <c r="AX264" s="1258"/>
      <c r="AY264" s="1258"/>
      <c r="AZ264" s="1258"/>
      <c r="BA264" s="1258"/>
      <c r="BC264" s="1258"/>
      <c r="BE264" s="1258"/>
      <c r="BF264" s="1258"/>
      <c r="BG264" s="1258"/>
    </row>
    <row r="265" spans="18:59" x14ac:dyDescent="0.35">
      <c r="R265" s="1258"/>
      <c r="S265" s="1258"/>
      <c r="W265" s="1258"/>
      <c r="X265" s="1258"/>
      <c r="AE265" s="1258"/>
      <c r="AF265" s="1258"/>
      <c r="AV265" s="1258"/>
      <c r="AW265" s="1258"/>
      <c r="AX265" s="1258"/>
      <c r="AY265" s="1258"/>
      <c r="AZ265" s="1258"/>
      <c r="BA265" s="1258"/>
      <c r="BC265" s="1258"/>
      <c r="BE265" s="1258"/>
      <c r="BF265" s="1258"/>
      <c r="BG265" s="1258"/>
    </row>
    <row r="266" spans="18:59" x14ac:dyDescent="0.35">
      <c r="R266" s="1258"/>
      <c r="S266" s="1258"/>
      <c r="W266" s="1258"/>
      <c r="X266" s="1258"/>
      <c r="AE266" s="1258"/>
      <c r="AF266" s="1258"/>
      <c r="AV266" s="1258"/>
      <c r="AW266" s="1258"/>
      <c r="AX266" s="1258"/>
      <c r="AY266" s="1258"/>
      <c r="AZ266" s="1258"/>
      <c r="BA266" s="1258"/>
      <c r="BC266" s="1258"/>
      <c r="BE266" s="1258"/>
      <c r="BF266" s="1258"/>
      <c r="BG266" s="1258"/>
    </row>
    <row r="267" spans="18:59" x14ac:dyDescent="0.35">
      <c r="R267" s="1258"/>
      <c r="S267" s="1258"/>
      <c r="W267" s="1258"/>
      <c r="X267" s="1258"/>
      <c r="AE267" s="1258"/>
      <c r="AF267" s="1258"/>
      <c r="AV267" s="1258"/>
      <c r="AW267" s="1258"/>
      <c r="AX267" s="1258"/>
      <c r="AY267" s="1258"/>
      <c r="AZ267" s="1258"/>
      <c r="BA267" s="1258"/>
      <c r="BC267" s="1258"/>
      <c r="BE267" s="1258"/>
      <c r="BF267" s="1258"/>
      <c r="BG267" s="1258"/>
    </row>
    <row r="268" spans="18:59" x14ac:dyDescent="0.35">
      <c r="R268" s="1258"/>
      <c r="S268" s="1258"/>
      <c r="W268" s="1258"/>
      <c r="X268" s="1258"/>
      <c r="AE268" s="1258"/>
      <c r="AF268" s="1258"/>
      <c r="AV268" s="1258"/>
      <c r="AW268" s="1258"/>
      <c r="AX268" s="1258"/>
      <c r="AY268" s="1258"/>
      <c r="AZ268" s="1258"/>
      <c r="BA268" s="1258"/>
      <c r="BC268" s="1258"/>
      <c r="BE268" s="1258"/>
      <c r="BF268" s="1258"/>
      <c r="BG268" s="1258"/>
    </row>
    <row r="269" spans="18:59" x14ac:dyDescent="0.35">
      <c r="R269" s="1258"/>
      <c r="S269" s="1258"/>
      <c r="W269" s="1258"/>
      <c r="X269" s="1258"/>
      <c r="AE269" s="1258"/>
      <c r="AF269" s="1258"/>
      <c r="AV269" s="1258"/>
      <c r="AW269" s="1258"/>
      <c r="AX269" s="1258"/>
      <c r="AY269" s="1258"/>
      <c r="AZ269" s="1258"/>
      <c r="BA269" s="1258"/>
      <c r="BC269" s="1258"/>
      <c r="BE269" s="1258"/>
      <c r="BF269" s="1258"/>
      <c r="BG269" s="1258"/>
    </row>
    <row r="270" spans="18:59" x14ac:dyDescent="0.35">
      <c r="R270" s="1258"/>
      <c r="S270" s="1258"/>
      <c r="W270" s="1258"/>
      <c r="X270" s="1258"/>
      <c r="AE270" s="1258"/>
      <c r="AF270" s="1258"/>
      <c r="AV270" s="1258"/>
      <c r="AW270" s="1258"/>
      <c r="AX270" s="1258"/>
      <c r="AY270" s="1258"/>
      <c r="AZ270" s="1258"/>
      <c r="BA270" s="1258"/>
      <c r="BC270" s="1258"/>
      <c r="BE270" s="1258"/>
      <c r="BF270" s="1258"/>
      <c r="BG270" s="1258"/>
    </row>
    <row r="271" spans="18:59" x14ac:dyDescent="0.35">
      <c r="R271" s="1258"/>
      <c r="S271" s="1258"/>
      <c r="W271" s="1258"/>
      <c r="X271" s="1258"/>
      <c r="AE271" s="1258"/>
      <c r="AF271" s="1258"/>
      <c r="AV271" s="1258"/>
      <c r="AW271" s="1258"/>
      <c r="AX271" s="1258"/>
      <c r="AY271" s="1258"/>
      <c r="AZ271" s="1258"/>
      <c r="BA271" s="1258"/>
      <c r="BC271" s="1258"/>
      <c r="BE271" s="1258"/>
      <c r="BF271" s="1258"/>
      <c r="BG271" s="1258"/>
    </row>
    <row r="272" spans="18:59" x14ac:dyDescent="0.35">
      <c r="R272" s="1258"/>
      <c r="S272" s="1258"/>
      <c r="W272" s="1258"/>
      <c r="X272" s="1258"/>
      <c r="AE272" s="1258"/>
      <c r="AF272" s="1258"/>
      <c r="AV272" s="1258"/>
      <c r="AW272" s="1258"/>
      <c r="AX272" s="1258"/>
      <c r="AY272" s="1258"/>
      <c r="AZ272" s="1258"/>
      <c r="BA272" s="1258"/>
      <c r="BC272" s="1258"/>
      <c r="BE272" s="1258"/>
      <c r="BF272" s="1258"/>
      <c r="BG272" s="1258"/>
    </row>
    <row r="273" spans="18:59" x14ac:dyDescent="0.35">
      <c r="R273" s="1258"/>
      <c r="S273" s="1258"/>
      <c r="W273" s="1258"/>
      <c r="X273" s="1258"/>
      <c r="AE273" s="1258"/>
      <c r="AF273" s="1258"/>
      <c r="AV273" s="1258"/>
      <c r="AW273" s="1258"/>
      <c r="AX273" s="1258"/>
      <c r="AY273" s="1258"/>
      <c r="AZ273" s="1258"/>
      <c r="BA273" s="1258"/>
      <c r="BC273" s="1258"/>
      <c r="BE273" s="1258"/>
      <c r="BF273" s="1258"/>
      <c r="BG273" s="1258"/>
    </row>
    <row r="274" spans="18:59" x14ac:dyDescent="0.35">
      <c r="R274" s="1258"/>
      <c r="S274" s="1258"/>
      <c r="W274" s="1258"/>
      <c r="X274" s="1258"/>
      <c r="AE274" s="1258"/>
      <c r="AF274" s="1258"/>
      <c r="AV274" s="1258"/>
      <c r="AW274" s="1258"/>
      <c r="AX274" s="1258"/>
      <c r="AY274" s="1258"/>
      <c r="AZ274" s="1258"/>
      <c r="BA274" s="1258"/>
      <c r="BC274" s="1258"/>
      <c r="BE274" s="1258"/>
      <c r="BF274" s="1258"/>
      <c r="BG274" s="1258"/>
    </row>
    <row r="275" spans="18:59" x14ac:dyDescent="0.35">
      <c r="R275" s="1258"/>
      <c r="S275" s="1258"/>
      <c r="W275" s="1258"/>
      <c r="X275" s="1258"/>
      <c r="AE275" s="1258"/>
      <c r="AF275" s="1258"/>
      <c r="AV275" s="1258"/>
      <c r="AW275" s="1258"/>
      <c r="AX275" s="1258"/>
      <c r="AY275" s="1258"/>
      <c r="AZ275" s="1258"/>
      <c r="BA275" s="1258"/>
      <c r="BC275" s="1258"/>
      <c r="BE275" s="1258"/>
      <c r="BF275" s="1258"/>
      <c r="BG275" s="1258"/>
    </row>
    <row r="276" spans="18:59" x14ac:dyDescent="0.35">
      <c r="R276" s="1258"/>
      <c r="S276" s="1258"/>
      <c r="W276" s="1258"/>
      <c r="X276" s="1258"/>
      <c r="AE276" s="1258"/>
      <c r="AF276" s="1258"/>
      <c r="AV276" s="1258"/>
      <c r="AW276" s="1258"/>
      <c r="AX276" s="1258"/>
      <c r="AY276" s="1258"/>
      <c r="AZ276" s="1258"/>
      <c r="BA276" s="1258"/>
      <c r="BC276" s="1258"/>
      <c r="BE276" s="1258"/>
      <c r="BF276" s="1258"/>
      <c r="BG276" s="1258"/>
    </row>
    <row r="277" spans="18:59" x14ac:dyDescent="0.35">
      <c r="R277" s="1258"/>
      <c r="S277" s="1258"/>
      <c r="W277" s="1258"/>
      <c r="X277" s="1258"/>
      <c r="AE277" s="1258"/>
      <c r="AF277" s="1258"/>
      <c r="AV277" s="1258"/>
      <c r="AW277" s="1258"/>
      <c r="AX277" s="1258"/>
      <c r="AY277" s="1258"/>
      <c r="AZ277" s="1258"/>
      <c r="BA277" s="1258"/>
      <c r="BC277" s="1258"/>
      <c r="BE277" s="1258"/>
      <c r="BF277" s="1258"/>
      <c r="BG277" s="1258"/>
    </row>
    <row r="278" spans="18:59" x14ac:dyDescent="0.35">
      <c r="R278" s="1258"/>
      <c r="S278" s="1258"/>
      <c r="W278" s="1258"/>
      <c r="X278" s="1258"/>
      <c r="AE278" s="1258"/>
      <c r="AF278" s="1258"/>
      <c r="AV278" s="1258"/>
      <c r="AW278" s="1258"/>
      <c r="AX278" s="1258"/>
      <c r="AY278" s="1258"/>
      <c r="AZ278" s="1258"/>
      <c r="BA278" s="1258"/>
      <c r="BC278" s="1258"/>
      <c r="BE278" s="1258"/>
      <c r="BF278" s="1258"/>
      <c r="BG278" s="1258"/>
    </row>
    <row r="279" spans="18:59" x14ac:dyDescent="0.35">
      <c r="R279" s="1258"/>
      <c r="S279" s="1258"/>
      <c r="W279" s="1258"/>
      <c r="X279" s="1258"/>
      <c r="AE279" s="1258"/>
      <c r="AF279" s="1258"/>
      <c r="AV279" s="1258"/>
      <c r="AW279" s="1258"/>
      <c r="AX279" s="1258"/>
      <c r="AY279" s="1258"/>
      <c r="AZ279" s="1258"/>
      <c r="BA279" s="1258"/>
      <c r="BC279" s="1258"/>
      <c r="BE279" s="1258"/>
      <c r="BF279" s="1258"/>
      <c r="BG279" s="1258"/>
    </row>
    <row r="280" spans="18:59" x14ac:dyDescent="0.35">
      <c r="R280" s="1258"/>
      <c r="S280" s="1258"/>
      <c r="W280" s="1258"/>
      <c r="X280" s="1258"/>
      <c r="AE280" s="1258"/>
      <c r="AF280" s="1258"/>
      <c r="AV280" s="1258"/>
      <c r="AW280" s="1258"/>
      <c r="AX280" s="1258"/>
      <c r="AY280" s="1258"/>
      <c r="AZ280" s="1258"/>
      <c r="BA280" s="1258"/>
      <c r="BC280" s="1258"/>
      <c r="BE280" s="1258"/>
      <c r="BF280" s="1258"/>
      <c r="BG280" s="1258"/>
    </row>
    <row r="281" spans="18:59" x14ac:dyDescent="0.35">
      <c r="R281" s="1258"/>
      <c r="S281" s="1258"/>
      <c r="W281" s="1258"/>
      <c r="X281" s="1258"/>
      <c r="AE281" s="1258"/>
      <c r="AF281" s="1258"/>
      <c r="AV281" s="1258"/>
      <c r="AW281" s="1258"/>
      <c r="AX281" s="1258"/>
      <c r="AY281" s="1258"/>
      <c r="AZ281" s="1258"/>
      <c r="BA281" s="1258"/>
      <c r="BC281" s="1258"/>
      <c r="BE281" s="1258"/>
      <c r="BF281" s="1258"/>
      <c r="BG281" s="1258"/>
    </row>
    <row r="282" spans="18:59" x14ac:dyDescent="0.35">
      <c r="R282" s="1258"/>
      <c r="S282" s="1258"/>
      <c r="W282" s="1258"/>
      <c r="X282" s="1258"/>
      <c r="AE282" s="1258"/>
      <c r="AF282" s="1258"/>
      <c r="AV282" s="1258"/>
      <c r="AW282" s="1258"/>
      <c r="AX282" s="1258"/>
      <c r="AY282" s="1258"/>
      <c r="AZ282" s="1258"/>
      <c r="BA282" s="1258"/>
      <c r="BC282" s="1258"/>
      <c r="BE282" s="1258"/>
      <c r="BF282" s="1258"/>
      <c r="BG282" s="1258"/>
    </row>
    <row r="283" spans="18:59" x14ac:dyDescent="0.35">
      <c r="R283" s="1258"/>
      <c r="S283" s="1258"/>
      <c r="W283" s="1258"/>
      <c r="X283" s="1258"/>
      <c r="AE283" s="1258"/>
      <c r="AF283" s="1258"/>
      <c r="AV283" s="1258"/>
      <c r="AW283" s="1258"/>
      <c r="AX283" s="1258"/>
      <c r="AY283" s="1258"/>
      <c r="AZ283" s="1258"/>
      <c r="BA283" s="1258"/>
      <c r="BC283" s="1258"/>
      <c r="BE283" s="1258"/>
      <c r="BF283" s="1258"/>
      <c r="BG283" s="1258"/>
    </row>
    <row r="284" spans="18:59" x14ac:dyDescent="0.35">
      <c r="R284" s="1258"/>
      <c r="S284" s="1258"/>
      <c r="W284" s="1258"/>
      <c r="X284" s="1258"/>
      <c r="AE284" s="1258"/>
      <c r="AF284" s="1258"/>
      <c r="AV284" s="1258"/>
      <c r="AW284" s="1258"/>
      <c r="AX284" s="1258"/>
      <c r="AY284" s="1258"/>
      <c r="AZ284" s="1258"/>
      <c r="BA284" s="1258"/>
      <c r="BC284" s="1258"/>
      <c r="BE284" s="1258"/>
      <c r="BF284" s="1258"/>
      <c r="BG284" s="1258"/>
    </row>
    <row r="285" spans="18:59" x14ac:dyDescent="0.35">
      <c r="R285" s="1258"/>
      <c r="S285" s="1258"/>
      <c r="W285" s="1258"/>
      <c r="X285" s="1258"/>
      <c r="AE285" s="1258"/>
      <c r="AF285" s="1258"/>
      <c r="AV285" s="1258"/>
      <c r="AW285" s="1258"/>
      <c r="AX285" s="1258"/>
      <c r="AY285" s="1258"/>
      <c r="AZ285" s="1258"/>
      <c r="BA285" s="1258"/>
      <c r="BC285" s="1258"/>
      <c r="BE285" s="1258"/>
      <c r="BF285" s="1258"/>
      <c r="BG285" s="1258"/>
    </row>
    <row r="286" spans="18:59" x14ac:dyDescent="0.35">
      <c r="R286" s="1258"/>
      <c r="S286" s="1258"/>
      <c r="W286" s="1258"/>
      <c r="X286" s="1258"/>
      <c r="AE286" s="1258"/>
      <c r="AF286" s="1258"/>
      <c r="AV286" s="1258"/>
      <c r="AW286" s="1258"/>
      <c r="AX286" s="1258"/>
      <c r="AY286" s="1258"/>
      <c r="AZ286" s="1258"/>
      <c r="BA286" s="1258"/>
      <c r="BC286" s="1258"/>
      <c r="BE286" s="1258"/>
      <c r="BF286" s="1258"/>
      <c r="BG286" s="1258"/>
    </row>
    <row r="287" spans="18:59" x14ac:dyDescent="0.35">
      <c r="R287" s="1258"/>
      <c r="S287" s="1258"/>
      <c r="W287" s="1258"/>
      <c r="X287" s="1258"/>
      <c r="AE287" s="1258"/>
      <c r="AF287" s="1258"/>
      <c r="AV287" s="1258"/>
      <c r="AW287" s="1258"/>
      <c r="AX287" s="1258"/>
      <c r="AY287" s="1258"/>
      <c r="AZ287" s="1258"/>
      <c r="BA287" s="1258"/>
      <c r="BC287" s="1258"/>
      <c r="BE287" s="1258"/>
      <c r="BF287" s="1258"/>
      <c r="BG287" s="1258"/>
    </row>
    <row r="288" spans="18:59" x14ac:dyDescent="0.35">
      <c r="R288" s="1258"/>
      <c r="S288" s="1258"/>
      <c r="W288" s="1258"/>
      <c r="X288" s="1258"/>
      <c r="AE288" s="1258"/>
      <c r="AF288" s="1258"/>
      <c r="AV288" s="1258"/>
      <c r="AW288" s="1258"/>
      <c r="AX288" s="1258"/>
      <c r="AY288" s="1258"/>
      <c r="AZ288" s="1258"/>
      <c r="BA288" s="1258"/>
      <c r="BC288" s="1258"/>
      <c r="BE288" s="1258"/>
      <c r="BF288" s="1258"/>
      <c r="BG288" s="1258"/>
    </row>
    <row r="289" spans="18:59" x14ac:dyDescent="0.35">
      <c r="R289" s="1258"/>
      <c r="S289" s="1258"/>
      <c r="W289" s="1258"/>
      <c r="X289" s="1258"/>
      <c r="AE289" s="1258"/>
      <c r="AF289" s="1258"/>
      <c r="AV289" s="1258"/>
      <c r="AW289" s="1258"/>
      <c r="AX289" s="1258"/>
      <c r="AY289" s="1258"/>
      <c r="AZ289" s="1258"/>
      <c r="BA289" s="1258"/>
      <c r="BC289" s="1258"/>
      <c r="BE289" s="1258"/>
      <c r="BF289" s="1258"/>
      <c r="BG289" s="1258"/>
    </row>
    <row r="290" spans="18:59" x14ac:dyDescent="0.35">
      <c r="R290" s="1258"/>
      <c r="S290" s="1258"/>
      <c r="W290" s="1258"/>
      <c r="X290" s="1258"/>
      <c r="AE290" s="1258"/>
      <c r="AF290" s="1258"/>
      <c r="AV290" s="1258"/>
      <c r="AW290" s="1258"/>
      <c r="AX290" s="1258"/>
      <c r="AY290" s="1258"/>
      <c r="AZ290" s="1258"/>
      <c r="BA290" s="1258"/>
      <c r="BC290" s="1258"/>
      <c r="BE290" s="1258"/>
      <c r="BF290" s="1258"/>
      <c r="BG290" s="1258"/>
    </row>
    <row r="291" spans="18:59" x14ac:dyDescent="0.35">
      <c r="R291" s="1258"/>
      <c r="S291" s="1258"/>
      <c r="W291" s="1258"/>
      <c r="X291" s="1258"/>
      <c r="AE291" s="1258"/>
      <c r="AF291" s="1258"/>
      <c r="AV291" s="1258"/>
      <c r="AW291" s="1258"/>
      <c r="AX291" s="1258"/>
      <c r="AY291" s="1258"/>
      <c r="AZ291" s="1258"/>
      <c r="BA291" s="1258"/>
      <c r="BC291" s="1258"/>
      <c r="BE291" s="1258"/>
      <c r="BF291" s="1258"/>
      <c r="BG291" s="1258"/>
    </row>
    <row r="292" spans="18:59" x14ac:dyDescent="0.35">
      <c r="R292" s="1258"/>
      <c r="S292" s="1258"/>
      <c r="W292" s="1258"/>
      <c r="X292" s="1258"/>
      <c r="AE292" s="1258"/>
      <c r="AF292" s="1258"/>
      <c r="AV292" s="1258"/>
      <c r="AW292" s="1258"/>
      <c r="AX292" s="1258"/>
      <c r="AY292" s="1258"/>
      <c r="AZ292" s="1258"/>
      <c r="BA292" s="1258"/>
      <c r="BC292" s="1258"/>
      <c r="BE292" s="1258"/>
      <c r="BF292" s="1258"/>
      <c r="BG292" s="1258"/>
    </row>
    <row r="293" spans="18:59" x14ac:dyDescent="0.35">
      <c r="R293" s="1258"/>
      <c r="S293" s="1258"/>
      <c r="W293" s="1258"/>
      <c r="X293" s="1258"/>
      <c r="AE293" s="1258"/>
      <c r="AF293" s="1258"/>
      <c r="AV293" s="1258"/>
      <c r="AW293" s="1258"/>
      <c r="AX293" s="1258"/>
      <c r="AY293" s="1258"/>
      <c r="AZ293" s="1258"/>
      <c r="BA293" s="1258"/>
      <c r="BC293" s="1258"/>
      <c r="BE293" s="1258"/>
      <c r="BF293" s="1258"/>
      <c r="BG293" s="1258"/>
    </row>
    <row r="294" spans="18:59" x14ac:dyDescent="0.35">
      <c r="R294" s="1258"/>
      <c r="S294" s="1258"/>
      <c r="W294" s="1258"/>
      <c r="X294" s="1258"/>
      <c r="AE294" s="1258"/>
      <c r="AF294" s="1258"/>
      <c r="AV294" s="1258"/>
      <c r="AW294" s="1258"/>
      <c r="AX294" s="1258"/>
      <c r="AY294" s="1258"/>
      <c r="AZ294" s="1258"/>
      <c r="BA294" s="1258"/>
      <c r="BC294" s="1258"/>
      <c r="BE294" s="1258"/>
      <c r="BF294" s="1258"/>
      <c r="BG294" s="1258"/>
    </row>
    <row r="295" spans="18:59" x14ac:dyDescent="0.35">
      <c r="R295" s="1258"/>
      <c r="S295" s="1258"/>
      <c r="W295" s="1258"/>
      <c r="X295" s="1258"/>
      <c r="AE295" s="1258"/>
      <c r="AF295" s="1258"/>
      <c r="AV295" s="1258"/>
      <c r="AW295" s="1258"/>
      <c r="AX295" s="1258"/>
      <c r="AY295" s="1258"/>
      <c r="AZ295" s="1258"/>
      <c r="BA295" s="1258"/>
      <c r="BC295" s="1258"/>
      <c r="BE295" s="1258"/>
      <c r="BF295" s="1258"/>
      <c r="BG295" s="1258"/>
    </row>
    <row r="296" spans="18:59" x14ac:dyDescent="0.35">
      <c r="R296" s="1258"/>
      <c r="S296" s="1258"/>
      <c r="W296" s="1258"/>
      <c r="X296" s="1258"/>
      <c r="AE296" s="1258"/>
      <c r="AF296" s="1258"/>
      <c r="AV296" s="1258"/>
      <c r="AW296" s="1258"/>
      <c r="AX296" s="1258"/>
      <c r="AY296" s="1258"/>
      <c r="AZ296" s="1258"/>
      <c r="BA296" s="1258"/>
      <c r="BC296" s="1258"/>
      <c r="BE296" s="1258"/>
      <c r="BF296" s="1258"/>
      <c r="BG296" s="1258"/>
    </row>
    <row r="297" spans="18:59" x14ac:dyDescent="0.35">
      <c r="R297" s="1258"/>
      <c r="S297" s="1258"/>
      <c r="W297" s="1258"/>
      <c r="X297" s="1258"/>
      <c r="AE297" s="1258"/>
      <c r="AF297" s="1258"/>
      <c r="AV297" s="1258"/>
      <c r="AW297" s="1258"/>
      <c r="AX297" s="1258"/>
      <c r="AY297" s="1258"/>
      <c r="AZ297" s="1258"/>
      <c r="BA297" s="1258"/>
      <c r="BC297" s="1258"/>
      <c r="BE297" s="1258"/>
      <c r="BF297" s="1258"/>
      <c r="BG297" s="1258"/>
    </row>
    <row r="298" spans="18:59" x14ac:dyDescent="0.35">
      <c r="R298" s="1258"/>
      <c r="S298" s="1258"/>
      <c r="W298" s="1258"/>
      <c r="X298" s="1258"/>
      <c r="AE298" s="1258"/>
      <c r="AF298" s="1258"/>
      <c r="AV298" s="1258"/>
      <c r="AW298" s="1258"/>
      <c r="AX298" s="1258"/>
      <c r="AY298" s="1258"/>
      <c r="AZ298" s="1258"/>
      <c r="BA298" s="1258"/>
      <c r="BC298" s="1258"/>
      <c r="BE298" s="1258"/>
      <c r="BF298" s="1258"/>
      <c r="BG298" s="1258"/>
    </row>
    <row r="299" spans="18:59" x14ac:dyDescent="0.35">
      <c r="R299" s="1258"/>
      <c r="S299" s="1258"/>
      <c r="W299" s="1258"/>
      <c r="X299" s="1258"/>
      <c r="AE299" s="1258"/>
      <c r="AF299" s="1258"/>
      <c r="AV299" s="1258"/>
      <c r="AW299" s="1258"/>
      <c r="AX299" s="1258"/>
      <c r="AY299" s="1258"/>
      <c r="AZ299" s="1258"/>
      <c r="BA299" s="1258"/>
      <c r="BC299" s="1258"/>
      <c r="BE299" s="1258"/>
      <c r="BF299" s="1258"/>
      <c r="BG299" s="1258"/>
    </row>
    <row r="300" spans="18:59" x14ac:dyDescent="0.35">
      <c r="R300" s="1258"/>
      <c r="S300" s="1258"/>
      <c r="W300" s="1258"/>
      <c r="X300" s="1258"/>
      <c r="AE300" s="1258"/>
      <c r="AF300" s="1258"/>
      <c r="AV300" s="1258"/>
      <c r="AW300" s="1258"/>
      <c r="AX300" s="1258"/>
      <c r="AY300" s="1258"/>
      <c r="AZ300" s="1258"/>
      <c r="BA300" s="1258"/>
      <c r="BC300" s="1258"/>
      <c r="BE300" s="1258"/>
      <c r="BF300" s="1258"/>
      <c r="BG300" s="1258"/>
    </row>
    <row r="301" spans="18:59" x14ac:dyDescent="0.35">
      <c r="R301" s="1258"/>
      <c r="S301" s="1258"/>
      <c r="W301" s="1258"/>
      <c r="X301" s="1258"/>
      <c r="AE301" s="1258"/>
      <c r="AF301" s="1258"/>
      <c r="AV301" s="1258"/>
      <c r="AW301" s="1258"/>
      <c r="AX301" s="1258"/>
      <c r="AY301" s="1258"/>
      <c r="AZ301" s="1258"/>
      <c r="BA301" s="1258"/>
      <c r="BC301" s="1258"/>
      <c r="BE301" s="1258"/>
      <c r="BF301" s="1258"/>
      <c r="BG301" s="1258"/>
    </row>
    <row r="302" spans="18:59" x14ac:dyDescent="0.35">
      <c r="R302" s="1258"/>
      <c r="S302" s="1258"/>
      <c r="W302" s="1258"/>
      <c r="X302" s="1258"/>
      <c r="AE302" s="1258"/>
      <c r="AF302" s="1258"/>
      <c r="AV302" s="1258"/>
      <c r="AW302" s="1258"/>
      <c r="AX302" s="1258"/>
      <c r="AY302" s="1258"/>
      <c r="AZ302" s="1258"/>
      <c r="BA302" s="1258"/>
      <c r="BC302" s="1258"/>
      <c r="BE302" s="1258"/>
      <c r="BF302" s="1258"/>
      <c r="BG302" s="1258"/>
    </row>
    <row r="303" spans="18:59" x14ac:dyDescent="0.35">
      <c r="R303" s="1258"/>
      <c r="S303" s="1258"/>
      <c r="W303" s="1258"/>
      <c r="X303" s="1258"/>
      <c r="AE303" s="1258"/>
      <c r="AF303" s="1258"/>
      <c r="AV303" s="1258"/>
      <c r="AW303" s="1258"/>
      <c r="AX303" s="1258"/>
      <c r="AY303" s="1258"/>
      <c r="AZ303" s="1258"/>
      <c r="BA303" s="1258"/>
      <c r="BC303" s="1258"/>
      <c r="BE303" s="1258"/>
      <c r="BF303" s="1258"/>
      <c r="BG303" s="1258"/>
    </row>
    <row r="304" spans="18:59" x14ac:dyDescent="0.35">
      <c r="R304" s="1258"/>
      <c r="S304" s="1258"/>
      <c r="W304" s="1258"/>
      <c r="X304" s="1258"/>
      <c r="AE304" s="1258"/>
      <c r="AF304" s="1258"/>
      <c r="AV304" s="1258"/>
      <c r="AW304" s="1258"/>
      <c r="AX304" s="1258"/>
      <c r="AY304" s="1258"/>
      <c r="AZ304" s="1258"/>
      <c r="BA304" s="1258"/>
      <c r="BC304" s="1258"/>
      <c r="BE304" s="1258"/>
      <c r="BF304" s="1258"/>
      <c r="BG304" s="1258"/>
    </row>
    <row r="305" spans="18:59" x14ac:dyDescent="0.35">
      <c r="R305" s="1258"/>
      <c r="S305" s="1258"/>
      <c r="W305" s="1258"/>
      <c r="X305" s="1258"/>
      <c r="AE305" s="1258"/>
      <c r="AF305" s="1258"/>
      <c r="AV305" s="1258"/>
      <c r="AW305" s="1258"/>
      <c r="AX305" s="1258"/>
      <c r="AY305" s="1258"/>
      <c r="AZ305" s="1258"/>
      <c r="BA305" s="1258"/>
      <c r="BC305" s="1258"/>
      <c r="BE305" s="1258"/>
      <c r="BF305" s="1258"/>
      <c r="BG305" s="1258"/>
    </row>
    <row r="306" spans="18:59" x14ac:dyDescent="0.35">
      <c r="R306" s="1258"/>
      <c r="S306" s="1258"/>
      <c r="W306" s="1258"/>
      <c r="X306" s="1258"/>
      <c r="AE306" s="1258"/>
      <c r="AF306" s="1258"/>
      <c r="AV306" s="1258"/>
      <c r="AW306" s="1258"/>
      <c r="AX306" s="1258"/>
      <c r="AY306" s="1258"/>
      <c r="AZ306" s="1258"/>
      <c r="BA306" s="1258"/>
      <c r="BC306" s="1258"/>
      <c r="BE306" s="1258"/>
      <c r="BF306" s="1258"/>
      <c r="BG306" s="1258"/>
    </row>
    <row r="307" spans="18:59" x14ac:dyDescent="0.35">
      <c r="R307" s="1258"/>
      <c r="S307" s="1258"/>
      <c r="W307" s="1258"/>
      <c r="X307" s="1258"/>
      <c r="AE307" s="1258"/>
      <c r="AF307" s="1258"/>
      <c r="AV307" s="1258"/>
      <c r="AW307" s="1258"/>
      <c r="AX307" s="1258"/>
      <c r="AY307" s="1258"/>
      <c r="AZ307" s="1258"/>
      <c r="BA307" s="1258"/>
      <c r="BC307" s="1258"/>
      <c r="BE307" s="1258"/>
      <c r="BF307" s="1258"/>
      <c r="BG307" s="1258"/>
    </row>
    <row r="308" spans="18:59" x14ac:dyDescent="0.35">
      <c r="R308" s="1258"/>
      <c r="S308" s="1258"/>
      <c r="W308" s="1258"/>
      <c r="X308" s="1258"/>
      <c r="AE308" s="1258"/>
      <c r="AF308" s="1258"/>
      <c r="AV308" s="1258"/>
      <c r="AW308" s="1258"/>
      <c r="AX308" s="1258"/>
      <c r="AY308" s="1258"/>
      <c r="AZ308" s="1258"/>
      <c r="BA308" s="1258"/>
      <c r="BC308" s="1258"/>
      <c r="BE308" s="1258"/>
      <c r="BF308" s="1258"/>
      <c r="BG308" s="1258"/>
    </row>
    <row r="309" spans="18:59" x14ac:dyDescent="0.35">
      <c r="R309" s="1258"/>
      <c r="S309" s="1258"/>
      <c r="W309" s="1258"/>
      <c r="X309" s="1258"/>
      <c r="AE309" s="1258"/>
      <c r="AF309" s="1258"/>
      <c r="AV309" s="1258"/>
      <c r="AW309" s="1258"/>
      <c r="AX309" s="1258"/>
      <c r="AY309" s="1258"/>
      <c r="AZ309" s="1258"/>
      <c r="BA309" s="1258"/>
      <c r="BC309" s="1258"/>
      <c r="BE309" s="1258"/>
      <c r="BF309" s="1258"/>
      <c r="BG309" s="1258"/>
    </row>
    <row r="310" spans="18:59" x14ac:dyDescent="0.35">
      <c r="R310" s="1258"/>
      <c r="S310" s="1258"/>
      <c r="W310" s="1258"/>
      <c r="X310" s="1258"/>
      <c r="AE310" s="1258"/>
      <c r="AF310" s="1258"/>
      <c r="AV310" s="1258"/>
      <c r="AW310" s="1258"/>
      <c r="AX310" s="1258"/>
      <c r="AY310" s="1258"/>
      <c r="AZ310" s="1258"/>
      <c r="BA310" s="1258"/>
      <c r="BC310" s="1258"/>
      <c r="BE310" s="1258"/>
      <c r="BF310" s="1258"/>
      <c r="BG310" s="1258"/>
    </row>
    <row r="311" spans="18:59" x14ac:dyDescent="0.35">
      <c r="R311" s="1258"/>
      <c r="S311" s="1258"/>
      <c r="W311" s="1258"/>
      <c r="X311" s="1258"/>
      <c r="AE311" s="1258"/>
      <c r="AF311" s="1258"/>
      <c r="AV311" s="1258"/>
      <c r="AW311" s="1258"/>
      <c r="AX311" s="1258"/>
      <c r="AY311" s="1258"/>
      <c r="AZ311" s="1258"/>
      <c r="BA311" s="1258"/>
      <c r="BC311" s="1258"/>
      <c r="BE311" s="1258"/>
      <c r="BF311" s="1258"/>
      <c r="BG311" s="1258"/>
    </row>
    <row r="312" spans="18:59" x14ac:dyDescent="0.35">
      <c r="R312" s="1258"/>
      <c r="S312" s="1258"/>
      <c r="W312" s="1258"/>
      <c r="X312" s="1258"/>
      <c r="AE312" s="1258"/>
      <c r="AF312" s="1258"/>
      <c r="AV312" s="1258"/>
      <c r="AW312" s="1258"/>
      <c r="AX312" s="1258"/>
      <c r="AY312" s="1258"/>
      <c r="AZ312" s="1258"/>
      <c r="BA312" s="1258"/>
      <c r="BC312" s="1258"/>
      <c r="BE312" s="1258"/>
      <c r="BF312" s="1258"/>
      <c r="BG312" s="1258"/>
    </row>
    <row r="313" spans="18:59" x14ac:dyDescent="0.35">
      <c r="R313" s="1258"/>
      <c r="S313" s="1258"/>
      <c r="W313" s="1258"/>
      <c r="X313" s="1258"/>
      <c r="AE313" s="1258"/>
      <c r="AF313" s="1258"/>
      <c r="AV313" s="1258"/>
      <c r="AW313" s="1258"/>
      <c r="AX313" s="1258"/>
      <c r="AY313" s="1258"/>
      <c r="AZ313" s="1258"/>
      <c r="BA313" s="1258"/>
      <c r="BC313" s="1258"/>
      <c r="BE313" s="1258"/>
      <c r="BF313" s="1258"/>
      <c r="BG313" s="1258"/>
    </row>
    <row r="314" spans="18:59" x14ac:dyDescent="0.35">
      <c r="R314" s="1258"/>
      <c r="S314" s="1258"/>
      <c r="W314" s="1258"/>
      <c r="X314" s="1258"/>
      <c r="AE314" s="1258"/>
      <c r="AF314" s="1258"/>
      <c r="AV314" s="1258"/>
      <c r="AW314" s="1258"/>
      <c r="AX314" s="1258"/>
      <c r="AY314" s="1258"/>
      <c r="AZ314" s="1258"/>
      <c r="BA314" s="1258"/>
      <c r="BC314" s="1258"/>
      <c r="BE314" s="1258"/>
      <c r="BF314" s="1258"/>
      <c r="BG314" s="1258"/>
    </row>
    <row r="315" spans="18:59" x14ac:dyDescent="0.35">
      <c r="R315" s="1258"/>
      <c r="S315" s="1258"/>
      <c r="W315" s="1258"/>
      <c r="X315" s="1258"/>
      <c r="AE315" s="1258"/>
      <c r="AF315" s="1258"/>
      <c r="AV315" s="1258"/>
      <c r="AW315" s="1258"/>
      <c r="AX315" s="1258"/>
      <c r="AY315" s="1258"/>
      <c r="AZ315" s="1258"/>
      <c r="BA315" s="1258"/>
      <c r="BC315" s="1258"/>
      <c r="BE315" s="1258"/>
      <c r="BF315" s="1258"/>
      <c r="BG315" s="1258"/>
    </row>
    <row r="316" spans="18:59" x14ac:dyDescent="0.35">
      <c r="R316" s="1258"/>
      <c r="S316" s="1258"/>
      <c r="W316" s="1258"/>
      <c r="X316" s="1258"/>
      <c r="AE316" s="1258"/>
      <c r="AF316" s="1258"/>
      <c r="AV316" s="1258"/>
      <c r="AW316" s="1258"/>
      <c r="AX316" s="1258"/>
      <c r="AY316" s="1258"/>
      <c r="AZ316" s="1258"/>
      <c r="BA316" s="1258"/>
      <c r="BC316" s="1258"/>
      <c r="BE316" s="1258"/>
      <c r="BF316" s="1258"/>
      <c r="BG316" s="1258"/>
    </row>
    <row r="317" spans="18:59" x14ac:dyDescent="0.35">
      <c r="R317" s="1258"/>
      <c r="S317" s="1258"/>
      <c r="W317" s="1258"/>
      <c r="X317" s="1258"/>
      <c r="AE317" s="1258"/>
      <c r="AF317" s="1258"/>
      <c r="AV317" s="1258"/>
      <c r="AW317" s="1258"/>
      <c r="AX317" s="1258"/>
      <c r="AY317" s="1258"/>
      <c r="AZ317" s="1258"/>
      <c r="BA317" s="1258"/>
      <c r="BC317" s="1258"/>
      <c r="BE317" s="1258"/>
      <c r="BF317" s="1258"/>
      <c r="BG317" s="1258"/>
    </row>
    <row r="318" spans="18:59" x14ac:dyDescent="0.35">
      <c r="R318" s="1258"/>
      <c r="S318" s="1258"/>
      <c r="W318" s="1258"/>
      <c r="X318" s="1258"/>
      <c r="AE318" s="1258"/>
      <c r="AF318" s="1258"/>
      <c r="AV318" s="1258"/>
      <c r="AW318" s="1258"/>
      <c r="AX318" s="1258"/>
      <c r="AY318" s="1258"/>
      <c r="AZ318" s="1258"/>
      <c r="BA318" s="1258"/>
      <c r="BC318" s="1258"/>
      <c r="BE318" s="1258"/>
      <c r="BF318" s="1258"/>
      <c r="BG318" s="1258"/>
    </row>
    <row r="319" spans="18:59" x14ac:dyDescent="0.35">
      <c r="R319" s="1258"/>
      <c r="S319" s="1258"/>
      <c r="W319" s="1258"/>
      <c r="X319" s="1258"/>
      <c r="AE319" s="1258"/>
      <c r="AF319" s="1258"/>
      <c r="AV319" s="1258"/>
      <c r="AW319" s="1258"/>
      <c r="AX319" s="1258"/>
      <c r="AY319" s="1258"/>
      <c r="AZ319" s="1258"/>
      <c r="BA319" s="1258"/>
      <c r="BC319" s="1258"/>
      <c r="BE319" s="1258"/>
      <c r="BF319" s="1258"/>
      <c r="BG319" s="1258"/>
    </row>
    <row r="320" spans="18:59" x14ac:dyDescent="0.35">
      <c r="R320" s="1258"/>
      <c r="S320" s="1258"/>
      <c r="W320" s="1258"/>
      <c r="X320" s="1258"/>
      <c r="AE320" s="1258"/>
      <c r="AF320" s="1258"/>
      <c r="AV320" s="1258"/>
      <c r="AW320" s="1258"/>
      <c r="AX320" s="1258"/>
      <c r="AY320" s="1258"/>
      <c r="AZ320" s="1258"/>
      <c r="BA320" s="1258"/>
      <c r="BC320" s="1258"/>
      <c r="BE320" s="1258"/>
      <c r="BF320" s="1258"/>
      <c r="BG320" s="1258"/>
    </row>
    <row r="321" spans="18:59" x14ac:dyDescent="0.35">
      <c r="R321" s="1258"/>
      <c r="S321" s="1258"/>
      <c r="W321" s="1258"/>
      <c r="X321" s="1258"/>
      <c r="AE321" s="1258"/>
      <c r="AF321" s="1258"/>
      <c r="AV321" s="1258"/>
      <c r="AW321" s="1258"/>
      <c r="AX321" s="1258"/>
      <c r="AY321" s="1258"/>
      <c r="AZ321" s="1258"/>
      <c r="BA321" s="1258"/>
      <c r="BC321" s="1258"/>
      <c r="BE321" s="1258"/>
      <c r="BF321" s="1258"/>
      <c r="BG321" s="1258"/>
    </row>
    <row r="322" spans="18:59" x14ac:dyDescent="0.35">
      <c r="R322" s="1258"/>
      <c r="S322" s="1258"/>
      <c r="W322" s="1258"/>
      <c r="X322" s="1258"/>
      <c r="AE322" s="1258"/>
      <c r="AF322" s="1258"/>
      <c r="AV322" s="1258"/>
      <c r="AW322" s="1258"/>
      <c r="AX322" s="1258"/>
      <c r="AY322" s="1258"/>
      <c r="AZ322" s="1258"/>
      <c r="BA322" s="1258"/>
      <c r="BC322" s="1258"/>
      <c r="BE322" s="1258"/>
      <c r="BF322" s="1258"/>
      <c r="BG322" s="1258"/>
    </row>
    <row r="323" spans="18:59" x14ac:dyDescent="0.35">
      <c r="R323" s="1258"/>
      <c r="S323" s="1258"/>
      <c r="W323" s="1258"/>
      <c r="X323" s="1258"/>
      <c r="AE323" s="1258"/>
      <c r="AF323" s="1258"/>
      <c r="AV323" s="1258"/>
      <c r="AW323" s="1258"/>
      <c r="AX323" s="1258"/>
      <c r="AY323" s="1258"/>
      <c r="AZ323" s="1258"/>
      <c r="BA323" s="1258"/>
      <c r="BC323" s="1258"/>
      <c r="BE323" s="1258"/>
      <c r="BF323" s="1258"/>
      <c r="BG323" s="1258"/>
    </row>
    <row r="324" spans="18:59" x14ac:dyDescent="0.35">
      <c r="R324" s="1258"/>
      <c r="S324" s="1258"/>
      <c r="W324" s="1258"/>
      <c r="X324" s="1258"/>
      <c r="AE324" s="1258"/>
      <c r="AF324" s="1258"/>
      <c r="AV324" s="1258"/>
      <c r="AW324" s="1258"/>
      <c r="AX324" s="1258"/>
      <c r="AY324" s="1258"/>
      <c r="AZ324" s="1258"/>
      <c r="BA324" s="1258"/>
      <c r="BC324" s="1258"/>
      <c r="BE324" s="1258"/>
      <c r="BF324" s="1258"/>
      <c r="BG324" s="1258"/>
    </row>
    <row r="325" spans="18:59" x14ac:dyDescent="0.35">
      <c r="R325" s="1258"/>
      <c r="S325" s="1258"/>
      <c r="W325" s="1258"/>
      <c r="X325" s="1258"/>
      <c r="AE325" s="1258"/>
      <c r="AF325" s="1258"/>
      <c r="AV325" s="1258"/>
      <c r="AW325" s="1258"/>
      <c r="AX325" s="1258"/>
      <c r="AY325" s="1258"/>
      <c r="AZ325" s="1258"/>
      <c r="BA325" s="1258"/>
      <c r="BC325" s="1258"/>
      <c r="BE325" s="1258"/>
      <c r="BF325" s="1258"/>
      <c r="BG325" s="1258"/>
    </row>
    <row r="326" spans="18:59" x14ac:dyDescent="0.35">
      <c r="R326" s="1258"/>
      <c r="S326" s="1258"/>
      <c r="W326" s="1258"/>
      <c r="X326" s="1258"/>
      <c r="AE326" s="1258"/>
      <c r="AF326" s="1258"/>
      <c r="AV326" s="1258"/>
      <c r="AW326" s="1258"/>
      <c r="AX326" s="1258"/>
      <c r="AY326" s="1258"/>
      <c r="AZ326" s="1258"/>
      <c r="BA326" s="1258"/>
      <c r="BC326" s="1258"/>
      <c r="BE326" s="1258"/>
      <c r="BF326" s="1258"/>
      <c r="BG326" s="1258"/>
    </row>
    <row r="327" spans="18:59" x14ac:dyDescent="0.35">
      <c r="R327" s="1258"/>
      <c r="S327" s="1258"/>
      <c r="W327" s="1258"/>
      <c r="X327" s="1258"/>
      <c r="AE327" s="1258"/>
      <c r="AF327" s="1258"/>
      <c r="AV327" s="1258"/>
      <c r="AW327" s="1258"/>
      <c r="AX327" s="1258"/>
      <c r="AY327" s="1258"/>
      <c r="AZ327" s="1258"/>
      <c r="BA327" s="1258"/>
      <c r="BC327" s="1258"/>
      <c r="BE327" s="1258"/>
      <c r="BF327" s="1258"/>
      <c r="BG327" s="1258"/>
    </row>
    <row r="328" spans="18:59" x14ac:dyDescent="0.35">
      <c r="R328" s="1258"/>
      <c r="S328" s="1258"/>
      <c r="W328" s="1258"/>
      <c r="X328" s="1258"/>
      <c r="AE328" s="1258"/>
      <c r="AF328" s="1258"/>
      <c r="AV328" s="1258"/>
      <c r="AW328" s="1258"/>
      <c r="AX328" s="1258"/>
      <c r="AY328" s="1258"/>
      <c r="AZ328" s="1258"/>
      <c r="BA328" s="1258"/>
      <c r="BC328" s="1258"/>
      <c r="BE328" s="1258"/>
      <c r="BF328" s="1258"/>
      <c r="BG328" s="1258"/>
    </row>
    <row r="329" spans="18:59" x14ac:dyDescent="0.35">
      <c r="R329" s="1258"/>
      <c r="S329" s="1258"/>
      <c r="W329" s="1258"/>
      <c r="X329" s="1258"/>
      <c r="AE329" s="1258"/>
      <c r="AF329" s="1258"/>
      <c r="AV329" s="1258"/>
      <c r="AW329" s="1258"/>
      <c r="AX329" s="1258"/>
      <c r="AY329" s="1258"/>
      <c r="AZ329" s="1258"/>
      <c r="BA329" s="1258"/>
      <c r="BC329" s="1258"/>
      <c r="BE329" s="1258"/>
      <c r="BF329" s="1258"/>
      <c r="BG329" s="1258"/>
    </row>
    <row r="330" spans="18:59" x14ac:dyDescent="0.35">
      <c r="R330" s="1258"/>
      <c r="S330" s="1258"/>
      <c r="W330" s="1258"/>
      <c r="X330" s="1258"/>
      <c r="AE330" s="1258"/>
      <c r="AF330" s="1258"/>
      <c r="AV330" s="1258"/>
      <c r="AW330" s="1258"/>
      <c r="AX330" s="1258"/>
      <c r="AY330" s="1258"/>
      <c r="AZ330" s="1258"/>
      <c r="BA330" s="1258"/>
      <c r="BC330" s="1258"/>
      <c r="BE330" s="1258"/>
      <c r="BF330" s="1258"/>
      <c r="BG330" s="1258"/>
    </row>
    <row r="331" spans="18:59" x14ac:dyDescent="0.35">
      <c r="R331" s="1258"/>
      <c r="S331" s="1258"/>
      <c r="W331" s="1258"/>
      <c r="X331" s="1258"/>
      <c r="AE331" s="1258"/>
      <c r="AF331" s="1258"/>
      <c r="AV331" s="1258"/>
      <c r="AW331" s="1258"/>
      <c r="AX331" s="1258"/>
      <c r="AY331" s="1258"/>
      <c r="AZ331" s="1258"/>
      <c r="BA331" s="1258"/>
      <c r="BC331" s="1258"/>
      <c r="BE331" s="1258"/>
      <c r="BF331" s="1258"/>
      <c r="BG331" s="1258"/>
    </row>
    <row r="332" spans="18:59" x14ac:dyDescent="0.35">
      <c r="R332" s="1258"/>
      <c r="S332" s="1258"/>
      <c r="W332" s="1258"/>
      <c r="X332" s="1258"/>
      <c r="AE332" s="1258"/>
      <c r="AF332" s="1258"/>
      <c r="AV332" s="1258"/>
      <c r="AW332" s="1258"/>
      <c r="AX332" s="1258"/>
      <c r="AY332" s="1258"/>
      <c r="AZ332" s="1258"/>
      <c r="BA332" s="1258"/>
      <c r="BC332" s="1258"/>
      <c r="BE332" s="1258"/>
      <c r="BF332" s="1258"/>
      <c r="BG332" s="1258"/>
    </row>
    <row r="333" spans="18:59" x14ac:dyDescent="0.35">
      <c r="R333" s="1258"/>
      <c r="S333" s="1258"/>
      <c r="W333" s="1258"/>
      <c r="X333" s="1258"/>
      <c r="AE333" s="1258"/>
      <c r="AF333" s="1258"/>
      <c r="AV333" s="1258"/>
      <c r="AW333" s="1258"/>
      <c r="AX333" s="1258"/>
      <c r="AY333" s="1258"/>
      <c r="AZ333" s="1258"/>
      <c r="BA333" s="1258"/>
      <c r="BC333" s="1258"/>
      <c r="BE333" s="1258"/>
      <c r="BF333" s="1258"/>
      <c r="BG333" s="1258"/>
    </row>
    <row r="334" spans="18:59" x14ac:dyDescent="0.35">
      <c r="R334" s="1258"/>
      <c r="S334" s="1258"/>
      <c r="W334" s="1258"/>
      <c r="X334" s="1258"/>
      <c r="AE334" s="1258"/>
      <c r="AF334" s="1258"/>
      <c r="AV334" s="1258"/>
      <c r="AW334" s="1258"/>
      <c r="AX334" s="1258"/>
      <c r="AY334" s="1258"/>
      <c r="AZ334" s="1258"/>
      <c r="BA334" s="1258"/>
      <c r="BC334" s="1258"/>
      <c r="BE334" s="1258"/>
      <c r="BF334" s="1258"/>
      <c r="BG334" s="1258"/>
    </row>
    <row r="335" spans="18:59" x14ac:dyDescent="0.35">
      <c r="R335" s="1258"/>
      <c r="S335" s="1258"/>
      <c r="W335" s="1258"/>
      <c r="X335" s="1258"/>
      <c r="AE335" s="1258"/>
      <c r="AF335" s="1258"/>
      <c r="AV335" s="1258"/>
      <c r="AW335" s="1258"/>
      <c r="AX335" s="1258"/>
      <c r="AY335" s="1258"/>
      <c r="AZ335" s="1258"/>
      <c r="BA335" s="1258"/>
      <c r="BC335" s="1258"/>
      <c r="BE335" s="1258"/>
      <c r="BF335" s="1258"/>
      <c r="BG335" s="1258"/>
    </row>
    <row r="336" spans="18:59" x14ac:dyDescent="0.35">
      <c r="R336" s="1258"/>
      <c r="S336" s="1258"/>
      <c r="W336" s="1258"/>
      <c r="X336" s="1258"/>
      <c r="AE336" s="1258"/>
      <c r="AF336" s="1258"/>
      <c r="AV336" s="1258"/>
      <c r="AW336" s="1258"/>
      <c r="AX336" s="1258"/>
      <c r="AY336" s="1258"/>
      <c r="AZ336" s="1258"/>
      <c r="BA336" s="1258"/>
      <c r="BC336" s="1258"/>
      <c r="BE336" s="1258"/>
      <c r="BF336" s="1258"/>
      <c r="BG336" s="1258"/>
    </row>
    <row r="337" spans="18:59" x14ac:dyDescent="0.35">
      <c r="R337" s="1258"/>
      <c r="S337" s="1258"/>
      <c r="W337" s="1258"/>
      <c r="X337" s="1258"/>
      <c r="AE337" s="1258"/>
      <c r="AF337" s="1258"/>
      <c r="AV337" s="1258"/>
      <c r="AW337" s="1258"/>
      <c r="AX337" s="1258"/>
      <c r="AY337" s="1258"/>
      <c r="AZ337" s="1258"/>
      <c r="BA337" s="1258"/>
      <c r="BC337" s="1258"/>
      <c r="BE337" s="1258"/>
      <c r="BF337" s="1258"/>
      <c r="BG337" s="1258"/>
    </row>
    <row r="338" spans="18:59" x14ac:dyDescent="0.35">
      <c r="R338" s="1258"/>
      <c r="S338" s="1258"/>
      <c r="W338" s="1258"/>
      <c r="X338" s="1258"/>
      <c r="AE338" s="1258"/>
      <c r="AF338" s="1258"/>
      <c r="AV338" s="1258"/>
      <c r="AW338" s="1258"/>
      <c r="AX338" s="1258"/>
      <c r="AY338" s="1258"/>
      <c r="AZ338" s="1258"/>
      <c r="BA338" s="1258"/>
      <c r="BC338" s="1258"/>
      <c r="BE338" s="1258"/>
      <c r="BF338" s="1258"/>
      <c r="BG338" s="1258"/>
    </row>
    <row r="339" spans="18:59" x14ac:dyDescent="0.35">
      <c r="R339" s="1258"/>
      <c r="S339" s="1258"/>
      <c r="W339" s="1258"/>
      <c r="X339" s="1258"/>
      <c r="AE339" s="1258"/>
      <c r="AF339" s="1258"/>
      <c r="AV339" s="1258"/>
      <c r="AW339" s="1258"/>
      <c r="AX339" s="1258"/>
      <c r="AY339" s="1258"/>
      <c r="AZ339" s="1258"/>
      <c r="BA339" s="1258"/>
      <c r="BC339" s="1258"/>
      <c r="BE339" s="1258"/>
      <c r="BF339" s="1258"/>
      <c r="BG339" s="1258"/>
    </row>
    <row r="340" spans="18:59" x14ac:dyDescent="0.35">
      <c r="R340" s="1258"/>
      <c r="S340" s="1258"/>
      <c r="W340" s="1258"/>
      <c r="X340" s="1258"/>
      <c r="AE340" s="1258"/>
      <c r="AF340" s="1258"/>
      <c r="AV340" s="1258"/>
      <c r="AW340" s="1258"/>
      <c r="AX340" s="1258"/>
      <c r="AY340" s="1258"/>
      <c r="AZ340" s="1258"/>
      <c r="BA340" s="1258"/>
      <c r="BC340" s="1258"/>
      <c r="BE340" s="1258"/>
      <c r="BF340" s="1258"/>
      <c r="BG340" s="1258"/>
    </row>
    <row r="341" spans="18:59" x14ac:dyDescent="0.35">
      <c r="R341" s="1258"/>
      <c r="S341" s="1258"/>
      <c r="W341" s="1258"/>
      <c r="X341" s="1258"/>
      <c r="AE341" s="1258"/>
      <c r="AF341" s="1258"/>
      <c r="AV341" s="1258"/>
      <c r="AW341" s="1258"/>
      <c r="AX341" s="1258"/>
      <c r="AY341" s="1258"/>
      <c r="AZ341" s="1258"/>
      <c r="BA341" s="1258"/>
      <c r="BC341" s="1258"/>
      <c r="BE341" s="1258"/>
      <c r="BF341" s="1258"/>
      <c r="BG341" s="1258"/>
    </row>
    <row r="342" spans="18:59" x14ac:dyDescent="0.35">
      <c r="R342" s="1258"/>
      <c r="S342" s="1258"/>
      <c r="W342" s="1258"/>
      <c r="X342" s="1258"/>
      <c r="AE342" s="1258"/>
      <c r="AF342" s="1258"/>
      <c r="AV342" s="1258"/>
      <c r="AW342" s="1258"/>
      <c r="AX342" s="1258"/>
      <c r="AY342" s="1258"/>
      <c r="AZ342" s="1258"/>
      <c r="BA342" s="1258"/>
      <c r="BC342" s="1258"/>
      <c r="BE342" s="1258"/>
      <c r="BF342" s="1258"/>
      <c r="BG342" s="1258"/>
    </row>
    <row r="343" spans="18:59" x14ac:dyDescent="0.35">
      <c r="R343" s="1258"/>
      <c r="S343" s="1258"/>
      <c r="W343" s="1258"/>
      <c r="X343" s="1258"/>
      <c r="AE343" s="1258"/>
      <c r="AF343" s="1258"/>
      <c r="AV343" s="1258"/>
      <c r="AW343" s="1258"/>
      <c r="AX343" s="1258"/>
      <c r="AY343" s="1258"/>
      <c r="AZ343" s="1258"/>
      <c r="BA343" s="1258"/>
      <c r="BC343" s="1258"/>
      <c r="BE343" s="1258"/>
      <c r="BF343" s="1258"/>
      <c r="BG343" s="1258"/>
    </row>
    <row r="344" spans="18:59" x14ac:dyDescent="0.35">
      <c r="R344" s="1258"/>
      <c r="S344" s="1258"/>
      <c r="W344" s="1258"/>
      <c r="X344" s="1258"/>
      <c r="AE344" s="1258"/>
      <c r="AF344" s="1258"/>
      <c r="AV344" s="1258"/>
      <c r="AW344" s="1258"/>
      <c r="AX344" s="1258"/>
      <c r="AY344" s="1258"/>
      <c r="AZ344" s="1258"/>
      <c r="BA344" s="1258"/>
      <c r="BC344" s="1258"/>
      <c r="BE344" s="1258"/>
      <c r="BF344" s="1258"/>
      <c r="BG344" s="1258"/>
    </row>
    <row r="345" spans="18:59" x14ac:dyDescent="0.35">
      <c r="R345" s="1258"/>
      <c r="S345" s="1258"/>
      <c r="W345" s="1258"/>
      <c r="X345" s="1258"/>
      <c r="AE345" s="1258"/>
      <c r="AF345" s="1258"/>
      <c r="AV345" s="1258"/>
      <c r="AW345" s="1258"/>
      <c r="AX345" s="1258"/>
      <c r="AY345" s="1258"/>
      <c r="AZ345" s="1258"/>
      <c r="BA345" s="1258"/>
      <c r="BC345" s="1258"/>
      <c r="BE345" s="1258"/>
      <c r="BF345" s="1258"/>
      <c r="BG345" s="1258"/>
    </row>
    <row r="346" spans="18:59" x14ac:dyDescent="0.35">
      <c r="R346" s="1258"/>
      <c r="S346" s="1258"/>
      <c r="W346" s="1258"/>
      <c r="X346" s="1258"/>
      <c r="AE346" s="1258"/>
      <c r="AF346" s="1258"/>
      <c r="AV346" s="1258"/>
      <c r="AW346" s="1258"/>
      <c r="AX346" s="1258"/>
      <c r="AY346" s="1258"/>
      <c r="AZ346" s="1258"/>
      <c r="BA346" s="1258"/>
      <c r="BC346" s="1258"/>
      <c r="BE346" s="1258"/>
      <c r="BF346" s="1258"/>
      <c r="BG346" s="1258"/>
    </row>
    <row r="347" spans="18:59" x14ac:dyDescent="0.35">
      <c r="R347" s="1258"/>
      <c r="S347" s="1258"/>
      <c r="W347" s="1258"/>
      <c r="X347" s="1258"/>
      <c r="AE347" s="1258"/>
      <c r="AF347" s="1258"/>
      <c r="AV347" s="1258"/>
      <c r="AW347" s="1258"/>
      <c r="AX347" s="1258"/>
      <c r="AY347" s="1258"/>
      <c r="AZ347" s="1258"/>
      <c r="BA347" s="1258"/>
      <c r="BC347" s="1258"/>
      <c r="BE347" s="1258"/>
      <c r="BF347" s="1258"/>
      <c r="BG347" s="1258"/>
    </row>
    <row r="348" spans="18:59" x14ac:dyDescent="0.35">
      <c r="R348" s="1258"/>
      <c r="S348" s="1258"/>
      <c r="W348" s="1258"/>
      <c r="X348" s="1258"/>
      <c r="AE348" s="1258"/>
      <c r="AF348" s="1258"/>
      <c r="AV348" s="1258"/>
      <c r="AW348" s="1258"/>
      <c r="AX348" s="1258"/>
      <c r="AY348" s="1258"/>
      <c r="AZ348" s="1258"/>
      <c r="BA348" s="1258"/>
      <c r="BC348" s="1258"/>
      <c r="BE348" s="1258"/>
      <c r="BF348" s="1258"/>
      <c r="BG348" s="1258"/>
    </row>
    <row r="349" spans="18:59" x14ac:dyDescent="0.35">
      <c r="R349" s="1258"/>
      <c r="S349" s="1258"/>
      <c r="W349" s="1258"/>
      <c r="X349" s="1258"/>
      <c r="AE349" s="1258"/>
      <c r="AF349" s="1258"/>
      <c r="AV349" s="1258"/>
      <c r="AW349" s="1258"/>
      <c r="AX349" s="1258"/>
      <c r="AY349" s="1258"/>
      <c r="AZ349" s="1258"/>
      <c r="BA349" s="1258"/>
      <c r="BC349" s="1258"/>
      <c r="BE349" s="1258"/>
      <c r="BF349" s="1258"/>
      <c r="BG349" s="1258"/>
    </row>
    <row r="350" spans="18:59" x14ac:dyDescent="0.35">
      <c r="R350" s="1258"/>
      <c r="S350" s="1258"/>
      <c r="W350" s="1258"/>
      <c r="X350" s="1258"/>
      <c r="AE350" s="1258"/>
      <c r="AF350" s="1258"/>
      <c r="AV350" s="1258"/>
      <c r="AW350" s="1258"/>
      <c r="AX350" s="1258"/>
      <c r="AY350" s="1258"/>
      <c r="AZ350" s="1258"/>
      <c r="BA350" s="1258"/>
      <c r="BC350" s="1258"/>
      <c r="BE350" s="1258"/>
      <c r="BF350" s="1258"/>
      <c r="BG350" s="1258"/>
    </row>
    <row r="351" spans="18:59" x14ac:dyDescent="0.35">
      <c r="R351" s="1258"/>
      <c r="S351" s="1258"/>
      <c r="W351" s="1258"/>
      <c r="X351" s="1258"/>
      <c r="AE351" s="1258"/>
      <c r="AF351" s="1258"/>
      <c r="AV351" s="1258"/>
      <c r="AW351" s="1258"/>
      <c r="AX351" s="1258"/>
      <c r="AY351" s="1258"/>
      <c r="AZ351" s="1258"/>
      <c r="BA351" s="1258"/>
      <c r="BC351" s="1258"/>
      <c r="BE351" s="1258"/>
      <c r="BF351" s="1258"/>
      <c r="BG351" s="1258"/>
    </row>
    <row r="352" spans="18:59" x14ac:dyDescent="0.35">
      <c r="R352" s="1258"/>
      <c r="S352" s="1258"/>
      <c r="W352" s="1258"/>
      <c r="X352" s="1258"/>
      <c r="AE352" s="1258"/>
      <c r="AF352" s="1258"/>
      <c r="AV352" s="1258"/>
      <c r="AW352" s="1258"/>
      <c r="AX352" s="1258"/>
      <c r="AY352" s="1258"/>
      <c r="AZ352" s="1258"/>
      <c r="BA352" s="1258"/>
      <c r="BC352" s="1258"/>
      <c r="BE352" s="1258"/>
      <c r="BF352" s="1258"/>
      <c r="BG352" s="1258"/>
    </row>
    <row r="353" spans="18:59" x14ac:dyDescent="0.35">
      <c r="R353" s="1258"/>
      <c r="S353" s="1258"/>
      <c r="W353" s="1258"/>
      <c r="X353" s="1258"/>
      <c r="AE353" s="1258"/>
      <c r="AF353" s="1258"/>
      <c r="AV353" s="1258"/>
      <c r="AW353" s="1258"/>
      <c r="AX353" s="1258"/>
      <c r="AY353" s="1258"/>
      <c r="AZ353" s="1258"/>
      <c r="BA353" s="1258"/>
      <c r="BC353" s="1258"/>
      <c r="BE353" s="1258"/>
      <c r="BF353" s="1258"/>
      <c r="BG353" s="1258"/>
    </row>
    <row r="354" spans="18:59" x14ac:dyDescent="0.35">
      <c r="R354" s="1258"/>
      <c r="S354" s="1258"/>
      <c r="W354" s="1258"/>
      <c r="X354" s="1258"/>
      <c r="AE354" s="1258"/>
      <c r="AF354" s="1258"/>
      <c r="AV354" s="1258"/>
      <c r="AW354" s="1258"/>
      <c r="AX354" s="1258"/>
      <c r="AY354" s="1258"/>
      <c r="AZ354" s="1258"/>
      <c r="BA354" s="1258"/>
      <c r="BC354" s="1258"/>
      <c r="BE354" s="1258"/>
      <c r="BF354" s="1258"/>
      <c r="BG354" s="1258"/>
    </row>
    <row r="355" spans="18:59" x14ac:dyDescent="0.35">
      <c r="R355" s="1258"/>
      <c r="S355" s="1258"/>
      <c r="W355" s="1258"/>
      <c r="X355" s="1258"/>
      <c r="AE355" s="1258"/>
      <c r="AF355" s="1258"/>
      <c r="AV355" s="1258"/>
      <c r="AW355" s="1258"/>
      <c r="AX355" s="1258"/>
      <c r="AY355" s="1258"/>
      <c r="AZ355" s="1258"/>
      <c r="BA355" s="1258"/>
      <c r="BC355" s="1258"/>
      <c r="BE355" s="1258"/>
      <c r="BF355" s="1258"/>
      <c r="BG355" s="1258"/>
    </row>
    <row r="356" spans="18:59" x14ac:dyDescent="0.35">
      <c r="R356" s="1258"/>
      <c r="S356" s="1258"/>
      <c r="W356" s="1258"/>
      <c r="X356" s="1258"/>
      <c r="AE356" s="1258"/>
      <c r="AF356" s="1258"/>
      <c r="AV356" s="1258"/>
      <c r="AW356" s="1258"/>
      <c r="AX356" s="1258"/>
      <c r="AY356" s="1258"/>
      <c r="AZ356" s="1258"/>
      <c r="BA356" s="1258"/>
      <c r="BC356" s="1258"/>
      <c r="BE356" s="1258"/>
      <c r="BF356" s="1258"/>
      <c r="BG356" s="1258"/>
    </row>
    <row r="357" spans="18:59" x14ac:dyDescent="0.35">
      <c r="R357" s="1258"/>
      <c r="S357" s="1258"/>
      <c r="W357" s="1258"/>
      <c r="X357" s="1258"/>
      <c r="AE357" s="1258"/>
      <c r="AF357" s="1258"/>
      <c r="AV357" s="1258"/>
      <c r="AW357" s="1258"/>
      <c r="AX357" s="1258"/>
      <c r="AY357" s="1258"/>
      <c r="AZ357" s="1258"/>
      <c r="BA357" s="1258"/>
      <c r="BC357" s="1258"/>
      <c r="BE357" s="1258"/>
      <c r="BF357" s="1258"/>
      <c r="BG357" s="1258"/>
    </row>
    <row r="358" spans="18:59" x14ac:dyDescent="0.35">
      <c r="R358" s="1258"/>
      <c r="S358" s="1258"/>
      <c r="W358" s="1258"/>
      <c r="X358" s="1258"/>
      <c r="AE358" s="1258"/>
      <c r="AF358" s="1258"/>
      <c r="AV358" s="1258"/>
      <c r="AW358" s="1258"/>
      <c r="AX358" s="1258"/>
      <c r="AY358" s="1258"/>
      <c r="AZ358" s="1258"/>
      <c r="BA358" s="1258"/>
      <c r="BC358" s="1258"/>
      <c r="BE358" s="1258"/>
      <c r="BF358" s="1258"/>
      <c r="BG358" s="1258"/>
    </row>
    <row r="359" spans="18:59" x14ac:dyDescent="0.35">
      <c r="R359" s="1258"/>
      <c r="S359" s="1258"/>
      <c r="W359" s="1258"/>
      <c r="X359" s="1258"/>
      <c r="AE359" s="1258"/>
      <c r="AF359" s="1258"/>
      <c r="AV359" s="1258"/>
      <c r="AW359" s="1258"/>
      <c r="AX359" s="1258"/>
      <c r="AY359" s="1258"/>
      <c r="AZ359" s="1258"/>
      <c r="BA359" s="1258"/>
      <c r="BC359" s="1258"/>
      <c r="BE359" s="1258"/>
      <c r="BF359" s="1258"/>
      <c r="BG359" s="1258"/>
    </row>
    <row r="360" spans="18:59" x14ac:dyDescent="0.35">
      <c r="R360" s="1258"/>
      <c r="S360" s="1258"/>
      <c r="W360" s="1258"/>
      <c r="X360" s="1258"/>
      <c r="AE360" s="1258"/>
      <c r="AF360" s="1258"/>
      <c r="AV360" s="1258"/>
      <c r="AW360" s="1258"/>
      <c r="AX360" s="1258"/>
      <c r="AY360" s="1258"/>
      <c r="AZ360" s="1258"/>
      <c r="BA360" s="1258"/>
      <c r="BC360" s="1258"/>
      <c r="BE360" s="1258"/>
      <c r="BF360" s="1258"/>
      <c r="BG360" s="1258"/>
    </row>
    <row r="361" spans="18:59" x14ac:dyDescent="0.35">
      <c r="R361" s="1258"/>
      <c r="S361" s="1258"/>
      <c r="W361" s="1258"/>
      <c r="X361" s="1258"/>
      <c r="AE361" s="1258"/>
      <c r="AF361" s="1258"/>
      <c r="AV361" s="1258"/>
      <c r="AW361" s="1258"/>
      <c r="AX361" s="1258"/>
      <c r="AY361" s="1258"/>
      <c r="AZ361" s="1258"/>
      <c r="BA361" s="1258"/>
      <c r="BC361" s="1258"/>
      <c r="BE361" s="1258"/>
      <c r="BF361" s="1258"/>
      <c r="BG361" s="1258"/>
    </row>
    <row r="362" spans="18:59" x14ac:dyDescent="0.35">
      <c r="R362" s="1258"/>
      <c r="S362" s="1258"/>
      <c r="W362" s="1258"/>
      <c r="X362" s="1258"/>
      <c r="AE362" s="1258"/>
      <c r="AF362" s="1258"/>
      <c r="AV362" s="1258"/>
      <c r="AW362" s="1258"/>
      <c r="AX362" s="1258"/>
      <c r="AY362" s="1258"/>
      <c r="AZ362" s="1258"/>
      <c r="BA362" s="1258"/>
      <c r="BC362" s="1258"/>
      <c r="BE362" s="1258"/>
      <c r="BF362" s="1258"/>
      <c r="BG362" s="1258"/>
    </row>
    <row r="363" spans="18:59" x14ac:dyDescent="0.35">
      <c r="R363" s="1258"/>
      <c r="S363" s="1258"/>
      <c r="W363" s="1258"/>
      <c r="X363" s="1258"/>
      <c r="AE363" s="1258"/>
      <c r="AF363" s="1258"/>
      <c r="AV363" s="1258"/>
      <c r="AW363" s="1258"/>
      <c r="AX363" s="1258"/>
      <c r="AY363" s="1258"/>
      <c r="AZ363" s="1258"/>
      <c r="BA363" s="1258"/>
      <c r="BC363" s="1258"/>
      <c r="BE363" s="1258"/>
      <c r="BF363" s="1258"/>
      <c r="BG363" s="1258"/>
    </row>
    <row r="364" spans="18:59" x14ac:dyDescent="0.35">
      <c r="R364" s="1258"/>
      <c r="S364" s="1258"/>
      <c r="W364" s="1258"/>
      <c r="X364" s="1258"/>
      <c r="AE364" s="1258"/>
      <c r="AF364" s="1258"/>
      <c r="AV364" s="1258"/>
      <c r="AW364" s="1258"/>
      <c r="AX364" s="1258"/>
      <c r="AY364" s="1258"/>
      <c r="AZ364" s="1258"/>
      <c r="BA364" s="1258"/>
      <c r="BC364" s="1258"/>
      <c r="BE364" s="1258"/>
      <c r="BF364" s="1258"/>
      <c r="BG364" s="1258"/>
    </row>
    <row r="365" spans="18:59" x14ac:dyDescent="0.35">
      <c r="R365" s="1258"/>
      <c r="S365" s="1258"/>
      <c r="W365" s="1258"/>
      <c r="X365" s="1258"/>
      <c r="AE365" s="1258"/>
      <c r="AF365" s="1258"/>
      <c r="AV365" s="1258"/>
      <c r="AW365" s="1258"/>
      <c r="AX365" s="1258"/>
      <c r="AY365" s="1258"/>
      <c r="AZ365" s="1258"/>
      <c r="BA365" s="1258"/>
      <c r="BC365" s="1258"/>
      <c r="BE365" s="1258"/>
      <c r="BF365" s="1258"/>
      <c r="BG365" s="1258"/>
    </row>
    <row r="366" spans="18:59" x14ac:dyDescent="0.35">
      <c r="R366" s="1258"/>
      <c r="S366" s="1258"/>
      <c r="W366" s="1258"/>
      <c r="X366" s="1258"/>
      <c r="AE366" s="1258"/>
      <c r="AF366" s="1258"/>
      <c r="AV366" s="1258"/>
      <c r="AW366" s="1258"/>
      <c r="AX366" s="1258"/>
      <c r="AY366" s="1258"/>
      <c r="AZ366" s="1258"/>
      <c r="BA366" s="1258"/>
      <c r="BC366" s="1258"/>
      <c r="BE366" s="1258"/>
      <c r="BF366" s="1258"/>
      <c r="BG366" s="1258"/>
    </row>
    <row r="367" spans="18:59" x14ac:dyDescent="0.35">
      <c r="R367" s="1258"/>
      <c r="S367" s="1258"/>
      <c r="W367" s="1258"/>
      <c r="X367" s="1258"/>
      <c r="AE367" s="1258"/>
      <c r="AF367" s="1258"/>
      <c r="AV367" s="1258"/>
      <c r="AW367" s="1258"/>
      <c r="AX367" s="1258"/>
      <c r="AY367" s="1258"/>
      <c r="AZ367" s="1258"/>
      <c r="BA367" s="1258"/>
      <c r="BC367" s="1258"/>
      <c r="BE367" s="1258"/>
      <c r="BF367" s="1258"/>
      <c r="BG367" s="1258"/>
    </row>
    <row r="368" spans="18:59" x14ac:dyDescent="0.35">
      <c r="R368" s="1258"/>
      <c r="S368" s="1258"/>
      <c r="W368" s="1258"/>
      <c r="X368" s="1258"/>
      <c r="AE368" s="1258"/>
      <c r="AF368" s="1258"/>
      <c r="AV368" s="1258"/>
      <c r="AW368" s="1258"/>
      <c r="AX368" s="1258"/>
      <c r="AY368" s="1258"/>
      <c r="AZ368" s="1258"/>
      <c r="BA368" s="1258"/>
      <c r="BC368" s="1258"/>
      <c r="BE368" s="1258"/>
      <c r="BF368" s="1258"/>
      <c r="BG368" s="1258"/>
    </row>
    <row r="369" spans="18:59" x14ac:dyDescent="0.35">
      <c r="R369" s="1258"/>
      <c r="S369" s="1258"/>
      <c r="W369" s="1258"/>
      <c r="X369" s="1258"/>
      <c r="AE369" s="1258"/>
      <c r="AF369" s="1258"/>
      <c r="AV369" s="1258"/>
      <c r="AW369" s="1258"/>
      <c r="AX369" s="1258"/>
      <c r="AY369" s="1258"/>
      <c r="AZ369" s="1258"/>
      <c r="BA369" s="1258"/>
      <c r="BC369" s="1258"/>
      <c r="BE369" s="1258"/>
      <c r="BF369" s="1258"/>
      <c r="BG369" s="1258"/>
    </row>
    <row r="370" spans="18:59" x14ac:dyDescent="0.35">
      <c r="R370" s="1258"/>
      <c r="S370" s="1258"/>
      <c r="W370" s="1258"/>
      <c r="X370" s="1258"/>
      <c r="AE370" s="1258"/>
      <c r="AF370" s="1258"/>
      <c r="AV370" s="1258"/>
      <c r="AW370" s="1258"/>
      <c r="AX370" s="1258"/>
      <c r="AY370" s="1258"/>
      <c r="AZ370" s="1258"/>
      <c r="BA370" s="1258"/>
      <c r="BC370" s="1258"/>
      <c r="BE370" s="1258"/>
      <c r="BF370" s="1258"/>
      <c r="BG370" s="1258"/>
    </row>
    <row r="371" spans="18:59" x14ac:dyDescent="0.35">
      <c r="R371" s="1258"/>
      <c r="S371" s="1258"/>
      <c r="W371" s="1258"/>
      <c r="X371" s="1258"/>
      <c r="AE371" s="1258"/>
      <c r="AF371" s="1258"/>
      <c r="AV371" s="1258"/>
      <c r="AW371" s="1258"/>
      <c r="AX371" s="1258"/>
      <c r="AY371" s="1258"/>
      <c r="AZ371" s="1258"/>
      <c r="BA371" s="1258"/>
      <c r="BC371" s="1258"/>
      <c r="BE371" s="1258"/>
      <c r="BF371" s="1258"/>
      <c r="BG371" s="1258"/>
    </row>
    <row r="372" spans="18:59" x14ac:dyDescent="0.35">
      <c r="R372" s="1258"/>
      <c r="S372" s="1258"/>
      <c r="W372" s="1258"/>
      <c r="X372" s="1258"/>
      <c r="AE372" s="1258"/>
      <c r="AF372" s="1258"/>
      <c r="AV372" s="1258"/>
      <c r="AW372" s="1258"/>
      <c r="AX372" s="1258"/>
      <c r="AY372" s="1258"/>
      <c r="AZ372" s="1258"/>
      <c r="BA372" s="1258"/>
      <c r="BC372" s="1258"/>
      <c r="BE372" s="1258"/>
      <c r="BF372" s="1258"/>
      <c r="BG372" s="1258"/>
    </row>
    <row r="373" spans="18:59" x14ac:dyDescent="0.35">
      <c r="R373" s="1258"/>
      <c r="S373" s="1258"/>
      <c r="W373" s="1258"/>
      <c r="X373" s="1258"/>
      <c r="AE373" s="1258"/>
      <c r="AF373" s="1258"/>
      <c r="AV373" s="1258"/>
      <c r="AW373" s="1258"/>
      <c r="AX373" s="1258"/>
      <c r="AY373" s="1258"/>
      <c r="AZ373" s="1258"/>
      <c r="BA373" s="1258"/>
      <c r="BC373" s="1258"/>
      <c r="BE373" s="1258"/>
      <c r="BF373" s="1258"/>
      <c r="BG373" s="1258"/>
    </row>
    <row r="374" spans="18:59" x14ac:dyDescent="0.35">
      <c r="R374" s="1258"/>
      <c r="S374" s="1258"/>
      <c r="W374" s="1258"/>
      <c r="X374" s="1258"/>
      <c r="AE374" s="1258"/>
      <c r="AF374" s="1258"/>
      <c r="AV374" s="1258"/>
      <c r="AW374" s="1258"/>
      <c r="AX374" s="1258"/>
      <c r="AY374" s="1258"/>
      <c r="AZ374" s="1258"/>
      <c r="BA374" s="1258"/>
      <c r="BC374" s="1258"/>
      <c r="BE374" s="1258"/>
      <c r="BF374" s="1258"/>
      <c r="BG374" s="1258"/>
    </row>
    <row r="375" spans="18:59" x14ac:dyDescent="0.35">
      <c r="R375" s="1258"/>
      <c r="S375" s="1258"/>
      <c r="W375" s="1258"/>
      <c r="X375" s="1258"/>
      <c r="AE375" s="1258"/>
      <c r="AF375" s="1258"/>
      <c r="AV375" s="1258"/>
      <c r="AW375" s="1258"/>
      <c r="AX375" s="1258"/>
      <c r="AY375" s="1258"/>
      <c r="AZ375" s="1258"/>
      <c r="BA375" s="1258"/>
      <c r="BC375" s="1258"/>
      <c r="BE375" s="1258"/>
      <c r="BF375" s="1258"/>
      <c r="BG375" s="1258"/>
    </row>
    <row r="376" spans="18:59" x14ac:dyDescent="0.35">
      <c r="R376" s="1258"/>
      <c r="S376" s="1258"/>
      <c r="W376" s="1258"/>
      <c r="X376" s="1258"/>
      <c r="AE376" s="1258"/>
      <c r="AF376" s="1258"/>
      <c r="AV376" s="1258"/>
      <c r="AW376" s="1258"/>
      <c r="AX376" s="1258"/>
      <c r="AY376" s="1258"/>
      <c r="AZ376" s="1258"/>
      <c r="BA376" s="1258"/>
      <c r="BC376" s="1258"/>
      <c r="BE376" s="1258"/>
      <c r="BF376" s="1258"/>
      <c r="BG376" s="1258"/>
    </row>
    <row r="377" spans="18:59" x14ac:dyDescent="0.35">
      <c r="R377" s="1258"/>
      <c r="S377" s="1258"/>
      <c r="W377" s="1258"/>
      <c r="X377" s="1258"/>
      <c r="AE377" s="1258"/>
      <c r="AF377" s="1258"/>
      <c r="AV377" s="1258"/>
      <c r="AW377" s="1258"/>
      <c r="AX377" s="1258"/>
      <c r="AY377" s="1258"/>
      <c r="AZ377" s="1258"/>
      <c r="BA377" s="1258"/>
      <c r="BC377" s="1258"/>
      <c r="BE377" s="1258"/>
      <c r="BF377" s="1258"/>
      <c r="BG377" s="1258"/>
    </row>
    <row r="378" spans="18:59" x14ac:dyDescent="0.35">
      <c r="R378" s="1258"/>
      <c r="S378" s="1258"/>
      <c r="W378" s="1258"/>
      <c r="X378" s="1258"/>
      <c r="AE378" s="1258"/>
      <c r="AF378" s="1258"/>
      <c r="AV378" s="1258"/>
      <c r="AW378" s="1258"/>
      <c r="AX378" s="1258"/>
      <c r="AY378" s="1258"/>
      <c r="AZ378" s="1258"/>
      <c r="BA378" s="1258"/>
      <c r="BC378" s="1258"/>
      <c r="BE378" s="1258"/>
      <c r="BF378" s="1258"/>
      <c r="BG378" s="1258"/>
    </row>
    <row r="379" spans="18:59" x14ac:dyDescent="0.35">
      <c r="R379" s="1258"/>
      <c r="S379" s="1258"/>
      <c r="W379" s="1258"/>
      <c r="X379" s="1258"/>
      <c r="AE379" s="1258"/>
      <c r="AF379" s="1258"/>
      <c r="AV379" s="1258"/>
      <c r="AW379" s="1258"/>
      <c r="AX379" s="1258"/>
      <c r="AY379" s="1258"/>
      <c r="AZ379" s="1258"/>
      <c r="BA379" s="1258"/>
      <c r="BC379" s="1258"/>
      <c r="BE379" s="1258"/>
      <c r="BF379" s="1258"/>
      <c r="BG379" s="1258"/>
    </row>
    <row r="380" spans="18:59" x14ac:dyDescent="0.35">
      <c r="R380" s="1258"/>
      <c r="S380" s="1258"/>
      <c r="W380" s="1258"/>
      <c r="X380" s="1258"/>
      <c r="AE380" s="1258"/>
      <c r="AF380" s="1258"/>
      <c r="AV380" s="1258"/>
      <c r="AW380" s="1258"/>
      <c r="AX380" s="1258"/>
      <c r="AY380" s="1258"/>
      <c r="AZ380" s="1258"/>
      <c r="BA380" s="1258"/>
      <c r="BC380" s="1258"/>
      <c r="BE380" s="1258"/>
      <c r="BF380" s="1258"/>
      <c r="BG380" s="1258"/>
    </row>
    <row r="381" spans="18:59" x14ac:dyDescent="0.35">
      <c r="R381" s="1258"/>
      <c r="S381" s="1258"/>
      <c r="W381" s="1258"/>
      <c r="X381" s="1258"/>
      <c r="AE381" s="1258"/>
      <c r="AF381" s="1258"/>
      <c r="AV381" s="1258"/>
      <c r="AW381" s="1258"/>
      <c r="AX381" s="1258"/>
      <c r="AY381" s="1258"/>
      <c r="AZ381" s="1258"/>
      <c r="BA381" s="1258"/>
      <c r="BC381" s="1258"/>
      <c r="BE381" s="1258"/>
      <c r="BF381" s="1258"/>
      <c r="BG381" s="1258"/>
    </row>
    <row r="382" spans="18:59" x14ac:dyDescent="0.35">
      <c r="R382" s="1258"/>
      <c r="S382" s="1258"/>
      <c r="W382" s="1258"/>
      <c r="X382" s="1258"/>
      <c r="AE382" s="1258"/>
      <c r="AF382" s="1258"/>
      <c r="AV382" s="1258"/>
      <c r="AW382" s="1258"/>
      <c r="AX382" s="1258"/>
      <c r="AY382" s="1258"/>
      <c r="AZ382" s="1258"/>
      <c r="BA382" s="1258"/>
      <c r="BC382" s="1258"/>
      <c r="BE382" s="1258"/>
      <c r="BF382" s="1258"/>
      <c r="BG382" s="1258"/>
    </row>
    <row r="383" spans="18:59" x14ac:dyDescent="0.35">
      <c r="R383" s="1258"/>
      <c r="S383" s="1258"/>
      <c r="W383" s="1258"/>
      <c r="X383" s="1258"/>
      <c r="AE383" s="1258"/>
      <c r="AF383" s="1258"/>
      <c r="AV383" s="1258"/>
      <c r="AW383" s="1258"/>
      <c r="AX383" s="1258"/>
      <c r="AY383" s="1258"/>
      <c r="AZ383" s="1258"/>
      <c r="BA383" s="1258"/>
      <c r="BC383" s="1258"/>
      <c r="BE383" s="1258"/>
      <c r="BF383" s="1258"/>
      <c r="BG383" s="1258"/>
    </row>
    <row r="384" spans="18:59" x14ac:dyDescent="0.35">
      <c r="R384" s="1258"/>
      <c r="S384" s="1258"/>
      <c r="W384" s="1258"/>
      <c r="X384" s="1258"/>
      <c r="AE384" s="1258"/>
      <c r="AF384" s="1258"/>
      <c r="AV384" s="1258"/>
      <c r="AW384" s="1258"/>
      <c r="AX384" s="1258"/>
      <c r="AY384" s="1258"/>
      <c r="AZ384" s="1258"/>
      <c r="BA384" s="1258"/>
      <c r="BC384" s="1258"/>
      <c r="BE384" s="1258"/>
      <c r="BF384" s="1258"/>
      <c r="BG384" s="1258"/>
    </row>
    <row r="385" spans="18:59" x14ac:dyDescent="0.35">
      <c r="R385" s="1258"/>
      <c r="S385" s="1258"/>
      <c r="W385" s="1258"/>
      <c r="X385" s="1258"/>
      <c r="AE385" s="1258"/>
      <c r="AF385" s="1258"/>
      <c r="AV385" s="1258"/>
      <c r="AW385" s="1258"/>
      <c r="AX385" s="1258"/>
      <c r="AY385" s="1258"/>
      <c r="AZ385" s="1258"/>
      <c r="BA385" s="1258"/>
      <c r="BC385" s="1258"/>
      <c r="BE385" s="1258"/>
      <c r="BF385" s="1258"/>
      <c r="BG385" s="1258"/>
    </row>
    <row r="386" spans="18:59" x14ac:dyDescent="0.35">
      <c r="R386" s="1258"/>
      <c r="S386" s="1258"/>
      <c r="W386" s="1258"/>
      <c r="X386" s="1258"/>
      <c r="AE386" s="1258"/>
      <c r="AF386" s="1258"/>
      <c r="AV386" s="1258"/>
      <c r="AW386" s="1258"/>
      <c r="AX386" s="1258"/>
      <c r="AY386" s="1258"/>
      <c r="AZ386" s="1258"/>
      <c r="BA386" s="1258"/>
      <c r="BC386" s="1258"/>
      <c r="BE386" s="1258"/>
      <c r="BF386" s="1258"/>
      <c r="BG386" s="1258"/>
    </row>
    <row r="387" spans="18:59" x14ac:dyDescent="0.35">
      <c r="R387" s="1258"/>
      <c r="S387" s="1258"/>
      <c r="W387" s="1258"/>
      <c r="X387" s="1258"/>
      <c r="AE387" s="1258"/>
      <c r="AF387" s="1258"/>
      <c r="AV387" s="1258"/>
      <c r="AW387" s="1258"/>
      <c r="AX387" s="1258"/>
      <c r="AY387" s="1258"/>
      <c r="AZ387" s="1258"/>
      <c r="BA387" s="1258"/>
      <c r="BC387" s="1258"/>
      <c r="BE387" s="1258"/>
      <c r="BF387" s="1258"/>
      <c r="BG387" s="1258"/>
    </row>
    <row r="388" spans="18:59" x14ac:dyDescent="0.35">
      <c r="R388" s="1258"/>
      <c r="S388" s="1258"/>
      <c r="W388" s="1258"/>
      <c r="X388" s="1258"/>
      <c r="AE388" s="1258"/>
      <c r="AF388" s="1258"/>
      <c r="AV388" s="1258"/>
      <c r="AW388" s="1258"/>
      <c r="AX388" s="1258"/>
      <c r="AY388" s="1258"/>
      <c r="AZ388" s="1258"/>
      <c r="BA388" s="1258"/>
      <c r="BC388" s="1258"/>
      <c r="BE388" s="1258"/>
      <c r="BF388" s="1258"/>
      <c r="BG388" s="1258"/>
    </row>
    <row r="389" spans="18:59" x14ac:dyDescent="0.35">
      <c r="R389" s="1258"/>
      <c r="S389" s="1258"/>
      <c r="W389" s="1258"/>
      <c r="X389" s="1258"/>
      <c r="AE389" s="1258"/>
      <c r="AF389" s="1258"/>
      <c r="AV389" s="1258"/>
      <c r="AW389" s="1258"/>
      <c r="AX389" s="1258"/>
      <c r="AY389" s="1258"/>
      <c r="AZ389" s="1258"/>
      <c r="BA389" s="1258"/>
      <c r="BC389" s="1258"/>
      <c r="BE389" s="1258"/>
      <c r="BF389" s="1258"/>
      <c r="BG389" s="1258"/>
    </row>
    <row r="390" spans="18:59" x14ac:dyDescent="0.35">
      <c r="R390" s="1258"/>
      <c r="S390" s="1258"/>
      <c r="W390" s="1258"/>
      <c r="X390" s="1258"/>
      <c r="AE390" s="1258"/>
      <c r="AF390" s="1258"/>
      <c r="AV390" s="1258"/>
      <c r="AW390" s="1258"/>
      <c r="AX390" s="1258"/>
      <c r="AY390" s="1258"/>
      <c r="AZ390" s="1258"/>
      <c r="BA390" s="1258"/>
      <c r="BC390" s="1258"/>
      <c r="BE390" s="1258"/>
      <c r="BF390" s="1258"/>
      <c r="BG390" s="1258"/>
    </row>
    <row r="391" spans="18:59" x14ac:dyDescent="0.35">
      <c r="R391" s="1258"/>
      <c r="S391" s="1258"/>
      <c r="W391" s="1258"/>
      <c r="X391" s="1258"/>
      <c r="AE391" s="1258"/>
      <c r="AF391" s="1258"/>
      <c r="AV391" s="1258"/>
      <c r="AW391" s="1258"/>
      <c r="AX391" s="1258"/>
      <c r="AY391" s="1258"/>
      <c r="AZ391" s="1258"/>
      <c r="BA391" s="1258"/>
      <c r="BC391" s="1258"/>
      <c r="BE391" s="1258"/>
      <c r="BF391" s="1258"/>
      <c r="BG391" s="1258"/>
    </row>
    <row r="392" spans="18:59" x14ac:dyDescent="0.35">
      <c r="R392" s="1258"/>
      <c r="S392" s="1258"/>
      <c r="W392" s="1258"/>
      <c r="X392" s="1258"/>
      <c r="AE392" s="1258"/>
      <c r="AF392" s="1258"/>
      <c r="AV392" s="1258"/>
      <c r="AW392" s="1258"/>
      <c r="AX392" s="1258"/>
      <c r="AY392" s="1258"/>
      <c r="AZ392" s="1258"/>
      <c r="BA392" s="1258"/>
      <c r="BC392" s="1258"/>
      <c r="BE392" s="1258"/>
      <c r="BF392" s="1258"/>
      <c r="BG392" s="1258"/>
    </row>
    <row r="393" spans="18:59" x14ac:dyDescent="0.35">
      <c r="R393" s="1258"/>
      <c r="S393" s="1258"/>
      <c r="W393" s="1258"/>
      <c r="X393" s="1258"/>
      <c r="AE393" s="1258"/>
      <c r="AF393" s="1258"/>
      <c r="AV393" s="1258"/>
      <c r="AW393" s="1258"/>
      <c r="AX393" s="1258"/>
      <c r="AY393" s="1258"/>
      <c r="AZ393" s="1258"/>
      <c r="BA393" s="1258"/>
      <c r="BC393" s="1258"/>
      <c r="BE393" s="1258"/>
      <c r="BF393" s="1258"/>
      <c r="BG393" s="1258"/>
    </row>
    <row r="394" spans="18:59" x14ac:dyDescent="0.35">
      <c r="R394" s="1258"/>
      <c r="S394" s="1258"/>
      <c r="W394" s="1258"/>
      <c r="X394" s="1258"/>
      <c r="AE394" s="1258"/>
      <c r="AF394" s="1258"/>
      <c r="AV394" s="1258"/>
      <c r="AW394" s="1258"/>
      <c r="AX394" s="1258"/>
      <c r="AY394" s="1258"/>
      <c r="AZ394" s="1258"/>
      <c r="BA394" s="1258"/>
      <c r="BC394" s="1258"/>
      <c r="BE394" s="1258"/>
      <c r="BF394" s="1258"/>
      <c r="BG394" s="1258"/>
    </row>
    <row r="395" spans="18:59" x14ac:dyDescent="0.35">
      <c r="R395" s="1258"/>
      <c r="S395" s="1258"/>
      <c r="W395" s="1258"/>
      <c r="X395" s="1258"/>
      <c r="AE395" s="1258"/>
      <c r="AF395" s="1258"/>
      <c r="AV395" s="1258"/>
      <c r="AW395" s="1258"/>
      <c r="AX395" s="1258"/>
      <c r="AY395" s="1258"/>
      <c r="AZ395" s="1258"/>
      <c r="BA395" s="1258"/>
      <c r="BC395" s="1258"/>
      <c r="BE395" s="1258"/>
      <c r="BF395" s="1258"/>
      <c r="BG395" s="1258"/>
    </row>
    <row r="396" spans="18:59" x14ac:dyDescent="0.35">
      <c r="R396" s="1258"/>
      <c r="S396" s="1258"/>
      <c r="W396" s="1258"/>
      <c r="X396" s="1258"/>
      <c r="AE396" s="1258"/>
      <c r="AF396" s="1258"/>
      <c r="AV396" s="1258"/>
      <c r="AW396" s="1258"/>
      <c r="AX396" s="1258"/>
      <c r="AY396" s="1258"/>
      <c r="AZ396" s="1258"/>
      <c r="BA396" s="1258"/>
      <c r="BC396" s="1258"/>
      <c r="BE396" s="1258"/>
      <c r="BF396" s="1258"/>
      <c r="BG396" s="1258"/>
    </row>
    <row r="397" spans="18:59" x14ac:dyDescent="0.35">
      <c r="R397" s="1258"/>
      <c r="S397" s="1258"/>
      <c r="W397" s="1258"/>
      <c r="X397" s="1258"/>
      <c r="AE397" s="1258"/>
      <c r="AF397" s="1258"/>
      <c r="AV397" s="1258"/>
      <c r="AW397" s="1258"/>
      <c r="AX397" s="1258"/>
      <c r="AY397" s="1258"/>
      <c r="AZ397" s="1258"/>
      <c r="BA397" s="1258"/>
      <c r="BC397" s="1258"/>
      <c r="BE397" s="1258"/>
      <c r="BF397" s="1258"/>
      <c r="BG397" s="1258"/>
    </row>
    <row r="398" spans="18:59" x14ac:dyDescent="0.35">
      <c r="R398" s="1258"/>
      <c r="S398" s="1258"/>
      <c r="W398" s="1258"/>
      <c r="X398" s="1258"/>
      <c r="AE398" s="1258"/>
      <c r="AF398" s="1258"/>
      <c r="AV398" s="1258"/>
      <c r="AW398" s="1258"/>
      <c r="AX398" s="1258"/>
      <c r="AY398" s="1258"/>
      <c r="AZ398" s="1258"/>
      <c r="BA398" s="1258"/>
      <c r="BC398" s="1258"/>
      <c r="BE398" s="1258"/>
      <c r="BF398" s="1258"/>
      <c r="BG398" s="1258"/>
    </row>
    <row r="399" spans="18:59" x14ac:dyDescent="0.35">
      <c r="R399" s="1258"/>
      <c r="S399" s="1258"/>
      <c r="W399" s="1258"/>
      <c r="X399" s="1258"/>
      <c r="AE399" s="1258"/>
      <c r="AF399" s="1258"/>
      <c r="AV399" s="1258"/>
      <c r="AW399" s="1258"/>
      <c r="AX399" s="1258"/>
      <c r="AY399" s="1258"/>
      <c r="AZ399" s="1258"/>
      <c r="BA399" s="1258"/>
      <c r="BC399" s="1258"/>
      <c r="BE399" s="1258"/>
      <c r="BF399" s="1258"/>
      <c r="BG399" s="1258"/>
    </row>
    <row r="400" spans="18:59" x14ac:dyDescent="0.35">
      <c r="R400" s="1258"/>
      <c r="S400" s="1258"/>
      <c r="W400" s="1258"/>
      <c r="X400" s="1258"/>
      <c r="AE400" s="1258"/>
      <c r="AF400" s="1258"/>
      <c r="AV400" s="1258"/>
      <c r="AW400" s="1258"/>
      <c r="AX400" s="1258"/>
      <c r="AY400" s="1258"/>
      <c r="AZ400" s="1258"/>
      <c r="BA400" s="1258"/>
      <c r="BC400" s="1258"/>
      <c r="BE400" s="1258"/>
      <c r="BF400" s="1258"/>
      <c r="BG400" s="1258"/>
    </row>
    <row r="401" spans="18:59" x14ac:dyDescent="0.35">
      <c r="R401" s="1258"/>
      <c r="S401" s="1258"/>
      <c r="W401" s="1258"/>
      <c r="X401" s="1258"/>
      <c r="AE401" s="1258"/>
      <c r="AF401" s="1258"/>
      <c r="AV401" s="1258"/>
      <c r="AW401" s="1258"/>
      <c r="AX401" s="1258"/>
      <c r="AY401" s="1258"/>
      <c r="AZ401" s="1258"/>
      <c r="BA401" s="1258"/>
      <c r="BC401" s="1258"/>
      <c r="BE401" s="1258"/>
      <c r="BF401" s="1258"/>
      <c r="BG401" s="1258"/>
    </row>
    <row r="402" spans="18:59" x14ac:dyDescent="0.35">
      <c r="R402" s="1258"/>
      <c r="S402" s="1258"/>
      <c r="W402" s="1258"/>
      <c r="X402" s="1258"/>
      <c r="AE402" s="1258"/>
      <c r="AF402" s="1258"/>
      <c r="AV402" s="1258"/>
      <c r="AW402" s="1258"/>
      <c r="AX402" s="1258"/>
      <c r="AY402" s="1258"/>
      <c r="AZ402" s="1258"/>
      <c r="BA402" s="1258"/>
      <c r="BC402" s="1258"/>
      <c r="BE402" s="1258"/>
      <c r="BF402" s="1258"/>
      <c r="BG402" s="1258"/>
    </row>
    <row r="403" spans="18:59" x14ac:dyDescent="0.35">
      <c r="R403" s="1258"/>
      <c r="S403" s="1258"/>
      <c r="W403" s="1258"/>
      <c r="X403" s="1258"/>
      <c r="AE403" s="1258"/>
      <c r="AF403" s="1258"/>
      <c r="AV403" s="1258"/>
      <c r="AW403" s="1258"/>
      <c r="AX403" s="1258"/>
      <c r="AY403" s="1258"/>
      <c r="AZ403" s="1258"/>
      <c r="BA403" s="1258"/>
      <c r="BC403" s="1258"/>
      <c r="BE403" s="1258"/>
      <c r="BF403" s="1258"/>
      <c r="BG403" s="1258"/>
    </row>
    <row r="404" spans="18:59" x14ac:dyDescent="0.35">
      <c r="R404" s="1258"/>
      <c r="S404" s="1258"/>
      <c r="W404" s="1258"/>
      <c r="X404" s="1258"/>
      <c r="AE404" s="1258"/>
      <c r="AF404" s="1258"/>
      <c r="AV404" s="1258"/>
      <c r="AW404" s="1258"/>
      <c r="AX404" s="1258"/>
      <c r="AY404" s="1258"/>
      <c r="AZ404" s="1258"/>
      <c r="BA404" s="1258"/>
      <c r="BC404" s="1258"/>
      <c r="BE404" s="1258"/>
      <c r="BF404" s="1258"/>
      <c r="BG404" s="1258"/>
    </row>
    <row r="405" spans="18:59" x14ac:dyDescent="0.35">
      <c r="R405" s="1258"/>
      <c r="S405" s="1258"/>
      <c r="W405" s="1258"/>
      <c r="X405" s="1258"/>
      <c r="AE405" s="1258"/>
      <c r="AF405" s="1258"/>
      <c r="AV405" s="1258"/>
      <c r="AW405" s="1258"/>
      <c r="AX405" s="1258"/>
      <c r="AY405" s="1258"/>
      <c r="AZ405" s="1258"/>
      <c r="BA405" s="1258"/>
      <c r="BC405" s="1258"/>
      <c r="BE405" s="1258"/>
      <c r="BF405" s="1258"/>
      <c r="BG405" s="1258"/>
    </row>
    <row r="406" spans="18:59" x14ac:dyDescent="0.35">
      <c r="R406" s="1258"/>
      <c r="S406" s="1258"/>
      <c r="W406" s="1258"/>
      <c r="X406" s="1258"/>
      <c r="AE406" s="1258"/>
      <c r="AF406" s="1258"/>
      <c r="AV406" s="1258"/>
      <c r="AW406" s="1258"/>
      <c r="AX406" s="1258"/>
      <c r="AY406" s="1258"/>
      <c r="AZ406" s="1258"/>
      <c r="BA406" s="1258"/>
      <c r="BC406" s="1258"/>
      <c r="BE406" s="1258"/>
      <c r="BF406" s="1258"/>
      <c r="BG406" s="1258"/>
    </row>
    <row r="407" spans="18:59" x14ac:dyDescent="0.35">
      <c r="R407" s="1258"/>
      <c r="S407" s="1258"/>
      <c r="W407" s="1258"/>
      <c r="X407" s="1258"/>
      <c r="AE407" s="1258"/>
      <c r="AF407" s="1258"/>
      <c r="AV407" s="1258"/>
      <c r="AW407" s="1258"/>
      <c r="AX407" s="1258"/>
      <c r="AY407" s="1258"/>
      <c r="AZ407" s="1258"/>
      <c r="BA407" s="1258"/>
      <c r="BC407" s="1258"/>
      <c r="BE407" s="1258"/>
      <c r="BF407" s="1258"/>
      <c r="BG407" s="1258"/>
    </row>
    <row r="408" spans="18:59" x14ac:dyDescent="0.35">
      <c r="R408" s="1258"/>
      <c r="S408" s="1258"/>
      <c r="W408" s="1258"/>
      <c r="X408" s="1258"/>
      <c r="AE408" s="1258"/>
      <c r="AF408" s="1258"/>
      <c r="AV408" s="1258"/>
      <c r="AW408" s="1258"/>
      <c r="AX408" s="1258"/>
      <c r="AY408" s="1258"/>
      <c r="AZ408" s="1258"/>
      <c r="BA408" s="1258"/>
      <c r="BC408" s="1258"/>
      <c r="BE408" s="1258"/>
      <c r="BF408" s="1258"/>
      <c r="BG408" s="1258"/>
    </row>
    <row r="409" spans="18:59" x14ac:dyDescent="0.35">
      <c r="R409" s="1258"/>
      <c r="S409" s="1258"/>
      <c r="W409" s="1258"/>
      <c r="X409" s="1258"/>
      <c r="AE409" s="1258"/>
      <c r="AF409" s="1258"/>
      <c r="AV409" s="1258"/>
      <c r="AW409" s="1258"/>
      <c r="AX409" s="1258"/>
      <c r="AY409" s="1258"/>
      <c r="AZ409" s="1258"/>
      <c r="BA409" s="1258"/>
      <c r="BC409" s="1258"/>
      <c r="BE409" s="1258"/>
      <c r="BF409" s="1258"/>
      <c r="BG409" s="1258"/>
    </row>
    <row r="410" spans="18:59" x14ac:dyDescent="0.35">
      <c r="R410" s="1258"/>
      <c r="S410" s="1258"/>
      <c r="W410" s="1258"/>
      <c r="X410" s="1258"/>
      <c r="AE410" s="1258"/>
      <c r="AF410" s="1258"/>
      <c r="AV410" s="1258"/>
      <c r="AW410" s="1258"/>
      <c r="AX410" s="1258"/>
      <c r="AY410" s="1258"/>
      <c r="AZ410" s="1258"/>
      <c r="BA410" s="1258"/>
      <c r="BC410" s="1258"/>
      <c r="BE410" s="1258"/>
      <c r="BF410" s="1258"/>
      <c r="BG410" s="1258"/>
    </row>
    <row r="411" spans="18:59" x14ac:dyDescent="0.35">
      <c r="R411" s="1258"/>
      <c r="S411" s="1258"/>
      <c r="W411" s="1258"/>
      <c r="X411" s="1258"/>
      <c r="AE411" s="1258"/>
      <c r="AF411" s="1258"/>
      <c r="AV411" s="1258"/>
      <c r="AW411" s="1258"/>
      <c r="AX411" s="1258"/>
      <c r="AY411" s="1258"/>
      <c r="AZ411" s="1258"/>
      <c r="BA411" s="1258"/>
      <c r="BC411" s="1258"/>
      <c r="BE411" s="1258"/>
      <c r="BF411" s="1258"/>
      <c r="BG411" s="1258"/>
    </row>
    <row r="412" spans="18:59" x14ac:dyDescent="0.35">
      <c r="R412" s="1258"/>
      <c r="S412" s="1258"/>
      <c r="W412" s="1258"/>
      <c r="X412" s="1258"/>
      <c r="AE412" s="1258"/>
      <c r="AF412" s="1258"/>
      <c r="AV412" s="1258"/>
      <c r="AW412" s="1258"/>
      <c r="AX412" s="1258"/>
      <c r="AY412" s="1258"/>
      <c r="AZ412" s="1258"/>
      <c r="BA412" s="1258"/>
      <c r="BC412" s="1258"/>
      <c r="BE412" s="1258"/>
      <c r="BF412" s="1258"/>
      <c r="BG412" s="1258"/>
    </row>
    <row r="413" spans="18:59" x14ac:dyDescent="0.35">
      <c r="R413" s="1258"/>
      <c r="S413" s="1258"/>
      <c r="W413" s="1258"/>
      <c r="X413" s="1258"/>
      <c r="AE413" s="1258"/>
      <c r="AF413" s="1258"/>
      <c r="AV413" s="1258"/>
      <c r="AW413" s="1258"/>
      <c r="AX413" s="1258"/>
      <c r="AY413" s="1258"/>
      <c r="AZ413" s="1258"/>
      <c r="BA413" s="1258"/>
      <c r="BC413" s="1258"/>
      <c r="BE413" s="1258"/>
      <c r="BF413" s="1258"/>
      <c r="BG413" s="1258"/>
    </row>
    <row r="414" spans="18:59" x14ac:dyDescent="0.35">
      <c r="R414" s="1258"/>
      <c r="S414" s="1258"/>
      <c r="W414" s="1258"/>
      <c r="X414" s="1258"/>
      <c r="AE414" s="1258"/>
      <c r="AF414" s="1258"/>
      <c r="AV414" s="1258"/>
      <c r="AW414" s="1258"/>
      <c r="AX414" s="1258"/>
      <c r="AY414" s="1258"/>
      <c r="AZ414" s="1258"/>
      <c r="BA414" s="1258"/>
      <c r="BC414" s="1258"/>
      <c r="BE414" s="1258"/>
      <c r="BF414" s="1258"/>
      <c r="BG414" s="1258"/>
    </row>
    <row r="415" spans="18:59" x14ac:dyDescent="0.35">
      <c r="R415" s="1258"/>
      <c r="S415" s="1258"/>
      <c r="W415" s="1258"/>
      <c r="X415" s="1258"/>
      <c r="AE415" s="1258"/>
      <c r="AF415" s="1258"/>
      <c r="AV415" s="1258"/>
      <c r="AW415" s="1258"/>
      <c r="AX415" s="1258"/>
      <c r="AY415" s="1258"/>
      <c r="AZ415" s="1258"/>
      <c r="BA415" s="1258"/>
      <c r="BC415" s="1258"/>
      <c r="BE415" s="1258"/>
      <c r="BF415" s="1258"/>
      <c r="BG415" s="1258"/>
    </row>
    <row r="416" spans="18:59" x14ac:dyDescent="0.35">
      <c r="R416" s="1258"/>
      <c r="S416" s="1258"/>
      <c r="W416" s="1258"/>
      <c r="X416" s="1258"/>
      <c r="AE416" s="1258"/>
      <c r="AF416" s="1258"/>
      <c r="AV416" s="1258"/>
      <c r="AW416" s="1258"/>
      <c r="AX416" s="1258"/>
      <c r="AY416" s="1258"/>
      <c r="AZ416" s="1258"/>
      <c r="BA416" s="1258"/>
      <c r="BC416" s="1258"/>
      <c r="BE416" s="1258"/>
      <c r="BF416" s="1258"/>
      <c r="BG416" s="1258"/>
    </row>
    <row r="417" spans="18:59" x14ac:dyDescent="0.35">
      <c r="R417" s="1258"/>
      <c r="S417" s="1258"/>
      <c r="W417" s="1258"/>
      <c r="X417" s="1258"/>
      <c r="AE417" s="1258"/>
      <c r="AF417" s="1258"/>
      <c r="AV417" s="1258"/>
      <c r="AW417" s="1258"/>
      <c r="AX417" s="1258"/>
      <c r="AY417" s="1258"/>
      <c r="AZ417" s="1258"/>
      <c r="BA417" s="1258"/>
      <c r="BC417" s="1258"/>
      <c r="BE417" s="1258"/>
      <c r="BF417" s="1258"/>
      <c r="BG417" s="1258"/>
    </row>
    <row r="418" spans="18:59" x14ac:dyDescent="0.35">
      <c r="R418" s="1258"/>
      <c r="S418" s="1258"/>
      <c r="W418" s="1258"/>
      <c r="X418" s="1258"/>
      <c r="AE418" s="1258"/>
      <c r="AF418" s="1258"/>
      <c r="AV418" s="1258"/>
      <c r="AW418" s="1258"/>
      <c r="AX418" s="1258"/>
      <c r="AY418" s="1258"/>
      <c r="AZ418" s="1258"/>
      <c r="BA418" s="1258"/>
      <c r="BC418" s="1258"/>
      <c r="BE418" s="1258"/>
      <c r="BF418" s="1258"/>
      <c r="BG418" s="1258"/>
    </row>
    <row r="419" spans="18:59" x14ac:dyDescent="0.35">
      <c r="R419" s="1258"/>
      <c r="S419" s="1258"/>
      <c r="W419" s="1258"/>
      <c r="X419" s="1258"/>
      <c r="AE419" s="1258"/>
      <c r="AF419" s="1258"/>
      <c r="AV419" s="1258"/>
      <c r="AW419" s="1258"/>
      <c r="AX419" s="1258"/>
      <c r="AY419" s="1258"/>
      <c r="AZ419" s="1258"/>
      <c r="BA419" s="1258"/>
      <c r="BC419" s="1258"/>
      <c r="BE419" s="1258"/>
      <c r="BF419" s="1258"/>
      <c r="BG419" s="1258"/>
    </row>
    <row r="420" spans="18:59" x14ac:dyDescent="0.35">
      <c r="R420" s="1258"/>
      <c r="S420" s="1258"/>
      <c r="W420" s="1258"/>
      <c r="X420" s="1258"/>
      <c r="AE420" s="1258"/>
      <c r="AF420" s="1258"/>
      <c r="AV420" s="1258"/>
      <c r="AW420" s="1258"/>
      <c r="AX420" s="1258"/>
      <c r="AY420" s="1258"/>
      <c r="AZ420" s="1258"/>
      <c r="BA420" s="1258"/>
      <c r="BC420" s="1258"/>
      <c r="BE420" s="1258"/>
      <c r="BF420" s="1258"/>
      <c r="BG420" s="1258"/>
    </row>
    <row r="421" spans="18:59" x14ac:dyDescent="0.35">
      <c r="R421" s="1258"/>
      <c r="S421" s="1258"/>
      <c r="W421" s="1258"/>
      <c r="X421" s="1258"/>
      <c r="AE421" s="1258"/>
      <c r="AF421" s="1258"/>
      <c r="AV421" s="1258"/>
      <c r="AW421" s="1258"/>
      <c r="AX421" s="1258"/>
      <c r="AY421" s="1258"/>
      <c r="AZ421" s="1258"/>
      <c r="BA421" s="1258"/>
      <c r="BC421" s="1258"/>
      <c r="BE421" s="1258"/>
      <c r="BF421" s="1258"/>
      <c r="BG421" s="1258"/>
    </row>
    <row r="422" spans="18:59" x14ac:dyDescent="0.35">
      <c r="R422" s="1258"/>
      <c r="S422" s="1258"/>
      <c r="W422" s="1258"/>
      <c r="X422" s="1258"/>
      <c r="AE422" s="1258"/>
      <c r="AF422" s="1258"/>
      <c r="AV422" s="1258"/>
      <c r="AW422" s="1258"/>
      <c r="AX422" s="1258"/>
      <c r="AY422" s="1258"/>
      <c r="AZ422" s="1258"/>
      <c r="BA422" s="1258"/>
      <c r="BC422" s="1258"/>
      <c r="BE422" s="1258"/>
      <c r="BF422" s="1258"/>
      <c r="BG422" s="1258"/>
    </row>
    <row r="423" spans="18:59" x14ac:dyDescent="0.35">
      <c r="R423" s="1258"/>
      <c r="S423" s="1258"/>
      <c r="W423" s="1258"/>
      <c r="X423" s="1258"/>
      <c r="AE423" s="1258"/>
      <c r="AF423" s="1258"/>
      <c r="AV423" s="1258"/>
      <c r="AW423" s="1258"/>
      <c r="AX423" s="1258"/>
      <c r="AY423" s="1258"/>
      <c r="AZ423" s="1258"/>
      <c r="BA423" s="1258"/>
      <c r="BC423" s="1258"/>
      <c r="BE423" s="1258"/>
      <c r="BF423" s="1258"/>
      <c r="BG423" s="1258"/>
    </row>
    <row r="424" spans="18:59" x14ac:dyDescent="0.35">
      <c r="R424" s="1258"/>
      <c r="S424" s="1258"/>
      <c r="W424" s="1258"/>
      <c r="X424" s="1258"/>
      <c r="AE424" s="1258"/>
      <c r="AF424" s="1258"/>
      <c r="AV424" s="1258"/>
      <c r="AW424" s="1258"/>
      <c r="AX424" s="1258"/>
      <c r="AY424" s="1258"/>
      <c r="AZ424" s="1258"/>
      <c r="BA424" s="1258"/>
      <c r="BC424" s="1258"/>
      <c r="BE424" s="1258"/>
      <c r="BF424" s="1258"/>
      <c r="BG424" s="1258"/>
    </row>
    <row r="425" spans="18:59" x14ac:dyDescent="0.35">
      <c r="R425" s="1258"/>
      <c r="S425" s="1258"/>
      <c r="W425" s="1258"/>
      <c r="X425" s="1258"/>
      <c r="AE425" s="1258"/>
      <c r="AF425" s="1258"/>
      <c r="AV425" s="1258"/>
      <c r="AW425" s="1258"/>
      <c r="AX425" s="1258"/>
      <c r="AY425" s="1258"/>
      <c r="AZ425" s="1258"/>
      <c r="BA425" s="1258"/>
      <c r="BC425" s="1258"/>
      <c r="BE425" s="1258"/>
      <c r="BF425" s="1258"/>
      <c r="BG425" s="1258"/>
    </row>
    <row r="426" spans="18:59" x14ac:dyDescent="0.35">
      <c r="R426" s="1258"/>
      <c r="S426" s="1258"/>
      <c r="W426" s="1258"/>
      <c r="X426" s="1258"/>
      <c r="AE426" s="1258"/>
      <c r="AF426" s="1258"/>
      <c r="AV426" s="1258"/>
      <c r="AW426" s="1258"/>
      <c r="AX426" s="1258"/>
      <c r="AY426" s="1258"/>
      <c r="AZ426" s="1258"/>
      <c r="BA426" s="1258"/>
      <c r="BC426" s="1258"/>
      <c r="BE426" s="1258"/>
      <c r="BF426" s="1258"/>
      <c r="BG426" s="1258"/>
    </row>
    <row r="427" spans="18:59" x14ac:dyDescent="0.35">
      <c r="R427" s="1258"/>
      <c r="S427" s="1258"/>
      <c r="W427" s="1258"/>
      <c r="X427" s="1258"/>
      <c r="AE427" s="1258"/>
      <c r="AF427" s="1258"/>
      <c r="AV427" s="1258"/>
      <c r="AW427" s="1258"/>
      <c r="AX427" s="1258"/>
      <c r="AY427" s="1258"/>
      <c r="AZ427" s="1258"/>
      <c r="BA427" s="1258"/>
      <c r="BC427" s="1258"/>
      <c r="BE427" s="1258"/>
      <c r="BF427" s="1258"/>
      <c r="BG427" s="1258"/>
    </row>
    <row r="428" spans="18:59" x14ac:dyDescent="0.35">
      <c r="R428" s="1258"/>
      <c r="S428" s="1258"/>
      <c r="W428" s="1258"/>
      <c r="X428" s="1258"/>
      <c r="AE428" s="1258"/>
      <c r="AF428" s="1258"/>
      <c r="AV428" s="1258"/>
      <c r="AW428" s="1258"/>
      <c r="AX428" s="1258"/>
      <c r="AY428" s="1258"/>
      <c r="AZ428" s="1258"/>
      <c r="BA428" s="1258"/>
      <c r="BC428" s="1258"/>
      <c r="BE428" s="1258"/>
      <c r="BF428" s="1258"/>
      <c r="BG428" s="1258"/>
    </row>
    <row r="429" spans="18:59" x14ac:dyDescent="0.35">
      <c r="R429" s="1258"/>
      <c r="S429" s="1258"/>
      <c r="W429" s="1258"/>
      <c r="X429" s="1258"/>
      <c r="AE429" s="1258"/>
      <c r="AF429" s="1258"/>
      <c r="AV429" s="1258"/>
      <c r="AW429" s="1258"/>
      <c r="AX429" s="1258"/>
      <c r="AY429" s="1258"/>
      <c r="AZ429" s="1258"/>
      <c r="BA429" s="1258"/>
      <c r="BC429" s="1258"/>
      <c r="BE429" s="1258"/>
      <c r="BF429" s="1258"/>
      <c r="BG429" s="1258"/>
    </row>
    <row r="430" spans="18:59" x14ac:dyDescent="0.35">
      <c r="R430" s="1258"/>
      <c r="S430" s="1258"/>
      <c r="W430" s="1258"/>
      <c r="X430" s="1258"/>
      <c r="AE430" s="1258"/>
      <c r="AF430" s="1258"/>
      <c r="AV430" s="1258"/>
      <c r="AW430" s="1258"/>
      <c r="AX430" s="1258"/>
      <c r="AY430" s="1258"/>
      <c r="AZ430" s="1258"/>
      <c r="BA430" s="1258"/>
      <c r="BC430" s="1258"/>
      <c r="BE430" s="1258"/>
      <c r="BF430" s="1258"/>
      <c r="BG430" s="1258"/>
    </row>
    <row r="431" spans="18:59" x14ac:dyDescent="0.35">
      <c r="R431" s="1258"/>
      <c r="S431" s="1258"/>
      <c r="W431" s="1258"/>
      <c r="X431" s="1258"/>
      <c r="AE431" s="1258"/>
      <c r="AF431" s="1258"/>
      <c r="AV431" s="1258"/>
      <c r="AW431" s="1258"/>
      <c r="AX431" s="1258"/>
      <c r="AY431" s="1258"/>
      <c r="AZ431" s="1258"/>
      <c r="BA431" s="1258"/>
      <c r="BC431" s="1258"/>
      <c r="BE431" s="1258"/>
      <c r="BF431" s="1258"/>
      <c r="BG431" s="1258"/>
    </row>
    <row r="432" spans="18:59" x14ac:dyDescent="0.35">
      <c r="R432" s="1258"/>
      <c r="S432" s="1258"/>
      <c r="W432" s="1258"/>
      <c r="X432" s="1258"/>
      <c r="AE432" s="1258"/>
      <c r="AF432" s="1258"/>
      <c r="AV432" s="1258"/>
      <c r="AW432" s="1258"/>
      <c r="AX432" s="1258"/>
      <c r="AY432" s="1258"/>
      <c r="AZ432" s="1258"/>
      <c r="BA432" s="1258"/>
      <c r="BC432" s="1258"/>
      <c r="BE432" s="1258"/>
      <c r="BF432" s="1258"/>
      <c r="BG432" s="1258"/>
    </row>
    <row r="433" spans="18:59" x14ac:dyDescent="0.35">
      <c r="R433" s="1258"/>
      <c r="S433" s="1258"/>
      <c r="W433" s="1258"/>
      <c r="X433" s="1258"/>
      <c r="AE433" s="1258"/>
      <c r="AF433" s="1258"/>
      <c r="AV433" s="1258"/>
      <c r="AW433" s="1258"/>
      <c r="AX433" s="1258"/>
      <c r="AY433" s="1258"/>
      <c r="AZ433" s="1258"/>
      <c r="BA433" s="1258"/>
      <c r="BC433" s="1258"/>
      <c r="BE433" s="1258"/>
      <c r="BF433" s="1258"/>
      <c r="BG433" s="1258"/>
    </row>
    <row r="434" spans="18:59" x14ac:dyDescent="0.35">
      <c r="R434" s="1258"/>
      <c r="S434" s="1258"/>
      <c r="W434" s="1258"/>
      <c r="X434" s="1258"/>
      <c r="AE434" s="1258"/>
      <c r="AF434" s="1258"/>
      <c r="AV434" s="1258"/>
      <c r="AW434" s="1258"/>
      <c r="AX434" s="1258"/>
      <c r="AY434" s="1258"/>
      <c r="AZ434" s="1258"/>
      <c r="BA434" s="1258"/>
      <c r="BC434" s="1258"/>
      <c r="BE434" s="1258"/>
      <c r="BF434" s="1258"/>
      <c r="BG434" s="1258"/>
    </row>
    <row r="435" spans="18:59" x14ac:dyDescent="0.35">
      <c r="R435" s="1258"/>
      <c r="S435" s="1258"/>
      <c r="W435" s="1258"/>
      <c r="X435" s="1258"/>
      <c r="AE435" s="1258"/>
      <c r="AF435" s="1258"/>
      <c r="AV435" s="1258"/>
      <c r="AW435" s="1258"/>
      <c r="AX435" s="1258"/>
      <c r="AY435" s="1258"/>
      <c r="AZ435" s="1258"/>
      <c r="BA435" s="1258"/>
      <c r="BC435" s="1258"/>
      <c r="BE435" s="1258"/>
      <c r="BF435" s="1258"/>
      <c r="BG435" s="1258"/>
    </row>
    <row r="436" spans="18:59" x14ac:dyDescent="0.35">
      <c r="R436" s="1258"/>
      <c r="S436" s="1258"/>
      <c r="W436" s="1258"/>
      <c r="X436" s="1258"/>
      <c r="AE436" s="1258"/>
      <c r="AF436" s="1258"/>
      <c r="AV436" s="1258"/>
      <c r="AW436" s="1258"/>
      <c r="AX436" s="1258"/>
      <c r="AY436" s="1258"/>
      <c r="AZ436" s="1258"/>
      <c r="BA436" s="1258"/>
      <c r="BC436" s="1258"/>
      <c r="BE436" s="1258"/>
      <c r="BF436" s="1258"/>
      <c r="BG436" s="1258"/>
    </row>
    <row r="437" spans="18:59" x14ac:dyDescent="0.35">
      <c r="R437" s="1258"/>
      <c r="S437" s="1258"/>
      <c r="W437" s="1258"/>
      <c r="X437" s="1258"/>
      <c r="AE437" s="1258"/>
      <c r="AF437" s="1258"/>
      <c r="AV437" s="1258"/>
      <c r="AW437" s="1258"/>
      <c r="AX437" s="1258"/>
      <c r="AY437" s="1258"/>
      <c r="AZ437" s="1258"/>
      <c r="BA437" s="1258"/>
      <c r="BC437" s="1258"/>
      <c r="BE437" s="1258"/>
      <c r="BF437" s="1258"/>
      <c r="BG437" s="1258"/>
    </row>
    <row r="438" spans="18:59" x14ac:dyDescent="0.35">
      <c r="R438" s="1258"/>
      <c r="S438" s="1258"/>
      <c r="W438" s="1258"/>
      <c r="X438" s="1258"/>
      <c r="AE438" s="1258"/>
      <c r="AF438" s="1258"/>
      <c r="AV438" s="1258"/>
      <c r="AW438" s="1258"/>
      <c r="AX438" s="1258"/>
      <c r="AY438" s="1258"/>
      <c r="AZ438" s="1258"/>
      <c r="BA438" s="1258"/>
      <c r="BC438" s="1258"/>
      <c r="BE438" s="1258"/>
      <c r="BF438" s="1258"/>
      <c r="BG438" s="1258"/>
    </row>
    <row r="439" spans="18:59" x14ac:dyDescent="0.35">
      <c r="R439" s="1258"/>
      <c r="S439" s="1258"/>
      <c r="W439" s="1258"/>
      <c r="X439" s="1258"/>
      <c r="AE439" s="1258"/>
      <c r="AF439" s="1258"/>
      <c r="AV439" s="1258"/>
      <c r="AW439" s="1258"/>
      <c r="AX439" s="1258"/>
      <c r="AY439" s="1258"/>
      <c r="AZ439" s="1258"/>
      <c r="BA439" s="1258"/>
      <c r="BC439" s="1258"/>
      <c r="BE439" s="1258"/>
      <c r="BF439" s="1258"/>
      <c r="BG439" s="1258"/>
    </row>
    <row r="440" spans="18:59" x14ac:dyDescent="0.35">
      <c r="R440" s="1258"/>
      <c r="S440" s="1258"/>
      <c r="W440" s="1258"/>
      <c r="X440" s="1258"/>
      <c r="AE440" s="1258"/>
      <c r="AF440" s="1258"/>
      <c r="AV440" s="1258"/>
      <c r="AW440" s="1258"/>
      <c r="AX440" s="1258"/>
      <c r="AY440" s="1258"/>
      <c r="AZ440" s="1258"/>
      <c r="BA440" s="1258"/>
      <c r="BC440" s="1258"/>
      <c r="BE440" s="1258"/>
      <c r="BF440" s="1258"/>
      <c r="BG440" s="1258"/>
    </row>
    <row r="441" spans="18:59" x14ac:dyDescent="0.35">
      <c r="R441" s="1258"/>
      <c r="S441" s="1258"/>
      <c r="W441" s="1258"/>
      <c r="X441" s="1258"/>
      <c r="AE441" s="1258"/>
      <c r="AF441" s="1258"/>
      <c r="AV441" s="1258"/>
      <c r="AW441" s="1258"/>
      <c r="AX441" s="1258"/>
      <c r="AY441" s="1258"/>
      <c r="AZ441" s="1258"/>
      <c r="BA441" s="1258"/>
      <c r="BC441" s="1258"/>
      <c r="BE441" s="1258"/>
      <c r="BF441" s="1258"/>
      <c r="BG441" s="1258"/>
    </row>
    <row r="442" spans="18:59" x14ac:dyDescent="0.35">
      <c r="R442" s="1258"/>
      <c r="S442" s="1258"/>
      <c r="W442" s="1258"/>
      <c r="X442" s="1258"/>
      <c r="AE442" s="1258"/>
      <c r="AF442" s="1258"/>
      <c r="AV442" s="1258"/>
      <c r="AW442" s="1258"/>
      <c r="AX442" s="1258"/>
      <c r="AY442" s="1258"/>
      <c r="AZ442" s="1258"/>
      <c r="BA442" s="1258"/>
      <c r="BC442" s="1258"/>
      <c r="BE442" s="1258"/>
      <c r="BF442" s="1258"/>
      <c r="BG442" s="1258"/>
    </row>
    <row r="443" spans="18:59" x14ac:dyDescent="0.35">
      <c r="R443" s="1258"/>
      <c r="S443" s="1258"/>
      <c r="W443" s="1258"/>
      <c r="X443" s="1258"/>
      <c r="AE443" s="1258"/>
      <c r="AF443" s="1258"/>
      <c r="AV443" s="1258"/>
      <c r="AW443" s="1258"/>
      <c r="AX443" s="1258"/>
      <c r="AY443" s="1258"/>
      <c r="AZ443" s="1258"/>
      <c r="BA443" s="1258"/>
      <c r="BC443" s="1258"/>
      <c r="BE443" s="1258"/>
      <c r="BF443" s="1258"/>
      <c r="BG443" s="1258"/>
    </row>
    <row r="444" spans="18:59" x14ac:dyDescent="0.35">
      <c r="R444" s="1258"/>
      <c r="S444" s="1258"/>
      <c r="W444" s="1258"/>
      <c r="X444" s="1258"/>
      <c r="AE444" s="1258"/>
      <c r="AF444" s="1258"/>
      <c r="AV444" s="1258"/>
      <c r="AW444" s="1258"/>
      <c r="AX444" s="1258"/>
      <c r="AY444" s="1258"/>
      <c r="AZ444" s="1258"/>
      <c r="BA444" s="1258"/>
      <c r="BC444" s="1258"/>
      <c r="BE444" s="1258"/>
      <c r="BF444" s="1258"/>
      <c r="BG444" s="1258"/>
    </row>
    <row r="445" spans="18:59" x14ac:dyDescent="0.35">
      <c r="R445" s="1258"/>
      <c r="S445" s="1258"/>
      <c r="W445" s="1258"/>
      <c r="X445" s="1258"/>
      <c r="AE445" s="1258"/>
      <c r="AF445" s="1258"/>
      <c r="AV445" s="1258"/>
      <c r="AW445" s="1258"/>
      <c r="AX445" s="1258"/>
      <c r="AY445" s="1258"/>
      <c r="AZ445" s="1258"/>
      <c r="BA445" s="1258"/>
      <c r="BC445" s="1258"/>
      <c r="BE445" s="1258"/>
      <c r="BF445" s="1258"/>
      <c r="BG445" s="1258"/>
    </row>
    <row r="446" spans="18:59" x14ac:dyDescent="0.35">
      <c r="R446" s="1258"/>
      <c r="S446" s="1258"/>
      <c r="W446" s="1258"/>
      <c r="X446" s="1258"/>
      <c r="AE446" s="1258"/>
      <c r="AF446" s="1258"/>
      <c r="AV446" s="1258"/>
      <c r="AW446" s="1258"/>
      <c r="AX446" s="1258"/>
      <c r="AY446" s="1258"/>
      <c r="AZ446" s="1258"/>
      <c r="BA446" s="1258"/>
      <c r="BC446" s="1258"/>
      <c r="BE446" s="1258"/>
      <c r="BF446" s="1258"/>
      <c r="BG446" s="1258"/>
    </row>
    <row r="447" spans="18:59" x14ac:dyDescent="0.35">
      <c r="R447" s="1258"/>
      <c r="S447" s="1258"/>
      <c r="W447" s="1258"/>
      <c r="X447" s="1258"/>
      <c r="AE447" s="1258"/>
      <c r="AF447" s="1258"/>
      <c r="AV447" s="1258"/>
      <c r="AW447" s="1258"/>
      <c r="AX447" s="1258"/>
      <c r="AY447" s="1258"/>
      <c r="AZ447" s="1258"/>
      <c r="BA447" s="1258"/>
      <c r="BC447" s="1258"/>
      <c r="BE447" s="1258"/>
      <c r="BF447" s="1258"/>
      <c r="BG447" s="1258"/>
    </row>
    <row r="448" spans="18:59" x14ac:dyDescent="0.35">
      <c r="R448" s="1258"/>
      <c r="S448" s="1258"/>
      <c r="W448" s="1258"/>
      <c r="X448" s="1258"/>
      <c r="AE448" s="1258"/>
      <c r="AF448" s="1258"/>
      <c r="AV448" s="1258"/>
      <c r="AW448" s="1258"/>
      <c r="AX448" s="1258"/>
      <c r="AY448" s="1258"/>
      <c r="AZ448" s="1258"/>
      <c r="BA448" s="1258"/>
      <c r="BC448" s="1258"/>
      <c r="BE448" s="1258"/>
      <c r="BF448" s="1258"/>
      <c r="BG448" s="1258"/>
    </row>
    <row r="449" spans="18:59" x14ac:dyDescent="0.35">
      <c r="R449" s="1258"/>
      <c r="S449" s="1258"/>
      <c r="W449" s="1258"/>
      <c r="X449" s="1258"/>
      <c r="AE449" s="1258"/>
      <c r="AF449" s="1258"/>
      <c r="AV449" s="1258"/>
      <c r="AW449" s="1258"/>
      <c r="AX449" s="1258"/>
      <c r="AY449" s="1258"/>
      <c r="AZ449" s="1258"/>
      <c r="BA449" s="1258"/>
      <c r="BC449" s="1258"/>
      <c r="BE449" s="1258"/>
      <c r="BF449" s="1258"/>
      <c r="BG449" s="1258"/>
    </row>
    <row r="450" spans="18:59" x14ac:dyDescent="0.35">
      <c r="R450" s="1258"/>
      <c r="S450" s="1258"/>
      <c r="W450" s="1258"/>
      <c r="X450" s="1258"/>
      <c r="AE450" s="1258"/>
      <c r="AF450" s="1258"/>
      <c r="AV450" s="1258"/>
      <c r="AW450" s="1258"/>
      <c r="AX450" s="1258"/>
      <c r="AY450" s="1258"/>
      <c r="AZ450" s="1258"/>
      <c r="BA450" s="1258"/>
      <c r="BC450" s="1258"/>
      <c r="BE450" s="1258"/>
      <c r="BF450" s="1258"/>
      <c r="BG450" s="1258"/>
    </row>
    <row r="451" spans="18:59" x14ac:dyDescent="0.35">
      <c r="R451" s="1258"/>
      <c r="S451" s="1258"/>
      <c r="W451" s="1258"/>
      <c r="X451" s="1258"/>
      <c r="AE451" s="1258"/>
      <c r="AF451" s="1258"/>
      <c r="AV451" s="1258"/>
      <c r="AW451" s="1258"/>
      <c r="AX451" s="1258"/>
      <c r="AY451" s="1258"/>
      <c r="AZ451" s="1258"/>
      <c r="BA451" s="1258"/>
      <c r="BC451" s="1258"/>
      <c r="BE451" s="1258"/>
      <c r="BF451" s="1258"/>
      <c r="BG451" s="1258"/>
    </row>
    <row r="452" spans="18:59" x14ac:dyDescent="0.35">
      <c r="R452" s="1258"/>
      <c r="S452" s="1258"/>
      <c r="W452" s="1258"/>
      <c r="X452" s="1258"/>
      <c r="AE452" s="1258"/>
      <c r="AF452" s="1258"/>
      <c r="AV452" s="1258"/>
      <c r="AW452" s="1258"/>
      <c r="AX452" s="1258"/>
      <c r="AY452" s="1258"/>
      <c r="AZ452" s="1258"/>
      <c r="BA452" s="1258"/>
      <c r="BC452" s="1258"/>
      <c r="BE452" s="1258"/>
      <c r="BF452" s="1258"/>
      <c r="BG452" s="1258"/>
    </row>
    <row r="453" spans="18:59" x14ac:dyDescent="0.35">
      <c r="R453" s="1258"/>
      <c r="S453" s="1258"/>
      <c r="W453" s="1258"/>
      <c r="X453" s="1258"/>
      <c r="AE453" s="1258"/>
      <c r="AF453" s="1258"/>
      <c r="AV453" s="1258"/>
      <c r="AW453" s="1258"/>
      <c r="AX453" s="1258"/>
      <c r="AY453" s="1258"/>
      <c r="AZ453" s="1258"/>
      <c r="BA453" s="1258"/>
      <c r="BC453" s="1258"/>
      <c r="BE453" s="1258"/>
      <c r="BF453" s="1258"/>
      <c r="BG453" s="1258"/>
    </row>
    <row r="454" spans="18:59" x14ac:dyDescent="0.35">
      <c r="R454" s="1258"/>
      <c r="S454" s="1258"/>
      <c r="W454" s="1258"/>
      <c r="X454" s="1258"/>
      <c r="AE454" s="1258"/>
      <c r="AF454" s="1258"/>
      <c r="AV454" s="1258"/>
      <c r="AW454" s="1258"/>
      <c r="AX454" s="1258"/>
      <c r="AY454" s="1258"/>
      <c r="AZ454" s="1258"/>
      <c r="BA454" s="1258"/>
      <c r="BC454" s="1258"/>
      <c r="BE454" s="1258"/>
      <c r="BF454" s="1258"/>
      <c r="BG454" s="1258"/>
    </row>
    <row r="455" spans="18:59" x14ac:dyDescent="0.35">
      <c r="R455" s="1258"/>
      <c r="S455" s="1258"/>
      <c r="W455" s="1258"/>
      <c r="X455" s="1258"/>
      <c r="AE455" s="1258"/>
      <c r="AF455" s="1258"/>
      <c r="AV455" s="1258"/>
      <c r="AW455" s="1258"/>
      <c r="AX455" s="1258"/>
      <c r="AY455" s="1258"/>
      <c r="AZ455" s="1258"/>
      <c r="BA455" s="1258"/>
      <c r="BC455" s="1258"/>
      <c r="BE455" s="1258"/>
      <c r="BF455" s="1258"/>
      <c r="BG455" s="1258"/>
    </row>
    <row r="456" spans="18:59" x14ac:dyDescent="0.35">
      <c r="R456" s="1258"/>
      <c r="S456" s="1258"/>
      <c r="W456" s="1258"/>
      <c r="X456" s="1258"/>
      <c r="AE456" s="1258"/>
      <c r="AF456" s="1258"/>
      <c r="AV456" s="1258"/>
      <c r="AW456" s="1258"/>
      <c r="AX456" s="1258"/>
      <c r="AY456" s="1258"/>
      <c r="AZ456" s="1258"/>
      <c r="BA456" s="1258"/>
      <c r="BC456" s="1258"/>
      <c r="BE456" s="1258"/>
      <c r="BF456" s="1258"/>
      <c r="BG456" s="1258"/>
    </row>
    <row r="457" spans="18:59" x14ac:dyDescent="0.35">
      <c r="R457" s="1258"/>
      <c r="S457" s="1258"/>
      <c r="W457" s="1258"/>
      <c r="X457" s="1258"/>
      <c r="AE457" s="1258"/>
      <c r="AF457" s="1258"/>
      <c r="AV457" s="1258"/>
      <c r="AW457" s="1258"/>
      <c r="AX457" s="1258"/>
      <c r="AY457" s="1258"/>
      <c r="AZ457" s="1258"/>
      <c r="BA457" s="1258"/>
      <c r="BC457" s="1258"/>
      <c r="BE457" s="1258"/>
      <c r="BF457" s="1258"/>
      <c r="BG457" s="1258"/>
    </row>
    <row r="458" spans="18:59" x14ac:dyDescent="0.35">
      <c r="R458" s="1258"/>
      <c r="S458" s="1258"/>
      <c r="W458" s="1258"/>
      <c r="X458" s="1258"/>
      <c r="AE458" s="1258"/>
      <c r="AF458" s="1258"/>
      <c r="AV458" s="1258"/>
      <c r="AW458" s="1258"/>
      <c r="AX458" s="1258"/>
      <c r="AY458" s="1258"/>
      <c r="AZ458" s="1258"/>
      <c r="BA458" s="1258"/>
      <c r="BC458" s="1258"/>
      <c r="BE458" s="1258"/>
      <c r="BF458" s="1258"/>
      <c r="BG458" s="1258"/>
    </row>
    <row r="459" spans="18:59" x14ac:dyDescent="0.35">
      <c r="R459" s="1258"/>
      <c r="S459" s="1258"/>
      <c r="W459" s="1258"/>
      <c r="X459" s="1258"/>
      <c r="AE459" s="1258"/>
      <c r="AF459" s="1258"/>
      <c r="AV459" s="1258"/>
      <c r="AW459" s="1258"/>
      <c r="AX459" s="1258"/>
      <c r="AY459" s="1258"/>
      <c r="AZ459" s="1258"/>
      <c r="BA459" s="1258"/>
      <c r="BC459" s="1258"/>
      <c r="BE459" s="1258"/>
      <c r="BF459" s="1258"/>
      <c r="BG459" s="1258"/>
    </row>
    <row r="460" spans="18:59" x14ac:dyDescent="0.35">
      <c r="R460" s="1258"/>
      <c r="S460" s="1258"/>
      <c r="W460" s="1258"/>
      <c r="X460" s="1258"/>
      <c r="AE460" s="1258"/>
      <c r="AF460" s="1258"/>
      <c r="AV460" s="1258"/>
      <c r="AW460" s="1258"/>
      <c r="AX460" s="1258"/>
      <c r="AY460" s="1258"/>
      <c r="AZ460" s="1258"/>
      <c r="BA460" s="1258"/>
      <c r="BC460" s="1258"/>
      <c r="BE460" s="1258"/>
      <c r="BF460" s="1258"/>
      <c r="BG460" s="1258"/>
    </row>
    <row r="461" spans="18:59" x14ac:dyDescent="0.35">
      <c r="R461" s="1258"/>
      <c r="S461" s="1258"/>
      <c r="W461" s="1258"/>
      <c r="X461" s="1258"/>
      <c r="AE461" s="1258"/>
      <c r="AF461" s="1258"/>
      <c r="AV461" s="1258"/>
      <c r="AW461" s="1258"/>
      <c r="AX461" s="1258"/>
      <c r="AY461" s="1258"/>
      <c r="AZ461" s="1258"/>
      <c r="BA461" s="1258"/>
      <c r="BC461" s="1258"/>
      <c r="BE461" s="1258"/>
      <c r="BF461" s="1258"/>
      <c r="BG461" s="1258"/>
    </row>
    <row r="462" spans="18:59" x14ac:dyDescent="0.35">
      <c r="R462" s="1258"/>
      <c r="S462" s="1258"/>
      <c r="W462" s="1258"/>
      <c r="X462" s="1258"/>
      <c r="AE462" s="1258"/>
      <c r="AF462" s="1258"/>
      <c r="AV462" s="1258"/>
      <c r="AW462" s="1258"/>
      <c r="AX462" s="1258"/>
      <c r="AY462" s="1258"/>
      <c r="AZ462" s="1258"/>
      <c r="BA462" s="1258"/>
      <c r="BC462" s="1258"/>
      <c r="BE462" s="1258"/>
      <c r="BF462" s="1258"/>
      <c r="BG462" s="1258"/>
    </row>
    <row r="463" spans="18:59" x14ac:dyDescent="0.35">
      <c r="R463" s="1258"/>
      <c r="S463" s="1258"/>
      <c r="W463" s="1258"/>
      <c r="X463" s="1258"/>
      <c r="AE463" s="1258"/>
      <c r="AF463" s="1258"/>
      <c r="AV463" s="1258"/>
      <c r="AW463" s="1258"/>
      <c r="AX463" s="1258"/>
      <c r="AY463" s="1258"/>
      <c r="AZ463" s="1258"/>
      <c r="BA463" s="1258"/>
      <c r="BC463" s="1258"/>
      <c r="BE463" s="1258"/>
      <c r="BF463" s="1258"/>
      <c r="BG463" s="1258"/>
    </row>
    <row r="464" spans="18:59" x14ac:dyDescent="0.35">
      <c r="R464" s="1258"/>
      <c r="S464" s="1258"/>
      <c r="W464" s="1258"/>
      <c r="X464" s="1258"/>
      <c r="AE464" s="1258"/>
      <c r="AF464" s="1258"/>
      <c r="AV464" s="1258"/>
      <c r="AW464" s="1258"/>
      <c r="AX464" s="1258"/>
      <c r="AY464" s="1258"/>
      <c r="AZ464" s="1258"/>
      <c r="BA464" s="1258"/>
      <c r="BC464" s="1258"/>
      <c r="BE464" s="1258"/>
      <c r="BF464" s="1258"/>
      <c r="BG464" s="1258"/>
    </row>
    <row r="465" spans="18:59" x14ac:dyDescent="0.35">
      <c r="R465" s="1258"/>
      <c r="S465" s="1258"/>
      <c r="W465" s="1258"/>
      <c r="X465" s="1258"/>
      <c r="AE465" s="1258"/>
      <c r="AF465" s="1258"/>
      <c r="AV465" s="1258"/>
      <c r="AW465" s="1258"/>
      <c r="AX465" s="1258"/>
      <c r="AY465" s="1258"/>
      <c r="AZ465" s="1258"/>
      <c r="BA465" s="1258"/>
      <c r="BC465" s="1258"/>
      <c r="BE465" s="1258"/>
      <c r="BF465" s="1258"/>
      <c r="BG465" s="1258"/>
    </row>
    <row r="466" spans="18:59" x14ac:dyDescent="0.35">
      <c r="R466" s="1258"/>
      <c r="S466" s="1258"/>
      <c r="W466" s="1258"/>
      <c r="X466" s="1258"/>
      <c r="AE466" s="1258"/>
      <c r="AF466" s="1258"/>
      <c r="AV466" s="1258"/>
      <c r="AW466" s="1258"/>
      <c r="AX466" s="1258"/>
      <c r="AY466" s="1258"/>
      <c r="AZ466" s="1258"/>
      <c r="BA466" s="1258"/>
      <c r="BC466" s="1258"/>
      <c r="BE466" s="1258"/>
      <c r="BF466" s="1258"/>
      <c r="BG466" s="1258"/>
    </row>
    <row r="467" spans="18:59" x14ac:dyDescent="0.35">
      <c r="R467" s="1258"/>
      <c r="S467" s="1258"/>
      <c r="W467" s="1258"/>
      <c r="X467" s="1258"/>
      <c r="AE467" s="1258"/>
      <c r="AF467" s="1258"/>
      <c r="AV467" s="1258"/>
      <c r="AW467" s="1258"/>
      <c r="AX467" s="1258"/>
      <c r="AY467" s="1258"/>
      <c r="AZ467" s="1258"/>
      <c r="BA467" s="1258"/>
      <c r="BC467" s="1258"/>
      <c r="BE467" s="1258"/>
      <c r="BF467" s="1258"/>
      <c r="BG467" s="1258"/>
    </row>
    <row r="468" spans="18:59" x14ac:dyDescent="0.35">
      <c r="R468" s="1258"/>
      <c r="S468" s="1258"/>
      <c r="W468" s="1258"/>
      <c r="X468" s="1258"/>
      <c r="AE468" s="1258"/>
      <c r="AF468" s="1258"/>
      <c r="AV468" s="1258"/>
      <c r="AW468" s="1258"/>
      <c r="AX468" s="1258"/>
      <c r="AY468" s="1258"/>
      <c r="AZ468" s="1258"/>
      <c r="BA468" s="1258"/>
      <c r="BC468" s="1258"/>
      <c r="BE468" s="1258"/>
      <c r="BF468" s="1258"/>
      <c r="BG468" s="1258"/>
    </row>
    <row r="469" spans="18:59" x14ac:dyDescent="0.35">
      <c r="R469" s="1258"/>
      <c r="S469" s="1258"/>
      <c r="W469" s="1258"/>
      <c r="X469" s="1258"/>
      <c r="AE469" s="1258"/>
      <c r="AF469" s="1258"/>
      <c r="AV469" s="1258"/>
      <c r="AW469" s="1258"/>
      <c r="AX469" s="1258"/>
      <c r="AY469" s="1258"/>
      <c r="AZ469" s="1258"/>
      <c r="BA469" s="1258"/>
      <c r="BC469" s="1258"/>
      <c r="BE469" s="1258"/>
      <c r="BF469" s="1258"/>
      <c r="BG469" s="1258"/>
    </row>
    <row r="470" spans="18:59" x14ac:dyDescent="0.35">
      <c r="R470" s="1258"/>
      <c r="S470" s="1258"/>
      <c r="W470" s="1258"/>
      <c r="X470" s="1258"/>
      <c r="AE470" s="1258"/>
      <c r="AF470" s="1258"/>
      <c r="AV470" s="1258"/>
      <c r="AW470" s="1258"/>
      <c r="AX470" s="1258"/>
      <c r="AY470" s="1258"/>
      <c r="AZ470" s="1258"/>
      <c r="BA470" s="1258"/>
      <c r="BC470" s="1258"/>
      <c r="BE470" s="1258"/>
      <c r="BF470" s="1258"/>
      <c r="BG470" s="1258"/>
    </row>
    <row r="471" spans="18:59" x14ac:dyDescent="0.35">
      <c r="R471" s="1258"/>
      <c r="S471" s="1258"/>
      <c r="W471" s="1258"/>
      <c r="X471" s="1258"/>
      <c r="AE471" s="1258"/>
      <c r="AF471" s="1258"/>
      <c r="AV471" s="1258"/>
      <c r="AW471" s="1258"/>
      <c r="AX471" s="1258"/>
      <c r="AY471" s="1258"/>
      <c r="AZ471" s="1258"/>
      <c r="BA471" s="1258"/>
      <c r="BC471" s="1258"/>
      <c r="BE471" s="1258"/>
      <c r="BF471" s="1258"/>
      <c r="BG471" s="1258"/>
    </row>
    <row r="472" spans="18:59" x14ac:dyDescent="0.35">
      <c r="R472" s="1258"/>
      <c r="S472" s="1258"/>
      <c r="W472" s="1258"/>
      <c r="X472" s="1258"/>
      <c r="AE472" s="1258"/>
      <c r="AF472" s="1258"/>
      <c r="AV472" s="1258"/>
      <c r="AW472" s="1258"/>
      <c r="AX472" s="1258"/>
      <c r="AY472" s="1258"/>
      <c r="AZ472" s="1258"/>
      <c r="BA472" s="1258"/>
      <c r="BC472" s="1258"/>
      <c r="BE472" s="1258"/>
      <c r="BF472" s="1258"/>
      <c r="BG472" s="1258"/>
    </row>
    <row r="473" spans="18:59" x14ac:dyDescent="0.35">
      <c r="R473" s="1258"/>
      <c r="S473" s="1258"/>
      <c r="W473" s="1258"/>
      <c r="X473" s="1258"/>
      <c r="AE473" s="1258"/>
      <c r="AF473" s="1258"/>
      <c r="AV473" s="1258"/>
      <c r="AW473" s="1258"/>
      <c r="AX473" s="1258"/>
      <c r="AY473" s="1258"/>
      <c r="AZ473" s="1258"/>
      <c r="BA473" s="1258"/>
      <c r="BC473" s="1258"/>
      <c r="BE473" s="1258"/>
      <c r="BF473" s="1258"/>
      <c r="BG473" s="1258"/>
    </row>
    <row r="474" spans="18:59" x14ac:dyDescent="0.35">
      <c r="R474" s="1258"/>
      <c r="S474" s="1258"/>
      <c r="W474" s="1258"/>
      <c r="X474" s="1258"/>
      <c r="AE474" s="1258"/>
      <c r="AF474" s="1258"/>
      <c r="AV474" s="1258"/>
      <c r="AW474" s="1258"/>
      <c r="AX474" s="1258"/>
      <c r="AY474" s="1258"/>
      <c r="AZ474" s="1258"/>
      <c r="BA474" s="1258"/>
      <c r="BC474" s="1258"/>
      <c r="BE474" s="1258"/>
      <c r="BF474" s="1258"/>
      <c r="BG474" s="1258"/>
    </row>
    <row r="475" spans="18:59" x14ac:dyDescent="0.35">
      <c r="R475" s="1258"/>
      <c r="S475" s="1258"/>
      <c r="W475" s="1258"/>
      <c r="X475" s="1258"/>
      <c r="AE475" s="1258"/>
      <c r="AF475" s="1258"/>
      <c r="AV475" s="1258"/>
      <c r="AW475" s="1258"/>
      <c r="AX475" s="1258"/>
      <c r="AY475" s="1258"/>
      <c r="AZ475" s="1258"/>
      <c r="BA475" s="1258"/>
      <c r="BC475" s="1258"/>
      <c r="BE475" s="1258"/>
      <c r="BF475" s="1258"/>
      <c r="BG475" s="1258"/>
    </row>
    <row r="476" spans="18:59" x14ac:dyDescent="0.35">
      <c r="R476" s="1258"/>
      <c r="S476" s="1258"/>
      <c r="W476" s="1258"/>
      <c r="X476" s="1258"/>
      <c r="AE476" s="1258"/>
      <c r="AF476" s="1258"/>
      <c r="AV476" s="1258"/>
      <c r="AW476" s="1258"/>
      <c r="AX476" s="1258"/>
      <c r="AY476" s="1258"/>
      <c r="AZ476" s="1258"/>
      <c r="BA476" s="1258"/>
      <c r="BC476" s="1258"/>
      <c r="BE476" s="1258"/>
      <c r="BF476" s="1258"/>
      <c r="BG476" s="1258"/>
    </row>
    <row r="477" spans="18:59" x14ac:dyDescent="0.35">
      <c r="R477" s="1258"/>
      <c r="S477" s="1258"/>
      <c r="W477" s="1258"/>
      <c r="X477" s="1258"/>
      <c r="AE477" s="1258"/>
      <c r="AF477" s="1258"/>
      <c r="AV477" s="1258"/>
      <c r="AW477" s="1258"/>
      <c r="AX477" s="1258"/>
      <c r="AY477" s="1258"/>
      <c r="AZ477" s="1258"/>
      <c r="BA477" s="1258"/>
      <c r="BC477" s="1258"/>
      <c r="BE477" s="1258"/>
      <c r="BF477" s="1258"/>
      <c r="BG477" s="1258"/>
    </row>
    <row r="478" spans="18:59" x14ac:dyDescent="0.35">
      <c r="R478" s="1258"/>
      <c r="S478" s="1258"/>
      <c r="W478" s="1258"/>
      <c r="X478" s="1258"/>
      <c r="AE478" s="1258"/>
      <c r="AF478" s="1258"/>
      <c r="AV478" s="1258"/>
      <c r="AW478" s="1258"/>
      <c r="AX478" s="1258"/>
      <c r="AY478" s="1258"/>
      <c r="AZ478" s="1258"/>
      <c r="BA478" s="1258"/>
      <c r="BC478" s="1258"/>
      <c r="BE478" s="1258"/>
      <c r="BF478" s="1258"/>
      <c r="BG478" s="1258"/>
    </row>
    <row r="479" spans="18:59" x14ac:dyDescent="0.35">
      <c r="R479" s="1258"/>
      <c r="S479" s="1258"/>
      <c r="W479" s="1258"/>
      <c r="X479" s="1258"/>
      <c r="AE479" s="1258"/>
      <c r="AF479" s="1258"/>
      <c r="AV479" s="1258"/>
      <c r="AW479" s="1258"/>
      <c r="AX479" s="1258"/>
      <c r="AY479" s="1258"/>
      <c r="AZ479" s="1258"/>
      <c r="BA479" s="1258"/>
      <c r="BC479" s="1258"/>
      <c r="BE479" s="1258"/>
      <c r="BF479" s="1258"/>
      <c r="BG479" s="1258"/>
    </row>
    <row r="480" spans="18:59" x14ac:dyDescent="0.35">
      <c r="R480" s="1258"/>
      <c r="S480" s="1258"/>
      <c r="W480" s="1258"/>
      <c r="X480" s="1258"/>
      <c r="AE480" s="1258"/>
      <c r="AF480" s="1258"/>
      <c r="AV480" s="1258"/>
      <c r="AW480" s="1258"/>
      <c r="AX480" s="1258"/>
      <c r="AY480" s="1258"/>
      <c r="AZ480" s="1258"/>
      <c r="BA480" s="1258"/>
      <c r="BC480" s="1258"/>
      <c r="BE480" s="1258"/>
      <c r="BF480" s="1258"/>
      <c r="BG480" s="1258"/>
    </row>
    <row r="481" spans="18:59" x14ac:dyDescent="0.35">
      <c r="R481" s="1258"/>
      <c r="S481" s="1258"/>
      <c r="W481" s="1258"/>
      <c r="X481" s="1258"/>
      <c r="AE481" s="1258"/>
      <c r="AF481" s="1258"/>
      <c r="AV481" s="1258"/>
      <c r="AW481" s="1258"/>
      <c r="AX481" s="1258"/>
      <c r="AY481" s="1258"/>
      <c r="AZ481" s="1258"/>
      <c r="BA481" s="1258"/>
      <c r="BC481" s="1258"/>
      <c r="BE481" s="1258"/>
      <c r="BF481" s="1258"/>
      <c r="BG481" s="1258"/>
    </row>
    <row r="482" spans="18:59" x14ac:dyDescent="0.35">
      <c r="R482" s="1258"/>
      <c r="S482" s="1258"/>
      <c r="W482" s="1258"/>
      <c r="X482" s="1258"/>
      <c r="AE482" s="1258"/>
      <c r="AF482" s="1258"/>
      <c r="AV482" s="1258"/>
      <c r="AW482" s="1258"/>
      <c r="AX482" s="1258"/>
      <c r="AY482" s="1258"/>
      <c r="AZ482" s="1258"/>
      <c r="BA482" s="1258"/>
      <c r="BC482" s="1258"/>
      <c r="BE482" s="1258"/>
      <c r="BF482" s="1258"/>
      <c r="BG482" s="1258"/>
    </row>
    <row r="483" spans="18:59" x14ac:dyDescent="0.35">
      <c r="R483" s="1258"/>
      <c r="S483" s="1258"/>
      <c r="W483" s="1258"/>
      <c r="X483" s="1258"/>
      <c r="AE483" s="1258"/>
      <c r="AF483" s="1258"/>
      <c r="AV483" s="1258"/>
      <c r="AW483" s="1258"/>
      <c r="AX483" s="1258"/>
      <c r="AY483" s="1258"/>
      <c r="AZ483" s="1258"/>
      <c r="BA483" s="1258"/>
      <c r="BC483" s="1258"/>
      <c r="BE483" s="1258"/>
      <c r="BF483" s="1258"/>
      <c r="BG483" s="1258"/>
    </row>
    <row r="484" spans="18:59" x14ac:dyDescent="0.35">
      <c r="R484" s="1258"/>
      <c r="S484" s="1258"/>
      <c r="W484" s="1258"/>
      <c r="X484" s="1258"/>
      <c r="AE484" s="1258"/>
      <c r="AF484" s="1258"/>
      <c r="AV484" s="1258"/>
      <c r="AW484" s="1258"/>
      <c r="AX484" s="1258"/>
      <c r="AY484" s="1258"/>
      <c r="AZ484" s="1258"/>
      <c r="BA484" s="1258"/>
      <c r="BC484" s="1258"/>
      <c r="BE484" s="1258"/>
      <c r="BF484" s="1258"/>
      <c r="BG484" s="1258"/>
    </row>
    <row r="485" spans="18:59" x14ac:dyDescent="0.35">
      <c r="R485" s="1258"/>
      <c r="S485" s="1258"/>
      <c r="W485" s="1258"/>
      <c r="X485" s="1258"/>
      <c r="AE485" s="1258"/>
      <c r="AF485" s="1258"/>
      <c r="AV485" s="1258"/>
      <c r="AW485" s="1258"/>
      <c r="AX485" s="1258"/>
      <c r="AY485" s="1258"/>
      <c r="AZ485" s="1258"/>
      <c r="BA485" s="1258"/>
      <c r="BC485" s="1258"/>
      <c r="BE485" s="1258"/>
      <c r="BF485" s="1258"/>
      <c r="BG485" s="1258"/>
    </row>
    <row r="486" spans="18:59" x14ac:dyDescent="0.35">
      <c r="R486" s="1258"/>
      <c r="S486" s="1258"/>
      <c r="W486" s="1258"/>
      <c r="X486" s="1258"/>
      <c r="AE486" s="1258"/>
      <c r="AF486" s="1258"/>
      <c r="AV486" s="1258"/>
      <c r="AW486" s="1258"/>
      <c r="AX486" s="1258"/>
      <c r="AY486" s="1258"/>
      <c r="AZ486" s="1258"/>
      <c r="BA486" s="1258"/>
      <c r="BC486" s="1258"/>
      <c r="BE486" s="1258"/>
      <c r="BF486" s="1258"/>
      <c r="BG486" s="1258"/>
    </row>
    <row r="487" spans="18:59" x14ac:dyDescent="0.35">
      <c r="R487" s="1258"/>
      <c r="S487" s="1258"/>
      <c r="W487" s="1258"/>
      <c r="X487" s="1258"/>
      <c r="AE487" s="1258"/>
      <c r="AF487" s="1258"/>
      <c r="AV487" s="1258"/>
      <c r="AW487" s="1258"/>
      <c r="AX487" s="1258"/>
      <c r="AY487" s="1258"/>
      <c r="AZ487" s="1258"/>
      <c r="BA487" s="1258"/>
      <c r="BC487" s="1258"/>
      <c r="BE487" s="1258"/>
      <c r="BF487" s="1258"/>
      <c r="BG487" s="1258"/>
    </row>
    <row r="488" spans="18:59" x14ac:dyDescent="0.35">
      <c r="R488" s="1258"/>
      <c r="S488" s="1258"/>
      <c r="W488" s="1258"/>
      <c r="X488" s="1258"/>
      <c r="AE488" s="1258"/>
      <c r="AF488" s="1258"/>
      <c r="AV488" s="1258"/>
      <c r="AW488" s="1258"/>
      <c r="AX488" s="1258"/>
      <c r="AY488" s="1258"/>
      <c r="AZ488" s="1258"/>
      <c r="BA488" s="1258"/>
      <c r="BC488" s="1258"/>
      <c r="BE488" s="1258"/>
      <c r="BF488" s="1258"/>
      <c r="BG488" s="1258"/>
    </row>
    <row r="489" spans="18:59" x14ac:dyDescent="0.35">
      <c r="R489" s="1258"/>
      <c r="S489" s="1258"/>
      <c r="W489" s="1258"/>
      <c r="X489" s="1258"/>
      <c r="AE489" s="1258"/>
      <c r="AF489" s="1258"/>
      <c r="AV489" s="1258"/>
      <c r="AW489" s="1258"/>
      <c r="AX489" s="1258"/>
      <c r="AY489" s="1258"/>
      <c r="AZ489" s="1258"/>
      <c r="BA489" s="1258"/>
      <c r="BC489" s="1258"/>
      <c r="BE489" s="1258"/>
      <c r="BF489" s="1258"/>
      <c r="BG489" s="1258"/>
    </row>
    <row r="490" spans="18:59" x14ac:dyDescent="0.35">
      <c r="R490" s="1258"/>
      <c r="S490" s="1258"/>
      <c r="W490" s="1258"/>
      <c r="X490" s="1258"/>
      <c r="AE490" s="1258"/>
      <c r="AF490" s="1258"/>
      <c r="AV490" s="1258"/>
      <c r="AW490" s="1258"/>
      <c r="AX490" s="1258"/>
      <c r="AY490" s="1258"/>
      <c r="AZ490" s="1258"/>
      <c r="BA490" s="1258"/>
      <c r="BC490" s="1258"/>
      <c r="BE490" s="1258"/>
      <c r="BF490" s="1258"/>
      <c r="BG490" s="1258"/>
    </row>
    <row r="491" spans="18:59" x14ac:dyDescent="0.35">
      <c r="R491" s="1258"/>
      <c r="S491" s="1258"/>
      <c r="W491" s="1258"/>
      <c r="X491" s="1258"/>
      <c r="AE491" s="1258"/>
      <c r="AF491" s="1258"/>
      <c r="AV491" s="1258"/>
      <c r="AW491" s="1258"/>
      <c r="AX491" s="1258"/>
      <c r="AY491" s="1258"/>
      <c r="AZ491" s="1258"/>
      <c r="BA491" s="1258"/>
      <c r="BC491" s="1258"/>
      <c r="BE491" s="1258"/>
      <c r="BF491" s="1258"/>
      <c r="BG491" s="1258"/>
    </row>
    <row r="492" spans="18:59" x14ac:dyDescent="0.35">
      <c r="R492" s="1258"/>
      <c r="S492" s="1258"/>
      <c r="W492" s="1258"/>
      <c r="X492" s="1258"/>
      <c r="AE492" s="1258"/>
      <c r="AF492" s="1258"/>
      <c r="AV492" s="1258"/>
      <c r="AW492" s="1258"/>
      <c r="AX492" s="1258"/>
      <c r="AY492" s="1258"/>
      <c r="AZ492" s="1258"/>
      <c r="BA492" s="1258"/>
      <c r="BC492" s="1258"/>
      <c r="BE492" s="1258"/>
      <c r="BF492" s="1258"/>
      <c r="BG492" s="1258"/>
    </row>
    <row r="493" spans="18:59" x14ac:dyDescent="0.35">
      <c r="R493" s="1258"/>
      <c r="S493" s="1258"/>
      <c r="W493" s="1258"/>
      <c r="X493" s="1258"/>
      <c r="AE493" s="1258"/>
      <c r="AF493" s="1258"/>
      <c r="AV493" s="1258"/>
      <c r="AW493" s="1258"/>
      <c r="AX493" s="1258"/>
      <c r="AY493" s="1258"/>
      <c r="AZ493" s="1258"/>
      <c r="BA493" s="1258"/>
      <c r="BC493" s="1258"/>
      <c r="BE493" s="1258"/>
      <c r="BF493" s="1258"/>
      <c r="BG493" s="1258"/>
    </row>
    <row r="494" spans="18:59" x14ac:dyDescent="0.35">
      <c r="R494" s="1258"/>
      <c r="S494" s="1258"/>
      <c r="W494" s="1258"/>
      <c r="X494" s="1258"/>
      <c r="AE494" s="1258"/>
      <c r="AF494" s="1258"/>
      <c r="AV494" s="1258"/>
      <c r="AW494" s="1258"/>
      <c r="AX494" s="1258"/>
      <c r="AY494" s="1258"/>
      <c r="AZ494" s="1258"/>
      <c r="BA494" s="1258"/>
      <c r="BC494" s="1258"/>
      <c r="BE494" s="1258"/>
      <c r="BF494" s="1258"/>
      <c r="BG494" s="1258"/>
    </row>
    <row r="495" spans="18:59" x14ac:dyDescent="0.35">
      <c r="R495" s="1258"/>
      <c r="S495" s="1258"/>
      <c r="W495" s="1258"/>
      <c r="X495" s="1258"/>
      <c r="AE495" s="1258"/>
      <c r="AF495" s="1258"/>
      <c r="AV495" s="1258"/>
      <c r="AW495" s="1258"/>
      <c r="AX495" s="1258"/>
      <c r="AY495" s="1258"/>
      <c r="AZ495" s="1258"/>
      <c r="BA495" s="1258"/>
      <c r="BC495" s="1258"/>
      <c r="BE495" s="1258"/>
      <c r="BF495" s="1258"/>
      <c r="BG495" s="1258"/>
    </row>
    <row r="496" spans="18:59" x14ac:dyDescent="0.35">
      <c r="R496" s="1258"/>
      <c r="S496" s="1258"/>
      <c r="W496" s="1258"/>
      <c r="X496" s="1258"/>
      <c r="AE496" s="1258"/>
      <c r="AF496" s="1258"/>
      <c r="AV496" s="1258"/>
      <c r="AW496" s="1258"/>
      <c r="AX496" s="1258"/>
      <c r="AY496" s="1258"/>
      <c r="AZ496" s="1258"/>
      <c r="BA496" s="1258"/>
      <c r="BC496" s="1258"/>
      <c r="BE496" s="1258"/>
      <c r="BF496" s="1258"/>
      <c r="BG496" s="1258"/>
    </row>
    <row r="497" spans="18:59" x14ac:dyDescent="0.35">
      <c r="R497" s="1258"/>
      <c r="S497" s="1258"/>
      <c r="W497" s="1258"/>
      <c r="X497" s="1258"/>
      <c r="AE497" s="1258"/>
      <c r="AF497" s="1258"/>
      <c r="AV497" s="1258"/>
      <c r="AW497" s="1258"/>
      <c r="AX497" s="1258"/>
      <c r="AY497" s="1258"/>
      <c r="AZ497" s="1258"/>
      <c r="BA497" s="1258"/>
      <c r="BC497" s="1258"/>
      <c r="BE497" s="1258"/>
      <c r="BF497" s="1258"/>
      <c r="BG497" s="1258"/>
    </row>
    <row r="498" spans="18:59" x14ac:dyDescent="0.35">
      <c r="R498" s="1258"/>
      <c r="S498" s="1258"/>
      <c r="W498" s="1258"/>
      <c r="X498" s="1258"/>
      <c r="AE498" s="1258"/>
      <c r="AF498" s="1258"/>
      <c r="AV498" s="1258"/>
      <c r="AW498" s="1258"/>
      <c r="AX498" s="1258"/>
      <c r="AY498" s="1258"/>
      <c r="AZ498" s="1258"/>
      <c r="BA498" s="1258"/>
      <c r="BC498" s="1258"/>
      <c r="BE498" s="1258"/>
      <c r="BF498" s="1258"/>
      <c r="BG498" s="1258"/>
    </row>
    <row r="499" spans="18:59" x14ac:dyDescent="0.35">
      <c r="R499" s="1258"/>
      <c r="S499" s="1258"/>
      <c r="W499" s="1258"/>
      <c r="X499" s="1258"/>
      <c r="AE499" s="1258"/>
      <c r="AF499" s="1258"/>
      <c r="AV499" s="1258"/>
      <c r="AW499" s="1258"/>
      <c r="AX499" s="1258"/>
      <c r="AY499" s="1258"/>
      <c r="AZ499" s="1258"/>
      <c r="BA499" s="1258"/>
      <c r="BC499" s="1258"/>
      <c r="BE499" s="1258"/>
      <c r="BF499" s="1258"/>
      <c r="BG499" s="1258"/>
    </row>
    <row r="500" spans="18:59" x14ac:dyDescent="0.35">
      <c r="R500" s="1258"/>
      <c r="S500" s="1258"/>
      <c r="W500" s="1258"/>
      <c r="X500" s="1258"/>
      <c r="AE500" s="1258"/>
      <c r="AF500" s="1258"/>
      <c r="AV500" s="1258"/>
      <c r="AW500" s="1258"/>
      <c r="AX500" s="1258"/>
      <c r="AY500" s="1258"/>
      <c r="AZ500" s="1258"/>
      <c r="BA500" s="1258"/>
      <c r="BC500" s="1258"/>
      <c r="BE500" s="1258"/>
      <c r="BF500" s="1258"/>
      <c r="BG500" s="1258"/>
    </row>
    <row r="501" spans="18:59" x14ac:dyDescent="0.35">
      <c r="R501" s="1258"/>
      <c r="S501" s="1258"/>
      <c r="W501" s="1258"/>
      <c r="X501" s="1258"/>
      <c r="AE501" s="1258"/>
      <c r="AF501" s="1258"/>
      <c r="AV501" s="1258"/>
      <c r="AW501" s="1258"/>
      <c r="AX501" s="1258"/>
      <c r="AY501" s="1258"/>
      <c r="AZ501" s="1258"/>
      <c r="BA501" s="1258"/>
      <c r="BC501" s="1258"/>
      <c r="BE501" s="1258"/>
      <c r="BF501" s="1258"/>
      <c r="BG501" s="1258"/>
    </row>
    <row r="502" spans="18:59" x14ac:dyDescent="0.3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1640625" defaultRowHeight="14.5" x14ac:dyDescent="0.35"/>
  <cols>
    <col min="1" max="1" width="23.1796875" customWidth="1"/>
  </cols>
  <sheetData>
    <row r="1" spans="1:22" x14ac:dyDescent="0.35">
      <c r="A1" s="1262" t="s">
        <v>729</v>
      </c>
      <c r="B1" s="1262"/>
      <c r="C1" s="1262"/>
      <c r="D1" s="1262"/>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3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3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3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3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3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3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3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3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3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3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3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3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3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3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3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1640625" defaultRowHeight="14.5" x14ac:dyDescent="0.35"/>
  <cols>
    <col min="1" max="1" width="15.453125" customWidth="1"/>
    <col min="2" max="2" width="32.453125" customWidth="1"/>
  </cols>
  <sheetData>
    <row r="1" spans="1:23" x14ac:dyDescent="0.3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3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3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3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3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3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3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3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3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3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3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3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3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3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3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3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3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3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3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3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3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3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3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3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3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3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3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3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3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3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3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3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3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3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3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3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3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3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3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3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3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35">
      <c r="S44" s="752">
        <f>($S$9+$S$10)*'ARP Timing'!B$16</f>
        <v>1.9374600000000002</v>
      </c>
      <c r="T44" s="752">
        <f>($S$9+$S$10)*'ARP Timing'!C$16</f>
        <v>1.9374600000000002</v>
      </c>
      <c r="U44" s="752">
        <f>($S$9+$S$10)*'ARP Timing'!D$16</f>
        <v>1.356222</v>
      </c>
      <c r="V44" s="752">
        <f>($S$9+$S$10)*'ARP Timing'!E$16</f>
        <v>1.356222</v>
      </c>
    </row>
    <row r="46" spans="1:23" x14ac:dyDescent="0.3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3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3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3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3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3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3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35">
      <c r="B54" s="33" t="s">
        <v>779</v>
      </c>
      <c r="C54" s="754"/>
      <c r="H54" s="754"/>
    </row>
    <row r="55" spans="1:22" x14ac:dyDescent="0.35">
      <c r="A55" s="752">
        <v>2023</v>
      </c>
      <c r="B55" s="33" t="s">
        <v>240</v>
      </c>
      <c r="C55" s="754"/>
      <c r="H55" s="754"/>
    </row>
    <row r="56" spans="1:22" x14ac:dyDescent="0.35">
      <c r="B56" s="33" t="s">
        <v>241</v>
      </c>
      <c r="C56" s="754"/>
      <c r="H56" s="754"/>
    </row>
    <row r="57" spans="1:22" x14ac:dyDescent="0.35">
      <c r="B57" s="33" t="s">
        <v>331</v>
      </c>
      <c r="C57" s="754"/>
      <c r="H57" s="754"/>
    </row>
    <row r="58" spans="1:22" x14ac:dyDescent="0.35">
      <c r="B58" s="33" t="s">
        <v>779</v>
      </c>
      <c r="C58" s="754"/>
      <c r="H58" s="754"/>
    </row>
    <row r="59" spans="1:22" x14ac:dyDescent="0.35">
      <c r="A59" s="752">
        <v>2024</v>
      </c>
      <c r="B59" s="33" t="s">
        <v>240</v>
      </c>
      <c r="C59" s="754"/>
      <c r="H59" s="754"/>
    </row>
    <row r="60" spans="1:22" x14ac:dyDescent="0.35">
      <c r="B60" s="33" t="s">
        <v>241</v>
      </c>
      <c r="C60" s="754"/>
      <c r="H60" s="754"/>
    </row>
    <row r="61" spans="1:22" x14ac:dyDescent="0.35">
      <c r="B61" s="33" t="s">
        <v>331</v>
      </c>
      <c r="C61" s="754"/>
      <c r="H61" s="754"/>
    </row>
    <row r="62" spans="1:22" x14ac:dyDescent="0.35">
      <c r="B62" s="33" t="s">
        <v>779</v>
      </c>
      <c r="C62" s="754"/>
      <c r="H62" s="754"/>
    </row>
    <row r="63" spans="1:22" x14ac:dyDescent="0.35">
      <c r="A63" t="s">
        <v>895</v>
      </c>
      <c r="B63" s="33"/>
      <c r="C63" s="754"/>
      <c r="G63">
        <v>5</v>
      </c>
      <c r="H63" s="754">
        <v>10</v>
      </c>
      <c r="I63">
        <v>15</v>
      </c>
      <c r="J63">
        <v>8</v>
      </c>
      <c r="K63">
        <v>0</v>
      </c>
      <c r="L63">
        <v>-10</v>
      </c>
      <c r="M63">
        <v>-10</v>
      </c>
      <c r="N63">
        <v>-10</v>
      </c>
      <c r="O63">
        <v>-8</v>
      </c>
    </row>
    <row r="64" spans="1:22" x14ac:dyDescent="0.35">
      <c r="B64" s="33"/>
      <c r="C64" s="754"/>
      <c r="H64" s="754"/>
    </row>
    <row r="65" spans="2:24" x14ac:dyDescent="0.35">
      <c r="B65" s="33"/>
      <c r="C65" s="754"/>
      <c r="H65" s="754"/>
    </row>
    <row r="66" spans="2:24" x14ac:dyDescent="0.35">
      <c r="B66" s="33"/>
      <c r="C66" s="754"/>
      <c r="H66" s="754"/>
    </row>
    <row r="67" spans="2:24" x14ac:dyDescent="0.35">
      <c r="B67" s="33"/>
      <c r="C67" s="754"/>
      <c r="H67" s="754"/>
    </row>
    <row r="68" spans="2:24" x14ac:dyDescent="0.35">
      <c r="B68" s="33"/>
      <c r="C68" s="754"/>
      <c r="H68" s="754"/>
    </row>
    <row r="69" spans="2:24" x14ac:dyDescent="0.35">
      <c r="B69" s="33"/>
      <c r="C69" s="754"/>
      <c r="H69" s="754"/>
    </row>
    <row r="70" spans="2:24" x14ac:dyDescent="0.35">
      <c r="B70" s="33"/>
      <c r="C70" s="754"/>
      <c r="H70" s="754"/>
    </row>
    <row r="71" spans="2:24" x14ac:dyDescent="0.35">
      <c r="B71" s="33"/>
      <c r="C71" s="754"/>
      <c r="H71" s="754"/>
    </row>
    <row r="72" spans="2:24" x14ac:dyDescent="0.35">
      <c r="B72" s="33"/>
      <c r="C72" s="754"/>
      <c r="H72" s="754"/>
    </row>
    <row r="73" spans="2:24" x14ac:dyDescent="0.35">
      <c r="B73" s="33" t="s">
        <v>781</v>
      </c>
      <c r="C73" s="1264">
        <v>2021</v>
      </c>
      <c r="D73" s="1264">
        <v>2022</v>
      </c>
      <c r="E73" s="1264">
        <v>2023</v>
      </c>
      <c r="F73" s="1264">
        <v>2024</v>
      </c>
      <c r="G73" s="1264">
        <v>2025</v>
      </c>
      <c r="H73" s="754"/>
    </row>
    <row r="74" spans="2:24" x14ac:dyDescent="0.3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3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3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3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3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3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3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35">
      <c r="B81" s="14" t="s">
        <v>159</v>
      </c>
      <c r="C81" s="1268">
        <f t="shared" si="43"/>
        <v>25.75</v>
      </c>
      <c r="D81" s="1268">
        <f t="shared" si="44"/>
        <v>0</v>
      </c>
      <c r="E81" s="1268">
        <f t="shared" si="45"/>
        <v>0</v>
      </c>
      <c r="F81" s="1268">
        <f t="shared" si="46"/>
        <v>0</v>
      </c>
      <c r="G81" s="1268">
        <f t="shared" si="47"/>
        <v>0</v>
      </c>
      <c r="H81" s="754"/>
      <c r="R81" s="1235"/>
      <c r="S81" s="1235"/>
    </row>
    <row r="82" spans="2:19" x14ac:dyDescent="0.3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35">
      <c r="B83" s="752" t="s">
        <v>772</v>
      </c>
      <c r="C83" s="1268">
        <f t="shared" si="43"/>
        <v>1.02</v>
      </c>
      <c r="D83" s="1268">
        <f t="shared" si="44"/>
        <v>1.5299999999999998</v>
      </c>
      <c r="E83" s="1268">
        <f t="shared" si="45"/>
        <v>0</v>
      </c>
      <c r="F83" s="1268">
        <f t="shared" si="46"/>
        <v>0</v>
      </c>
      <c r="G83" s="1268">
        <f t="shared" si="47"/>
        <v>0</v>
      </c>
      <c r="R83" s="1235"/>
      <c r="S83" s="1235"/>
    </row>
    <row r="84" spans="2:19" x14ac:dyDescent="0.35">
      <c r="B84" s="752" t="s">
        <v>773</v>
      </c>
      <c r="C84" s="1268">
        <f t="shared" si="43"/>
        <v>0.67999999999999994</v>
      </c>
      <c r="D84" s="1268">
        <f t="shared" si="44"/>
        <v>1.02</v>
      </c>
      <c r="E84" s="1268">
        <f t="shared" si="45"/>
        <v>0</v>
      </c>
      <c r="F84" s="1268">
        <f t="shared" si="46"/>
        <v>0</v>
      </c>
      <c r="G84" s="1268">
        <f t="shared" si="47"/>
        <v>0</v>
      </c>
      <c r="R84" s="1235"/>
      <c r="S84" s="1235"/>
    </row>
    <row r="85" spans="2:19" x14ac:dyDescent="0.3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35">
      <c r="C86" s="1264">
        <v>2021</v>
      </c>
      <c r="D86" s="1264">
        <v>2022</v>
      </c>
      <c r="E86" s="1264">
        <v>2023</v>
      </c>
      <c r="F86" s="1264">
        <v>2024</v>
      </c>
      <c r="G86" s="1264">
        <v>2025</v>
      </c>
      <c r="R86" s="1235"/>
      <c r="S86" s="1235"/>
    </row>
    <row r="87" spans="2:19" x14ac:dyDescent="0.3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3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3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3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3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35">
      <c r="B94" s="752" t="s">
        <v>348</v>
      </c>
      <c r="C94" s="1268">
        <v>283.95749999999998</v>
      </c>
      <c r="D94" s="1268">
        <v>77.092500000000001</v>
      </c>
      <c r="E94" s="1268">
        <v>1</v>
      </c>
      <c r="F94" s="1268">
        <v>0</v>
      </c>
      <c r="G94" s="1268">
        <v>0</v>
      </c>
      <c r="H94" s="1268"/>
      <c r="I94" s="1268"/>
      <c r="J94" s="1268"/>
      <c r="K94" s="1268"/>
      <c r="L94" s="1268"/>
      <c r="M94" s="1268"/>
    </row>
    <row r="95" spans="2:19" x14ac:dyDescent="0.35">
      <c r="B95" s="752" t="s">
        <v>150</v>
      </c>
      <c r="C95" s="1268">
        <v>12.347</v>
      </c>
      <c r="D95" s="1268">
        <v>46.79</v>
      </c>
      <c r="E95" s="1268">
        <v>38.595999999999997</v>
      </c>
      <c r="F95" s="1268">
        <v>31.911000000000001</v>
      </c>
      <c r="G95" s="1268">
        <v>23.099</v>
      </c>
      <c r="H95" s="1268"/>
      <c r="I95" s="1268"/>
      <c r="J95" s="1268"/>
      <c r="K95" s="1268"/>
      <c r="L95" s="1268"/>
      <c r="M95" s="1268"/>
    </row>
    <row r="96" spans="2:19" x14ac:dyDescent="0.35">
      <c r="B96" s="752" t="s">
        <v>364</v>
      </c>
      <c r="C96" s="1268">
        <v>2.286</v>
      </c>
      <c r="D96" s="1268">
        <v>4.6049999999999995</v>
      </c>
      <c r="E96" s="1268">
        <v>1.349</v>
      </c>
      <c r="F96" s="1268">
        <v>0.441</v>
      </c>
      <c r="G96" s="1268">
        <v>0.313</v>
      </c>
      <c r="H96" s="1268"/>
      <c r="I96" s="1268"/>
      <c r="J96" s="1268"/>
      <c r="K96" s="1268"/>
      <c r="L96" s="1268"/>
      <c r="M96" s="1268"/>
    </row>
    <row r="97" spans="2:13" x14ac:dyDescent="0.35">
      <c r="B97" s="752" t="s">
        <v>159</v>
      </c>
      <c r="C97" s="1268">
        <v>25.75</v>
      </c>
      <c r="D97" s="1268">
        <v>0</v>
      </c>
      <c r="E97" s="1268">
        <v>0</v>
      </c>
      <c r="F97" s="1268">
        <v>0</v>
      </c>
      <c r="G97" s="1268">
        <v>0</v>
      </c>
      <c r="H97" s="1268"/>
      <c r="I97" s="1268"/>
      <c r="J97" s="1268"/>
      <c r="K97" s="1268"/>
      <c r="L97" s="1268"/>
      <c r="M97" s="1268"/>
    </row>
    <row r="98" spans="2:13" x14ac:dyDescent="0.3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3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2024-05-20T15:25:31Z</dcterms:modified>
  <cp:category/>
  <cp:contentStatus/>
</cp:coreProperties>
</file>