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廠區月報" sheetId="6" r:id="rId1"/>
    <sheet name="中心主管會議報告" sheetId="7" r:id="rId2"/>
    <sheet name="異常空運費總表" sheetId="1" state="hidden" r:id="rId3"/>
    <sheet name="消耗品總表" sheetId="4" state="hidden" r:id="rId4"/>
    <sheet name="M2" sheetId="2" state="hidden" r:id="rId5"/>
    <sheet name="M3" sheetId="3" state="hidden" r:id="rId6"/>
    <sheet name="資材-SHC空運" sheetId="5" state="hidden" r:id="rId7"/>
  </sheets>
  <definedNames>
    <definedName name="_xlnm._FilterDatabase" localSheetId="4" hidden="1">'M2'!$A$6:$R$49</definedName>
    <definedName name="_xlnm._FilterDatabase" localSheetId="5" hidden="1">'M3'!$A$6:$R$6</definedName>
    <definedName name="_xlnm._FilterDatabase" localSheetId="6" hidden="1">'資材-SHC空運'!$A$4:$P$65</definedName>
    <definedName name="_xlnm.Print_Titles" localSheetId="6">'資材-SHC空運'!$4:$4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6" l="1"/>
  <c r="F16" i="6"/>
  <c r="G16" i="6"/>
  <c r="H16" i="6"/>
  <c r="I16" i="6"/>
  <c r="D16" i="6"/>
  <c r="C16" i="6"/>
  <c r="B16" i="6"/>
  <c r="I9" i="7" l="1"/>
  <c r="I10" i="7"/>
  <c r="I11" i="7"/>
  <c r="I12" i="7"/>
  <c r="I13" i="7"/>
  <c r="I14" i="7"/>
  <c r="I8" i="7"/>
  <c r="I3" i="6"/>
  <c r="I4" i="6"/>
  <c r="I5" i="6"/>
  <c r="I8" i="6"/>
  <c r="C16" i="7" l="1"/>
  <c r="D16" i="7"/>
  <c r="B16" i="7"/>
  <c r="J7" i="7" l="1"/>
  <c r="J8" i="7"/>
  <c r="J9" i="7"/>
  <c r="J10" i="7"/>
  <c r="J11" i="7"/>
  <c r="J12" i="7"/>
  <c r="J13" i="7"/>
  <c r="J14" i="7"/>
  <c r="D7" i="7" l="1"/>
  <c r="E7" i="7"/>
  <c r="E16" i="7" s="1"/>
  <c r="F7" i="7"/>
  <c r="F16" i="7" s="1"/>
  <c r="G7" i="7"/>
  <c r="G16" i="7" s="1"/>
  <c r="H7" i="7"/>
  <c r="H16" i="7" s="1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I7" i="7" l="1"/>
  <c r="I16" i="7" s="1"/>
  <c r="D6" i="7"/>
  <c r="J6" i="7"/>
  <c r="H6" i="7"/>
  <c r="G6" i="7"/>
  <c r="F6" i="7"/>
  <c r="E6" i="7"/>
  <c r="I6" i="7" l="1"/>
  <c r="M54" i="3" l="1"/>
  <c r="J54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N50" i="3" s="1"/>
  <c r="O7" i="3"/>
  <c r="O50" i="3" s="1"/>
  <c r="N7" i="3"/>
  <c r="N49" i="3" s="1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O43" i="2" s="1"/>
  <c r="O46" i="2" s="1"/>
  <c r="N7" i="2"/>
  <c r="N42" i="2" s="1"/>
  <c r="J6" i="1"/>
  <c r="H6" i="1"/>
  <c r="K5" i="1"/>
  <c r="I4" i="1"/>
  <c r="H4" i="1"/>
  <c r="G4" i="1"/>
  <c r="F4" i="1"/>
  <c r="K4" i="1" s="1"/>
  <c r="I3" i="1"/>
  <c r="H3" i="1"/>
  <c r="G3" i="1"/>
  <c r="G6" i="1" s="1"/>
  <c r="F3" i="1"/>
  <c r="K3" i="1" s="1"/>
  <c r="F2" i="1"/>
  <c r="F6" i="1" s="1"/>
  <c r="J15" i="7"/>
  <c r="H15" i="7"/>
  <c r="G15" i="7"/>
  <c r="F15" i="7"/>
  <c r="E15" i="7"/>
  <c r="D15" i="7"/>
  <c r="C15" i="7"/>
  <c r="B15" i="7"/>
  <c r="I5" i="7"/>
  <c r="I4" i="7"/>
  <c r="I3" i="7"/>
  <c r="I15" i="7" s="1"/>
  <c r="J15" i="6"/>
  <c r="H15" i="6"/>
  <c r="G15" i="6"/>
  <c r="F15" i="6"/>
  <c r="E15" i="6"/>
  <c r="D15" i="6"/>
  <c r="C15" i="6"/>
  <c r="B15" i="6"/>
  <c r="I14" i="6"/>
  <c r="I13" i="6"/>
  <c r="I12" i="6"/>
  <c r="I11" i="6"/>
  <c r="I10" i="6"/>
  <c r="I9" i="6"/>
  <c r="M5" i="6"/>
  <c r="M4" i="6"/>
  <c r="M3" i="6"/>
  <c r="I15" i="6"/>
  <c r="I17" i="6" l="1"/>
  <c r="E17" i="6"/>
  <c r="B17" i="7"/>
  <c r="B18" i="7" s="1"/>
  <c r="F17" i="7"/>
  <c r="F18" i="7" s="1"/>
  <c r="D17" i="6"/>
  <c r="H17" i="6"/>
  <c r="B17" i="6"/>
  <c r="C17" i="6"/>
  <c r="F17" i="6"/>
  <c r="G17" i="6"/>
  <c r="I17" i="7"/>
  <c r="I18" i="7" s="1"/>
  <c r="E17" i="7"/>
  <c r="E18" i="7" s="1"/>
  <c r="O42" i="2"/>
  <c r="O53" i="3"/>
  <c r="O54" i="3" s="1"/>
  <c r="N43" i="2"/>
  <c r="O49" i="3"/>
  <c r="C17" i="7"/>
  <c r="C18" i="7" s="1"/>
  <c r="G17" i="7"/>
  <c r="G18" i="7" s="1"/>
  <c r="I2" i="1"/>
  <c r="I6" i="1" s="1"/>
  <c r="D17" i="7"/>
  <c r="D18" i="7" s="1"/>
  <c r="H17" i="7"/>
  <c r="H18" i="7" s="1"/>
  <c r="K2" i="1"/>
  <c r="K6" i="1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微軟正黑體"/>
            <family val="2"/>
            <charset val="136"/>
          </rPr>
          <t>作者:</t>
        </r>
        <r>
          <rPr>
            <sz val="9"/>
            <color indexed="81"/>
            <rFont val="微軟正黑體"/>
            <family val="2"/>
            <charset val="136"/>
          </rPr>
          <t xml:space="preserve">
來源: MA104(台灣原材料)
開發負擔-廠商負擔
Swook更正：MA104 M2分頁的L欄位最下面一個數據，此數據是總金額扣除廠商負擔，即為開發負擔金額。</t>
        </r>
      </text>
    </comment>
    <comment ref="C1" authorId="0" shapeId="0">
      <text>
        <r>
          <rPr>
            <b/>
            <sz val="9"/>
            <color indexed="81"/>
            <rFont val="微軟正黑體"/>
            <family val="2"/>
            <charset val="136"/>
          </rPr>
          <t>作者:</t>
        </r>
        <r>
          <rPr>
            <sz val="9"/>
            <color indexed="81"/>
            <rFont val="微軟正黑體"/>
            <family val="2"/>
            <charset val="136"/>
          </rPr>
          <t xml:space="preserve">
來源:消耗用品報表
6628運費-空運</t>
        </r>
      </text>
    </comment>
    <comment ref="D1" authorId="0" shapeId="0">
      <text>
        <r>
          <rPr>
            <b/>
            <sz val="9"/>
            <color indexed="81"/>
            <rFont val="微軟正黑體"/>
            <family val="2"/>
            <charset val="136"/>
          </rPr>
          <t>作者:</t>
        </r>
        <r>
          <rPr>
            <sz val="9"/>
            <color indexed="81"/>
            <rFont val="微軟正黑體"/>
            <family val="2"/>
            <charset val="136"/>
          </rPr>
          <t xml:space="preserve">
資材每月發出材料空運&amp;快遞費分析
採購空運費: SSB&amp;SHC Total空運&amp;快遞費的Total SHC付費這金額</t>
        </r>
      </text>
    </comment>
    <comment ref="E1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異常費用總表</t>
        </r>
      </text>
    </comment>
    <comment ref="F1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異常費用總表</t>
        </r>
      </text>
    </comment>
    <comment ref="G1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異常費用總表</t>
        </r>
      </text>
    </comment>
    <comment ref="H1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異常費用總表</t>
        </r>
      </text>
    </comment>
    <comment ref="I1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異常費用總表</t>
        </r>
      </text>
    </comment>
    <comment ref="J1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異常費用總表</t>
        </r>
      </text>
    </comment>
    <comment ref="K3" authorId="0" shapeId="0">
      <text>
        <r>
          <rPr>
            <b/>
            <sz val="9"/>
            <color indexed="81"/>
            <rFont val="微軟正黑體"/>
            <family val="2"/>
            <charset val="136"/>
          </rPr>
          <t>作者:</t>
        </r>
        <r>
          <rPr>
            <sz val="9"/>
            <color indexed="81"/>
            <rFont val="微軟正黑體"/>
            <family val="2"/>
            <charset val="136"/>
          </rPr>
          <t xml:space="preserve">
來源: MA104(台灣原材料)
開發負擔-廠商負擔</t>
        </r>
      </text>
    </comment>
    <comment ref="K4" authorId="0" shapeId="0">
      <text>
        <r>
          <rPr>
            <b/>
            <sz val="9"/>
            <color indexed="81"/>
            <rFont val="微軟正黑體"/>
            <family val="2"/>
            <charset val="136"/>
          </rPr>
          <t>作者:</t>
        </r>
        <r>
          <rPr>
            <sz val="9"/>
            <color indexed="81"/>
            <rFont val="微軟正黑體"/>
            <family val="2"/>
            <charset val="136"/>
          </rPr>
          <t xml:space="preserve">
來源:消耗用品報表
6628運費-空運</t>
        </r>
      </text>
    </comment>
    <comment ref="K5" authorId="0" shapeId="0">
      <text>
        <r>
          <rPr>
            <b/>
            <sz val="9"/>
            <color indexed="81"/>
            <rFont val="微軟正黑體"/>
            <family val="2"/>
            <charset val="136"/>
          </rPr>
          <t>作者:</t>
        </r>
        <r>
          <rPr>
            <sz val="9"/>
            <color indexed="81"/>
            <rFont val="微軟正黑體"/>
            <family val="2"/>
            <charset val="136"/>
          </rPr>
          <t xml:space="preserve">
來源:MA104(SHC原材料)
量產負擔-廠商負擔-adidas付費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來源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細明體"/>
            <family val="3"/>
            <charset val="136"/>
          </rPr>
          <t>財務消耗品報表</t>
        </r>
      </text>
    </comment>
    <comment ref="C1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來源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細明體"/>
            <family val="3"/>
            <charset val="136"/>
          </rPr>
          <t>財務消耗品報表</t>
        </r>
      </text>
    </comment>
    <comment ref="D1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來源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細明體"/>
            <family val="3"/>
            <charset val="136"/>
          </rPr>
          <t>財務消耗品報表</t>
        </r>
      </text>
    </comment>
    <comment ref="E1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異常費用總表</t>
        </r>
      </text>
    </comment>
    <comment ref="F1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異常費用總表</t>
        </r>
      </text>
    </comment>
    <comment ref="G1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異常費用總表</t>
        </r>
      </text>
    </comment>
    <comment ref="H1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異常費用總表</t>
        </r>
      </text>
    </comment>
    <comment ref="I1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異常費用總表</t>
        </r>
      </text>
    </comment>
    <comment ref="J1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異常費用總表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 = YTD</t>
        </r>
        <r>
          <rPr>
            <sz val="9"/>
            <color indexed="81"/>
            <rFont val="細明體"/>
            <family val="3"/>
            <charset val="136"/>
          </rPr>
          <t>與目標差距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2" authorId="0" shapeId="0">
      <text>
        <r>
          <rPr>
            <sz val="9"/>
            <color indexed="81"/>
            <rFont val="Tahoma"/>
            <family val="2"/>
          </rPr>
          <t xml:space="preserve">6628
</t>
        </r>
      </text>
    </comment>
    <comment ref="H6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台灣原材料空運費
</t>
        </r>
      </text>
    </comment>
  </commentList>
</comments>
</file>

<file path=xl/sharedStrings.xml><?xml version="1.0" encoding="utf-8"?>
<sst xmlns="http://schemas.openxmlformats.org/spreadsheetml/2006/main" count="1074" uniqueCount="245">
  <si>
    <t>公司</t>
    <phoneticPr fontId="4" type="noConversion"/>
  </si>
  <si>
    <t>廠別</t>
    <phoneticPr fontId="4" type="noConversion"/>
  </si>
  <si>
    <t>月份</t>
    <phoneticPr fontId="4" type="noConversion"/>
  </si>
  <si>
    <t>類別</t>
    <phoneticPr fontId="4" type="noConversion"/>
  </si>
  <si>
    <t>幣別</t>
    <phoneticPr fontId="4" type="noConversion"/>
  </si>
  <si>
    <t>運費總金額</t>
    <phoneticPr fontId="4" type="noConversion"/>
  </si>
  <si>
    <t>廠商負擔</t>
    <phoneticPr fontId="4" type="noConversion"/>
  </si>
  <si>
    <t>開發負擔</t>
    <phoneticPr fontId="4" type="noConversion"/>
  </si>
  <si>
    <t>量產負擔</t>
    <phoneticPr fontId="4" type="noConversion"/>
  </si>
  <si>
    <t>費用調整</t>
    <phoneticPr fontId="4" type="noConversion"/>
  </si>
  <si>
    <t>實際損失</t>
    <phoneticPr fontId="4" type="noConversion"/>
  </si>
  <si>
    <t>W</t>
    <phoneticPr fontId="4" type="noConversion"/>
  </si>
  <si>
    <t>C</t>
  </si>
  <si>
    <t>JAN</t>
    <phoneticPr fontId="4" type="noConversion"/>
  </si>
  <si>
    <t>成品</t>
    <phoneticPr fontId="4" type="noConversion"/>
  </si>
  <si>
    <t>USD</t>
  </si>
  <si>
    <t>原材料</t>
    <phoneticPr fontId="4" type="noConversion"/>
  </si>
  <si>
    <t>H/C</t>
    <phoneticPr fontId="4" type="noConversion"/>
  </si>
  <si>
    <t>程式名稱:</t>
  </si>
  <si>
    <t>MA104</t>
  </si>
  <si>
    <t>印表人員:</t>
  </si>
  <si>
    <t>cec</t>
  </si>
  <si>
    <t>異常運費明細表</t>
  </si>
  <si>
    <t>事業部別:</t>
  </si>
  <si>
    <t>第二事業部</t>
  </si>
  <si>
    <t>異常空運費用</t>
  </si>
  <si>
    <t>公司</t>
  </si>
  <si>
    <t>廠別</t>
  </si>
  <si>
    <t>月份</t>
  </si>
  <si>
    <t>類別</t>
  </si>
  <si>
    <t>空運編號</t>
  </si>
  <si>
    <t>總重量</t>
  </si>
  <si>
    <t>開發</t>
  </si>
  <si>
    <t>量產</t>
  </si>
  <si>
    <t>幣別</t>
  </si>
  <si>
    <t>總金額</t>
  </si>
  <si>
    <t>廠商負擔</t>
  </si>
  <si>
    <t>開發負擔</t>
  </si>
  <si>
    <t>量產負擔</t>
  </si>
  <si>
    <t>實際負擔</t>
  </si>
  <si>
    <t>匯率</t>
  </si>
  <si>
    <t>說明</t>
  </si>
  <si>
    <t>W</t>
  </si>
  <si>
    <t>2021/01</t>
  </si>
  <si>
    <t>原材料</t>
  </si>
  <si>
    <t xml:space="preserve">SHCA210105-1    </t>
  </si>
  <si>
    <t xml:space="preserve">                                        </t>
  </si>
  <si>
    <t xml:space="preserve">SHCQ210104      </t>
  </si>
  <si>
    <t xml:space="preserve">SHCQ210104-1    </t>
  </si>
  <si>
    <t xml:space="preserve">SHCQ210105-1    </t>
  </si>
  <si>
    <t xml:space="preserve">SHCQ210106      </t>
  </si>
  <si>
    <t xml:space="preserve">SHCQ210106-1    </t>
  </si>
  <si>
    <t xml:space="preserve">SHCQ210107      </t>
  </si>
  <si>
    <t xml:space="preserve">SHCQ210107-1    </t>
  </si>
  <si>
    <t xml:space="preserve">SHCQ210108      </t>
  </si>
  <si>
    <t xml:space="preserve">SHCQ210108-1    </t>
  </si>
  <si>
    <t xml:space="preserve">SHCQ210108-2    </t>
  </si>
  <si>
    <t xml:space="preserve">SHCQ210111      </t>
  </si>
  <si>
    <t xml:space="preserve">SHCQ210111-1    </t>
  </si>
  <si>
    <t xml:space="preserve">SHCQ210112      </t>
  </si>
  <si>
    <t xml:space="preserve">SHCQ210112-1    </t>
  </si>
  <si>
    <t xml:space="preserve">SHCQ210113-1    </t>
  </si>
  <si>
    <t xml:space="preserve">SHCQ210114      </t>
  </si>
  <si>
    <t xml:space="preserve">SHCQ210115      </t>
  </si>
  <si>
    <t xml:space="preserve">SHCQ210115-1    </t>
  </si>
  <si>
    <t xml:space="preserve">SHCQ210115-2    </t>
  </si>
  <si>
    <t xml:space="preserve">SHCQ210115-3    </t>
  </si>
  <si>
    <t xml:space="preserve">SHCQ210118      </t>
  </si>
  <si>
    <t xml:space="preserve">SHCQ210119-1    </t>
  </si>
  <si>
    <t xml:space="preserve">SHCQ210120      </t>
  </si>
  <si>
    <t xml:space="preserve">SHCQ210120-1    </t>
  </si>
  <si>
    <t xml:space="preserve">SHCQ210121      </t>
  </si>
  <si>
    <t xml:space="preserve">SHCQ210121-1    </t>
  </si>
  <si>
    <t xml:space="preserve">SHCQ210122-1    </t>
  </si>
  <si>
    <t xml:space="preserve">SHCQ210125      </t>
  </si>
  <si>
    <t xml:space="preserve">SHCQ210125-3    </t>
  </si>
  <si>
    <t xml:space="preserve">SHCQ210126-1    </t>
  </si>
  <si>
    <t xml:space="preserve">SHCQ210127      </t>
  </si>
  <si>
    <t xml:space="preserve">SHCQ210128      </t>
  </si>
  <si>
    <t xml:space="preserve">SHCQ210128-1    </t>
  </si>
  <si>
    <t xml:space="preserve">SHCQ210129      </t>
  </si>
  <si>
    <t>小計</t>
  </si>
  <si>
    <t>異常空運費用小計：</t>
  </si>
  <si>
    <t>調  整</t>
  </si>
  <si>
    <t>異常運費總計:</t>
  </si>
  <si>
    <t xml:space="preserve">C210001A        </t>
  </si>
  <si>
    <t xml:space="preserve">Italy&amp;USA&amp;日本&amp;澳洲訂購需安排空運       </t>
  </si>
  <si>
    <t xml:space="preserve">C210004H        </t>
  </si>
  <si>
    <t xml:space="preserve">現場開補                                </t>
  </si>
  <si>
    <t xml:space="preserve">C210009H        </t>
  </si>
  <si>
    <t xml:space="preserve">外包開補                                </t>
  </si>
  <si>
    <t xml:space="preserve">C210014A        </t>
  </si>
  <si>
    <t xml:space="preserve">生管上線需求                            </t>
  </si>
  <si>
    <t xml:space="preserve">C210015H        </t>
  </si>
  <si>
    <t xml:space="preserve">C210020H        </t>
  </si>
  <si>
    <t xml:space="preserve">C210033H        </t>
  </si>
  <si>
    <t xml:space="preserve">C210035H        </t>
  </si>
  <si>
    <t xml:space="preserve">C210038H        </t>
  </si>
  <si>
    <t xml:space="preserve">C210040H        </t>
  </si>
  <si>
    <t xml:space="preserve">C210043H        </t>
  </si>
  <si>
    <t xml:space="preserve">C210045E        </t>
  </si>
  <si>
    <t xml:space="preserve">C210049H        </t>
  </si>
  <si>
    <t xml:space="preserve">C210051H        </t>
  </si>
  <si>
    <t xml:space="preserve">C210055H        </t>
  </si>
  <si>
    <t xml:space="preserve">C210058E        </t>
  </si>
  <si>
    <t xml:space="preserve">C210064A        </t>
  </si>
  <si>
    <t xml:space="preserve">C210071H        </t>
  </si>
  <si>
    <t xml:space="preserve">C210085A        </t>
  </si>
  <si>
    <t xml:space="preserve">C210087H        </t>
  </si>
  <si>
    <t xml:space="preserve">C210089H        </t>
  </si>
  <si>
    <t xml:space="preserve">C210091H        </t>
  </si>
  <si>
    <t xml:space="preserve">C210093H        </t>
  </si>
  <si>
    <t xml:space="preserve">C210097H        </t>
  </si>
  <si>
    <t xml:space="preserve">用量變更                                </t>
  </si>
  <si>
    <t xml:space="preserve">C210100H        </t>
  </si>
  <si>
    <t xml:space="preserve">C210104H        </t>
  </si>
  <si>
    <t xml:space="preserve">C210107H        </t>
  </si>
  <si>
    <t xml:space="preserve">C210110H        </t>
  </si>
  <si>
    <t xml:space="preserve">C210111H        </t>
  </si>
  <si>
    <t xml:space="preserve">C210115H        </t>
  </si>
  <si>
    <t xml:space="preserve">C210120H        </t>
  </si>
  <si>
    <t xml:space="preserve">C210124H        </t>
  </si>
  <si>
    <t xml:space="preserve">C210130H        </t>
  </si>
  <si>
    <t xml:space="preserve">C210135H        </t>
  </si>
  <si>
    <t xml:space="preserve">SHC2101PRD      </t>
  </si>
  <si>
    <t xml:space="preserve">SHCQC210104     </t>
  </si>
  <si>
    <t xml:space="preserve">SHCQC210105     </t>
  </si>
  <si>
    <t xml:space="preserve">SHCQC210108     </t>
  </si>
  <si>
    <t xml:space="preserve">SHCQC210115     </t>
  </si>
  <si>
    <t xml:space="preserve">SHCQC210121     </t>
  </si>
  <si>
    <t xml:space="preserve">SHCQC210127     </t>
  </si>
  <si>
    <t xml:space="preserve">成品  </t>
  </si>
  <si>
    <t xml:space="preserve">SHC2101BA       </t>
  </si>
  <si>
    <r>
      <rPr>
        <sz val="11"/>
        <rFont val="新細明體"/>
        <family val="1"/>
        <charset val="136"/>
      </rPr>
      <t>翔鴻程責任有限公司</t>
    </r>
  </si>
  <si>
    <r>
      <t>202101 SHC</t>
    </r>
    <r>
      <rPr>
        <sz val="11"/>
        <rFont val="新細明體"/>
        <family val="1"/>
        <charset val="136"/>
      </rPr>
      <t>消耗品統計表</t>
    </r>
  </si>
  <si>
    <r>
      <rPr>
        <sz val="11"/>
        <rFont val="新細明體"/>
        <family val="1"/>
        <charset val="136"/>
      </rPr>
      <t>程式代號</t>
    </r>
    <r>
      <rPr>
        <sz val="11"/>
        <rFont val="Calibri"/>
        <family val="2"/>
      </rPr>
      <t>:PS398A</t>
    </r>
  </si>
  <si>
    <r>
      <rPr>
        <b/>
        <sz val="11"/>
        <rFont val="新細明體"/>
        <family val="1"/>
        <charset val="136"/>
      </rPr>
      <t>項次</t>
    </r>
  </si>
  <si>
    <r>
      <rPr>
        <b/>
        <sz val="11"/>
        <rFont val="新細明體"/>
        <family val="1"/>
        <charset val="136"/>
      </rPr>
      <t>分類統計類別</t>
    </r>
  </si>
  <si>
    <r>
      <rPr>
        <b/>
        <sz val="11"/>
        <rFont val="新細明體"/>
        <family val="1"/>
        <charset val="136"/>
      </rPr>
      <t>類別名稱</t>
    </r>
  </si>
  <si>
    <r>
      <t>2020</t>
    </r>
    <r>
      <rPr>
        <b/>
        <sz val="11"/>
        <rFont val="新細明體"/>
        <family val="1"/>
        <charset val="136"/>
      </rPr>
      <t>合計</t>
    </r>
  </si>
  <si>
    <t>Total</t>
  </si>
  <si>
    <r>
      <rPr>
        <b/>
        <sz val="11"/>
        <rFont val="新細明體"/>
        <family val="1"/>
        <charset val="136"/>
      </rPr>
      <t>金額</t>
    </r>
  </si>
  <si>
    <r>
      <rPr>
        <b/>
        <sz val="11"/>
        <rFont val="新細明體"/>
        <family val="1"/>
        <charset val="136"/>
      </rPr>
      <t>金額</t>
    </r>
    <r>
      <rPr>
        <b/>
        <sz val="11"/>
        <rFont val="Calibri"/>
        <family val="2"/>
      </rPr>
      <t>/</t>
    </r>
    <r>
      <rPr>
        <b/>
        <sz val="11"/>
        <rFont val="新細明體"/>
        <family val="1"/>
        <charset val="136"/>
      </rPr>
      <t>雙</t>
    </r>
  </si>
  <si>
    <t>%OF FOB</t>
  </si>
  <si>
    <r>
      <rPr>
        <b/>
        <sz val="11"/>
        <rFont val="新細明體"/>
        <family val="1"/>
        <charset val="136"/>
      </rPr>
      <t>說明</t>
    </r>
  </si>
  <si>
    <r>
      <rPr>
        <sz val="11"/>
        <rFont val="新細明體"/>
        <family val="1"/>
        <charset val="136"/>
      </rPr>
      <t>生產雙數</t>
    </r>
  </si>
  <si>
    <t>A000</t>
  </si>
  <si>
    <r>
      <rPr>
        <sz val="11"/>
        <rFont val="新細明體"/>
        <family val="1"/>
        <charset val="136"/>
      </rPr>
      <t>現場耗品</t>
    </r>
  </si>
  <si>
    <t>A001</t>
  </si>
  <si>
    <r>
      <rPr>
        <sz val="11"/>
        <rFont val="新細明體"/>
        <family val="1"/>
        <charset val="136"/>
      </rPr>
      <t>包裝附件</t>
    </r>
  </si>
  <si>
    <t>A002</t>
  </si>
  <si>
    <r>
      <rPr>
        <sz val="11"/>
        <rFont val="新細明體"/>
        <family val="1"/>
        <charset val="136"/>
      </rPr>
      <t>線</t>
    </r>
  </si>
  <si>
    <t>A003</t>
  </si>
  <si>
    <r>
      <rPr>
        <sz val="11"/>
        <rFont val="新細明體"/>
        <family val="1"/>
        <charset val="136"/>
      </rPr>
      <t>印刷用品</t>
    </r>
  </si>
  <si>
    <t>A004</t>
  </si>
  <si>
    <r>
      <rPr>
        <sz val="11"/>
        <rFont val="新細明體"/>
        <family val="1"/>
        <charset val="136"/>
      </rPr>
      <t>膠水</t>
    </r>
  </si>
  <si>
    <t>B001</t>
  </si>
  <si>
    <r>
      <rPr>
        <sz val="11"/>
        <rFont val="新細明體"/>
        <family val="1"/>
        <charset val="136"/>
      </rPr>
      <t>成型模具</t>
    </r>
  </si>
  <si>
    <t>B003</t>
  </si>
  <si>
    <r>
      <rPr>
        <sz val="11"/>
        <rFont val="新細明體"/>
        <family val="1"/>
        <charset val="136"/>
      </rPr>
      <t>面部模具</t>
    </r>
  </si>
  <si>
    <t>B004</t>
  </si>
  <si>
    <r>
      <rPr>
        <sz val="11"/>
        <rFont val="新細明體"/>
        <family val="1"/>
        <charset val="136"/>
      </rPr>
      <t>斬刀</t>
    </r>
  </si>
  <si>
    <t>B005</t>
  </si>
  <si>
    <r>
      <rPr>
        <sz val="11"/>
        <rFont val="新細明體"/>
        <family val="1"/>
        <charset val="136"/>
      </rPr>
      <t>楦頭</t>
    </r>
  </si>
  <si>
    <t>B006</t>
  </si>
  <si>
    <r>
      <rPr>
        <sz val="11"/>
        <rFont val="新細明體"/>
        <family val="1"/>
        <charset val="136"/>
      </rPr>
      <t>銅模</t>
    </r>
  </si>
  <si>
    <t>B007</t>
  </si>
  <si>
    <r>
      <rPr>
        <sz val="11"/>
        <rFont val="新細明體"/>
        <family val="1"/>
        <charset val="136"/>
      </rPr>
      <t>網版</t>
    </r>
    <r>
      <rPr>
        <sz val="11"/>
        <rFont val="Calibri"/>
        <family val="2"/>
      </rPr>
      <t>(</t>
    </r>
    <r>
      <rPr>
        <sz val="11"/>
        <rFont val="新細明體"/>
        <family val="1"/>
        <charset val="136"/>
      </rPr>
      <t>含附件</t>
    </r>
    <r>
      <rPr>
        <sz val="11"/>
        <rFont val="Calibri"/>
        <family val="2"/>
      </rPr>
      <t>)</t>
    </r>
  </si>
  <si>
    <t>B009</t>
  </si>
  <si>
    <r>
      <rPr>
        <sz val="11"/>
        <rFont val="新細明體"/>
        <family val="1"/>
        <charset val="136"/>
      </rPr>
      <t>熱壓及電腦針車夾板</t>
    </r>
  </si>
  <si>
    <t>C001</t>
  </si>
  <si>
    <r>
      <rPr>
        <sz val="11"/>
        <rFont val="新細明體"/>
        <family val="1"/>
        <charset val="136"/>
      </rPr>
      <t>工務零件</t>
    </r>
  </si>
  <si>
    <t>C002</t>
  </si>
  <si>
    <r>
      <rPr>
        <sz val="11"/>
        <rFont val="新細明體"/>
        <family val="1"/>
        <charset val="136"/>
      </rPr>
      <t>針</t>
    </r>
  </si>
  <si>
    <t>C003</t>
  </si>
  <si>
    <r>
      <rPr>
        <sz val="11"/>
        <rFont val="新細明體"/>
        <family val="1"/>
        <charset val="136"/>
      </rPr>
      <t>機器維修</t>
    </r>
  </si>
  <si>
    <t>E001</t>
  </si>
  <si>
    <r>
      <rPr>
        <sz val="11"/>
        <rFont val="新細明體"/>
        <family val="1"/>
        <charset val="136"/>
      </rPr>
      <t>柴油</t>
    </r>
  </si>
  <si>
    <t>F001</t>
  </si>
  <si>
    <r>
      <rPr>
        <sz val="11"/>
        <rFont val="新細明體"/>
        <family val="1"/>
        <charset val="136"/>
      </rPr>
      <t>藥品類</t>
    </r>
  </si>
  <si>
    <t>F002</t>
  </si>
  <si>
    <r>
      <rPr>
        <sz val="11"/>
        <rFont val="新細明體"/>
        <family val="1"/>
        <charset val="136"/>
      </rPr>
      <t>報表紙</t>
    </r>
  </si>
  <si>
    <t>F003</t>
  </si>
  <si>
    <r>
      <rPr>
        <sz val="11"/>
        <rFont val="新細明體"/>
        <family val="1"/>
        <charset val="136"/>
      </rPr>
      <t>清潔類用品</t>
    </r>
  </si>
  <si>
    <t>F004</t>
  </si>
  <si>
    <r>
      <rPr>
        <sz val="11"/>
        <rFont val="新細明體"/>
        <family val="1"/>
        <charset val="136"/>
      </rPr>
      <t>文具類用品</t>
    </r>
  </si>
  <si>
    <t>F005</t>
  </si>
  <si>
    <r>
      <rPr>
        <sz val="11"/>
        <rFont val="新細明體"/>
        <family val="1"/>
        <charset val="136"/>
      </rPr>
      <t>電腦類用品</t>
    </r>
  </si>
  <si>
    <t>F006</t>
  </si>
  <si>
    <r>
      <rPr>
        <sz val="11"/>
        <rFont val="新細明體"/>
        <family val="1"/>
        <charset val="136"/>
      </rPr>
      <t>實驗室耗材</t>
    </r>
  </si>
  <si>
    <t>F007</t>
  </si>
  <si>
    <r>
      <rPr>
        <sz val="11"/>
        <rFont val="新細明體"/>
        <family val="1"/>
        <charset val="136"/>
      </rPr>
      <t>總務其他</t>
    </r>
  </si>
  <si>
    <t>F008</t>
  </si>
  <si>
    <r>
      <rPr>
        <sz val="11"/>
        <rFont val="新細明體"/>
        <family val="1"/>
        <charset val="136"/>
      </rPr>
      <t>生產消耗類</t>
    </r>
  </si>
  <si>
    <r>
      <rPr>
        <sz val="11"/>
        <rFont val="新細明體"/>
        <family val="1"/>
        <charset val="136"/>
      </rPr>
      <t>消耗品領料費用小計</t>
    </r>
  </si>
  <si>
    <t>Z001</t>
  </si>
  <si>
    <r>
      <t>5503</t>
    </r>
    <r>
      <rPr>
        <sz val="11"/>
        <rFont val="新細明體"/>
        <family val="1"/>
        <charset val="136"/>
      </rPr>
      <t>電費</t>
    </r>
  </si>
  <si>
    <t>Z002</t>
  </si>
  <si>
    <r>
      <t>1134</t>
    </r>
    <r>
      <rPr>
        <sz val="11"/>
        <rFont val="新細明體"/>
        <family val="1"/>
        <charset val="136"/>
      </rPr>
      <t>鞋型工序</t>
    </r>
    <r>
      <rPr>
        <sz val="11"/>
        <rFont val="Calibri"/>
        <family val="2"/>
      </rPr>
      <t>T3</t>
    </r>
    <r>
      <rPr>
        <sz val="11"/>
        <rFont val="新細明體"/>
        <family val="1"/>
        <charset val="136"/>
      </rPr>
      <t>外包</t>
    </r>
  </si>
  <si>
    <t>Z003</t>
  </si>
  <si>
    <r>
      <t>5547</t>
    </r>
    <r>
      <rPr>
        <sz val="11"/>
        <rFont val="新細明體"/>
        <family val="1"/>
        <charset val="136"/>
      </rPr>
      <t>運費</t>
    </r>
    <r>
      <rPr>
        <sz val="11"/>
        <rFont val="Calibri"/>
        <family val="2"/>
      </rPr>
      <t>(</t>
    </r>
    <r>
      <rPr>
        <sz val="11"/>
        <rFont val="新細明體"/>
        <family val="1"/>
        <charset val="136"/>
      </rPr>
      <t>材料</t>
    </r>
    <r>
      <rPr>
        <sz val="11"/>
        <rFont val="Calibri"/>
        <family val="2"/>
      </rPr>
      <t>)</t>
    </r>
  </si>
  <si>
    <t>Z004</t>
  </si>
  <si>
    <r>
      <t>5548</t>
    </r>
    <r>
      <rPr>
        <sz val="11"/>
        <rFont val="新細明體"/>
        <family val="1"/>
        <charset val="136"/>
      </rPr>
      <t>空運費</t>
    </r>
    <r>
      <rPr>
        <sz val="11"/>
        <rFont val="Calibri"/>
        <family val="2"/>
      </rPr>
      <t>(</t>
    </r>
    <r>
      <rPr>
        <sz val="11"/>
        <rFont val="新細明體"/>
        <family val="1"/>
        <charset val="136"/>
      </rPr>
      <t>材料</t>
    </r>
    <r>
      <rPr>
        <sz val="11"/>
        <rFont val="Calibri"/>
        <family val="2"/>
      </rPr>
      <t>)</t>
    </r>
  </si>
  <si>
    <t>Z005</t>
  </si>
  <si>
    <r>
      <t>6205</t>
    </r>
    <r>
      <rPr>
        <sz val="11"/>
        <rFont val="新細明體"/>
        <family val="1"/>
        <charset val="136"/>
      </rPr>
      <t>成品出口費用</t>
    </r>
  </si>
  <si>
    <t>Z006</t>
  </si>
  <si>
    <r>
      <t>6227</t>
    </r>
    <r>
      <rPr>
        <sz val="11"/>
        <rFont val="新細明體"/>
        <family val="1"/>
        <charset val="136"/>
      </rPr>
      <t>快遞費</t>
    </r>
  </si>
  <si>
    <t>Z007</t>
  </si>
  <si>
    <r>
      <t>6628</t>
    </r>
    <r>
      <rPr>
        <sz val="11"/>
        <rFont val="新細明體"/>
        <family val="1"/>
        <charset val="136"/>
      </rPr>
      <t>運費</t>
    </r>
    <r>
      <rPr>
        <sz val="11"/>
        <rFont val="Calibri"/>
        <family val="2"/>
      </rPr>
      <t>-</t>
    </r>
    <r>
      <rPr>
        <sz val="11"/>
        <rFont val="新細明體"/>
        <family val="1"/>
        <charset val="136"/>
      </rPr>
      <t>空運</t>
    </r>
  </si>
  <si>
    <t>Z008</t>
  </si>
  <si>
    <r>
      <t>5402</t>
    </r>
    <r>
      <rPr>
        <sz val="11"/>
        <rFont val="新細明體"/>
        <family val="1"/>
        <charset val="136"/>
      </rPr>
      <t>鞋型工段外包</t>
    </r>
  </si>
  <si>
    <r>
      <rPr>
        <sz val="11"/>
        <rFont val="新細明體"/>
        <family val="1"/>
        <charset val="136"/>
      </rPr>
      <t>重點費用小計</t>
    </r>
  </si>
  <si>
    <t>c42</t>
  </si>
  <si>
    <t>Div. 2</t>
  </si>
  <si>
    <t>開發實際負擔</t>
    <phoneticPr fontId="3" type="noConversion"/>
  </si>
  <si>
    <t>量產實際負擔</t>
    <phoneticPr fontId="3" type="noConversion"/>
  </si>
  <si>
    <t>目標</t>
    <phoneticPr fontId="4" type="noConversion"/>
  </si>
  <si>
    <t>開發空運費</t>
    <phoneticPr fontId="4" type="noConversion"/>
  </si>
  <si>
    <t>成品空運費</t>
    <phoneticPr fontId="4" type="noConversion"/>
  </si>
  <si>
    <t>採購空運費</t>
    <phoneticPr fontId="4" type="noConversion"/>
  </si>
  <si>
    <t>客戶索賠</t>
    <phoneticPr fontId="4" type="noConversion"/>
  </si>
  <si>
    <t>B倉損失</t>
    <phoneticPr fontId="4" type="noConversion"/>
  </si>
  <si>
    <t>生產補料</t>
    <phoneticPr fontId="4" type="noConversion"/>
  </si>
  <si>
    <t>其它損失</t>
    <phoneticPr fontId="4" type="noConversion"/>
  </si>
  <si>
    <t>總異常費用</t>
    <phoneticPr fontId="4" type="noConversion"/>
  </si>
  <si>
    <t>生產金額</t>
    <phoneticPr fontId="4" type="noConversion"/>
  </si>
  <si>
    <t>2020實績</t>
    <phoneticPr fontId="4" type="noConversion"/>
  </si>
  <si>
    <t>2021目標</t>
    <phoneticPr fontId="4" type="noConversion"/>
  </si>
  <si>
    <t>客戶索賠</t>
  </si>
  <si>
    <t>B倉損失</t>
  </si>
  <si>
    <t>生產補料</t>
  </si>
  <si>
    <t>其它損失</t>
  </si>
  <si>
    <t>總異常費用</t>
  </si>
  <si>
    <t>生產金額</t>
  </si>
  <si>
    <t>目標</t>
  </si>
  <si>
    <r>
      <rPr>
        <b/>
        <sz val="11"/>
        <color theme="1"/>
        <rFont val="Calibri"/>
        <family val="2"/>
      </rPr>
      <t>6227</t>
    </r>
    <r>
      <rPr>
        <b/>
        <sz val="11"/>
        <color theme="1"/>
        <rFont val="微軟正黑體"/>
        <family val="2"/>
        <charset val="136"/>
      </rPr>
      <t xml:space="preserve"> 快遞空運費</t>
    </r>
    <phoneticPr fontId="3" type="noConversion"/>
  </si>
  <si>
    <t>YTD</t>
    <phoneticPr fontId="3" type="noConversion"/>
  </si>
  <si>
    <t>YTD</t>
    <phoneticPr fontId="4" type="noConversion"/>
  </si>
  <si>
    <r>
      <rPr>
        <b/>
        <sz val="11"/>
        <color theme="1"/>
        <rFont val="Calibri"/>
        <family val="2"/>
      </rPr>
      <t>5548</t>
    </r>
    <r>
      <rPr>
        <b/>
        <sz val="11"/>
        <color theme="1"/>
        <rFont val="微軟正黑體"/>
        <family val="2"/>
        <charset val="136"/>
      </rPr>
      <t xml:space="preserve"> 原材料空運費</t>
    </r>
    <phoneticPr fontId="3" type="noConversion"/>
  </si>
  <si>
    <r>
      <rPr>
        <b/>
        <sz val="11"/>
        <color theme="1"/>
        <rFont val="Calibri"/>
        <family val="2"/>
      </rPr>
      <t>6628</t>
    </r>
    <r>
      <rPr>
        <b/>
        <sz val="11"/>
        <color theme="1"/>
        <rFont val="微軟正黑體"/>
        <family val="2"/>
        <charset val="136"/>
      </rPr>
      <t xml:space="preserve"> 成品空運費</t>
    </r>
    <phoneticPr fontId="3" type="noConversion"/>
  </si>
  <si>
    <t>月份比率</t>
    <phoneticPr fontId="3" type="noConversion"/>
  </si>
  <si>
    <t>YTD占比</t>
    <phoneticPr fontId="4" type="noConversion"/>
  </si>
  <si>
    <t>當月占比</t>
    <phoneticPr fontId="4" type="noConversion"/>
  </si>
  <si>
    <t>YTD比率</t>
    <phoneticPr fontId="3" type="noConversion"/>
  </si>
  <si>
    <t>GAP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</si>
</sst>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.00_ "/>
    <numFmt numFmtId="177" formatCode="#,##0_ "/>
    <numFmt numFmtId="178" formatCode="#,##0.0000_ "/>
    <numFmt numFmtId="179" formatCode="0.0%"/>
    <numFmt numFmtId="180" formatCode="0.000%"/>
    <numFmt numFmtId="181" formatCode="#,##0.00_ ;[Red]\-#,##0.00\ "/>
    <numFmt numFmtId="182" formatCode="#,##0_ ;[Red]\-#,##0\ "/>
  </numFmts>
  <fonts count="29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Courier New"/>
      <family val="3"/>
    </font>
    <font>
      <sz val="12"/>
      <color theme="1"/>
      <name val="Courier New"/>
      <family val="3"/>
    </font>
    <font>
      <sz val="12"/>
      <name val="Times New Roman"/>
      <family val="1"/>
    </font>
    <font>
      <sz val="9"/>
      <color indexed="81"/>
      <name val="Tahoma"/>
      <family val="2"/>
    </font>
    <font>
      <sz val="12"/>
      <name val="微軟正黑體"/>
      <family val="2"/>
      <charset val="136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2"/>
      <name val="新細明體"/>
      <family val="1"/>
      <charset val="136"/>
    </font>
    <font>
      <sz val="11"/>
      <name val="Calibri"/>
      <family val="2"/>
    </font>
    <font>
      <sz val="11"/>
      <name val="新細明體"/>
      <family val="1"/>
      <charset val="136"/>
    </font>
    <font>
      <b/>
      <sz val="11"/>
      <name val="Calibri"/>
      <family val="2"/>
    </font>
    <font>
      <b/>
      <sz val="11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微軟正黑體"/>
      <family val="2"/>
      <charset val="136"/>
    </font>
    <font>
      <sz val="11"/>
      <color theme="1"/>
      <name val="細明體"/>
      <family val="3"/>
      <charset val="136"/>
    </font>
    <font>
      <b/>
      <sz val="11"/>
      <color rgb="FF000000"/>
      <name val="Calibri"/>
      <family val="2"/>
    </font>
    <font>
      <sz val="9"/>
      <color indexed="81"/>
      <name val="微軟正黑體"/>
      <family val="2"/>
      <charset val="136"/>
    </font>
    <font>
      <b/>
      <sz val="9"/>
      <color indexed="8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9"/>
      <color indexed="81"/>
      <name val="Tahoma"/>
      <family val="2"/>
    </font>
    <font>
      <sz val="10"/>
      <color theme="1"/>
      <name val="細明體"/>
      <family val="3"/>
      <charset val="136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>
      <alignment vertical="center"/>
    </xf>
    <xf numFmtId="0" fontId="12" fillId="0" borderId="0"/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</cellStyleXfs>
  <cellXfs count="100">
    <xf numFmtId="0" fontId="0" fillId="0" borderId="0" xfId="0"/>
    <xf numFmtId="44" fontId="5" fillId="0" borderId="0" xfId="1" applyFont="1" applyFill="1" applyAlignment="1" applyProtection="1">
      <alignment horizontal="center"/>
      <protection locked="0"/>
    </xf>
    <xf numFmtId="44" fontId="5" fillId="0" borderId="0" xfId="1" applyFont="1" applyFill="1" applyAlignment="1" applyProtection="1">
      <protection locked="0"/>
    </xf>
    <xf numFmtId="44" fontId="7" fillId="0" borderId="0" xfId="1" applyFont="1" applyFill="1" applyAlignment="1" applyProtection="1">
      <alignment horizontal="left"/>
      <protection locked="0"/>
    </xf>
    <xf numFmtId="44" fontId="5" fillId="0" borderId="0" xfId="1" applyFont="1" applyFill="1" applyAlignment="1" applyProtection="1">
      <alignment horizontal="right"/>
      <protection locked="0"/>
    </xf>
    <xf numFmtId="44" fontId="5" fillId="0" borderId="0" xfId="1" applyFont="1" applyFill="1" applyAlignment="1" applyProtection="1"/>
    <xf numFmtId="44" fontId="5" fillId="0" borderId="2" xfId="1" applyFont="1" applyFill="1" applyBorder="1" applyAlignment="1" applyProtection="1">
      <alignment horizontal="center"/>
      <protection locked="0"/>
    </xf>
    <xf numFmtId="44" fontId="5" fillId="0" borderId="2" xfId="1" applyFont="1" applyFill="1" applyBorder="1" applyAlignment="1" applyProtection="1">
      <alignment horizontal="left"/>
      <protection locked="0"/>
    </xf>
    <xf numFmtId="44" fontId="5" fillId="0" borderId="2" xfId="1" applyFont="1" applyFill="1" applyBorder="1" applyAlignment="1" applyProtection="1"/>
    <xf numFmtId="44" fontId="9" fillId="0" borderId="1" xfId="1" applyFont="1" applyFill="1" applyBorder="1" applyAlignment="1" applyProtection="1">
      <alignment horizontal="center"/>
      <protection locked="0"/>
    </xf>
    <xf numFmtId="44" fontId="9" fillId="0" borderId="1" xfId="1" applyFont="1" applyFill="1" applyBorder="1" applyAlignment="1" applyProtection="1">
      <alignment horizontal="left"/>
      <protection locked="0"/>
    </xf>
    <xf numFmtId="44" fontId="9" fillId="0" borderId="0" xfId="1" applyFont="1" applyFill="1" applyAlignment="1" applyProtection="1">
      <alignment horizontal="left"/>
      <protection locked="0"/>
    </xf>
    <xf numFmtId="44" fontId="6" fillId="0" borderId="0" xfId="1" applyFont="1" applyFill="1" applyAlignment="1" applyProtection="1">
      <protection locked="0"/>
    </xf>
    <xf numFmtId="49" fontId="12" fillId="0" borderId="0" xfId="2" applyNumberFormat="1" applyAlignment="1">
      <alignment vertical="center"/>
    </xf>
    <xf numFmtId="0" fontId="12" fillId="0" borderId="0" xfId="2" applyAlignment="1">
      <alignment vertical="center"/>
    </xf>
    <xf numFmtId="4" fontId="12" fillId="0" borderId="0" xfId="2" applyNumberFormat="1" applyAlignment="1">
      <alignment vertical="center"/>
    </xf>
    <xf numFmtId="176" fontId="12" fillId="0" borderId="0" xfId="2" applyNumberFormat="1" applyAlignment="1">
      <alignment vertical="center"/>
    </xf>
    <xf numFmtId="0" fontId="13" fillId="0" borderId="0" xfId="3" applyFont="1" applyAlignment="1">
      <alignment vertical="center"/>
    </xf>
    <xf numFmtId="0" fontId="15" fillId="0" borderId="5" xfId="3" applyFont="1" applyBorder="1" applyAlignment="1">
      <alignment horizontal="center"/>
    </xf>
    <xf numFmtId="0" fontId="15" fillId="0" borderId="0" xfId="3" applyFont="1" applyAlignment="1">
      <alignment vertical="center"/>
    </xf>
    <xf numFmtId="0" fontId="15" fillId="0" borderId="7" xfId="3" applyFont="1" applyBorder="1" applyAlignment="1">
      <alignment horizontal="center"/>
    </xf>
    <xf numFmtId="0" fontId="15" fillId="0" borderId="8" xfId="3" applyFont="1" applyBorder="1" applyAlignment="1">
      <alignment horizontal="center"/>
    </xf>
    <xf numFmtId="0" fontId="13" fillId="0" borderId="6" xfId="3" applyFont="1" applyBorder="1" applyAlignment="1">
      <alignment vertical="center"/>
    </xf>
    <xf numFmtId="0" fontId="13" fillId="0" borderId="7" xfId="3" applyFont="1" applyBorder="1" applyAlignment="1">
      <alignment vertical="center"/>
    </xf>
    <xf numFmtId="177" fontId="13" fillId="0" borderId="7" xfId="3" applyNumberFormat="1" applyFont="1" applyBorder="1" applyAlignment="1">
      <alignment vertical="center"/>
    </xf>
    <xf numFmtId="0" fontId="13" fillId="0" borderId="8" xfId="3" applyFont="1" applyBorder="1" applyAlignment="1">
      <alignment vertical="center"/>
    </xf>
    <xf numFmtId="49" fontId="13" fillId="0" borderId="7" xfId="3" applyNumberFormat="1" applyFont="1" applyBorder="1" applyAlignment="1">
      <alignment vertical="center"/>
    </xf>
    <xf numFmtId="178" fontId="13" fillId="0" borderId="7" xfId="3" applyNumberFormat="1" applyFont="1" applyBorder="1" applyAlignment="1">
      <alignment vertical="center"/>
    </xf>
    <xf numFmtId="10" fontId="13" fillId="0" borderId="7" xfId="3" applyNumberFormat="1" applyFont="1" applyBorder="1" applyAlignment="1">
      <alignment vertical="center"/>
    </xf>
    <xf numFmtId="0" fontId="13" fillId="0" borderId="9" xfId="3" applyFont="1" applyBorder="1" applyAlignment="1">
      <alignment vertical="center"/>
    </xf>
    <xf numFmtId="49" fontId="13" fillId="0" borderId="10" xfId="3" applyNumberFormat="1" applyFont="1" applyBorder="1" applyAlignment="1">
      <alignment vertical="center"/>
    </xf>
    <xf numFmtId="0" fontId="13" fillId="0" borderId="10" xfId="3" applyFont="1" applyBorder="1" applyAlignment="1">
      <alignment vertical="center"/>
    </xf>
    <xf numFmtId="177" fontId="13" fillId="0" borderId="10" xfId="3" applyNumberFormat="1" applyFont="1" applyBorder="1" applyAlignment="1">
      <alignment vertical="center"/>
    </xf>
    <xf numFmtId="178" fontId="13" fillId="0" borderId="10" xfId="3" applyNumberFormat="1" applyFont="1" applyBorder="1" applyAlignment="1">
      <alignment vertical="center"/>
    </xf>
    <xf numFmtId="10" fontId="13" fillId="0" borderId="10" xfId="3" applyNumberFormat="1" applyFont="1" applyBorder="1" applyAlignment="1">
      <alignment vertical="center"/>
    </xf>
    <xf numFmtId="0" fontId="13" fillId="0" borderId="11" xfId="3" applyFont="1" applyBorder="1" applyAlignment="1">
      <alignment vertical="center"/>
    </xf>
    <xf numFmtId="177" fontId="13" fillId="2" borderId="7" xfId="3" applyNumberFormat="1" applyFont="1" applyFill="1" applyBorder="1" applyAlignment="1">
      <alignment vertical="center"/>
    </xf>
    <xf numFmtId="176" fontId="12" fillId="0" borderId="0" xfId="2" applyNumberFormat="1" applyAlignment="1">
      <alignment horizontal="right" vertical="center"/>
    </xf>
    <xf numFmtId="177" fontId="13" fillId="3" borderId="7" xfId="3" applyNumberFormat="1" applyFont="1" applyFill="1" applyBorder="1" applyAlignment="1">
      <alignment vertical="center"/>
    </xf>
    <xf numFmtId="4" fontId="12" fillId="3" borderId="0" xfId="2" applyNumberFormat="1" applyFill="1" applyAlignment="1">
      <alignment vertical="center"/>
    </xf>
    <xf numFmtId="49" fontId="12" fillId="3" borderId="0" xfId="2" applyNumberFormat="1" applyFill="1" applyAlignment="1">
      <alignment vertical="center"/>
    </xf>
    <xf numFmtId="0" fontId="12" fillId="3" borderId="0" xfId="2" applyFill="1" applyAlignment="1">
      <alignment vertical="center"/>
    </xf>
    <xf numFmtId="0" fontId="12" fillId="0" borderId="0" xfId="2" applyAlignment="1">
      <alignment horizontal="left" vertical="center"/>
    </xf>
    <xf numFmtId="0" fontId="12" fillId="0" borderId="7" xfId="2" applyBorder="1" applyAlignment="1">
      <alignment horizontal="left" vertical="center"/>
    </xf>
    <xf numFmtId="4" fontId="12" fillId="0" borderId="7" xfId="2" applyNumberFormat="1" applyBorder="1" applyAlignment="1">
      <alignment horizontal="left" vertical="center"/>
    </xf>
    <xf numFmtId="4" fontId="12" fillId="0" borderId="0" xfId="2" applyNumberFormat="1" applyAlignment="1">
      <alignment horizontal="left" vertical="center"/>
    </xf>
    <xf numFmtId="0" fontId="12" fillId="0" borderId="0" xfId="2" applyFill="1" applyAlignment="1">
      <alignment vertical="center"/>
    </xf>
    <xf numFmtId="4" fontId="12" fillId="2" borderId="0" xfId="2" applyNumberFormat="1" applyFill="1" applyAlignment="1">
      <alignment vertical="center"/>
    </xf>
    <xf numFmtId="3" fontId="12" fillId="0" borderId="0" xfId="2" applyNumberFormat="1" applyAlignment="1">
      <alignment vertical="center"/>
    </xf>
    <xf numFmtId="176" fontId="17" fillId="3" borderId="0" xfId="2" applyNumberFormat="1" applyFont="1" applyFill="1" applyAlignment="1">
      <alignment horizontal="right" vertical="center"/>
    </xf>
    <xf numFmtId="0" fontId="18" fillId="0" borderId="0" xfId="0" applyFont="1" applyFill="1" applyBorder="1"/>
    <xf numFmtId="0" fontId="0" fillId="0" borderId="0" xfId="0" applyFill="1"/>
    <xf numFmtId="0" fontId="20" fillId="0" borderId="0" xfId="0" applyFont="1" applyFill="1" applyBorder="1"/>
    <xf numFmtId="1" fontId="18" fillId="0" borderId="0" xfId="0" applyNumberFormat="1" applyFont="1" applyFill="1" applyBorder="1"/>
    <xf numFmtId="10" fontId="18" fillId="0" borderId="0" xfId="4" applyNumberFormat="1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3" fontId="22" fillId="0" borderId="0" xfId="0" applyNumberFormat="1" applyFont="1" applyAlignment="1">
      <alignment horizontal="center" vertical="center" readingOrder="1"/>
    </xf>
    <xf numFmtId="179" fontId="19" fillId="0" borderId="0" xfId="4" applyNumberFormat="1" applyFont="1" applyFill="1" applyBorder="1" applyAlignment="1">
      <alignment horizontal="center" vertical="center"/>
    </xf>
    <xf numFmtId="10" fontId="19" fillId="0" borderId="0" xfId="4" applyNumberFormat="1" applyFont="1" applyFill="1" applyBorder="1" applyAlignment="1">
      <alignment horizontal="center" vertical="center"/>
    </xf>
    <xf numFmtId="41" fontId="18" fillId="0" borderId="0" xfId="4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right" vertical="center"/>
    </xf>
    <xf numFmtId="10" fontId="18" fillId="0" borderId="0" xfId="4" applyNumberFormat="1" applyFont="1" applyFill="1" applyBorder="1" applyAlignment="1">
      <alignment horizontal="right" vertical="center"/>
    </xf>
    <xf numFmtId="10" fontId="13" fillId="0" borderId="0" xfId="4" applyNumberFormat="1" applyFont="1" applyFill="1" applyBorder="1" applyAlignment="1">
      <alignment vertical="center"/>
    </xf>
    <xf numFmtId="0" fontId="25" fillId="0" borderId="0" xfId="0" applyFont="1"/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0" fontId="19" fillId="0" borderId="0" xfId="4" applyNumberFormat="1" applyFont="1" applyAlignment="1">
      <alignment horizontal="center" vertical="center"/>
    </xf>
    <xf numFmtId="42" fontId="19" fillId="0" borderId="0" xfId="0" applyNumberFormat="1" applyFont="1" applyAlignment="1">
      <alignment horizontal="center" vertical="center"/>
    </xf>
    <xf numFmtId="180" fontId="19" fillId="0" borderId="0" xfId="4" applyNumberFormat="1" applyFont="1" applyAlignment="1">
      <alignment horizontal="center" vertical="center"/>
    </xf>
    <xf numFmtId="180" fontId="18" fillId="0" borderId="0" xfId="4" applyNumberFormat="1" applyFont="1" applyFill="1" applyBorder="1" applyAlignment="1">
      <alignment horizontal="right" vertical="center"/>
    </xf>
    <xf numFmtId="180" fontId="18" fillId="2" borderId="0" xfId="4" applyNumberFormat="1" applyFont="1" applyFill="1" applyBorder="1" applyAlignment="1">
      <alignment horizontal="right" vertical="center"/>
    </xf>
    <xf numFmtId="10" fontId="18" fillId="2" borderId="0" xfId="4" applyNumberFormat="1" applyFont="1" applyFill="1" applyBorder="1" applyAlignment="1">
      <alignment horizontal="right" vertical="center"/>
    </xf>
    <xf numFmtId="49" fontId="12" fillId="2" borderId="0" xfId="2" applyNumberFormat="1" applyFill="1" applyAlignment="1">
      <alignment vertical="center"/>
    </xf>
    <xf numFmtId="49" fontId="12" fillId="4" borderId="0" xfId="2" applyNumberForma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41" fontId="0" fillId="0" borderId="0" xfId="0" applyNumberFormat="1" applyFill="1"/>
    <xf numFmtId="43" fontId="0" fillId="0" borderId="0" xfId="0" applyNumberFormat="1" applyFill="1"/>
    <xf numFmtId="1" fontId="27" fillId="0" borderId="0" xfId="0" applyNumberFormat="1" applyFont="1" applyFill="1" applyBorder="1"/>
    <xf numFmtId="0" fontId="27" fillId="0" borderId="0" xfId="0" applyFont="1" applyFill="1"/>
    <xf numFmtId="0" fontId="27" fillId="0" borderId="0" xfId="0" applyFont="1" applyFill="1" applyBorder="1" applyAlignment="1">
      <alignment horizontal="center" vertical="center"/>
    </xf>
    <xf numFmtId="179" fontId="27" fillId="0" borderId="0" xfId="4" applyNumberFormat="1" applyFont="1" applyFill="1" applyBorder="1" applyAlignment="1">
      <alignment horizontal="right" vertical="center"/>
    </xf>
    <xf numFmtId="0" fontId="27" fillId="0" borderId="0" xfId="0" applyFont="1" applyFill="1" applyBorder="1"/>
    <xf numFmtId="181" fontId="18" fillId="0" borderId="0" xfId="0" applyNumberFormat="1" applyFont="1" applyFill="1" applyBorder="1" applyAlignment="1">
      <alignment horizontal="center" vertical="center"/>
    </xf>
    <xf numFmtId="177" fontId="18" fillId="0" borderId="0" xfId="4" applyNumberFormat="1" applyFont="1" applyFill="1" applyBorder="1" applyAlignment="1">
      <alignment horizontal="center" vertical="center"/>
    </xf>
    <xf numFmtId="182" fontId="18" fillId="0" borderId="0" xfId="4" applyNumberFormat="1" applyFont="1" applyFill="1" applyBorder="1" applyAlignment="1">
      <alignment horizontal="center" vertical="center"/>
    </xf>
    <xf numFmtId="182" fontId="18" fillId="0" borderId="0" xfId="0" applyNumberFormat="1" applyFont="1" applyFill="1" applyBorder="1" applyAlignment="1">
      <alignment horizontal="center" vertical="center"/>
    </xf>
    <xf numFmtId="43" fontId="27" fillId="0" borderId="0" xfId="6" applyFont="1" applyFill="1" applyBorder="1" applyAlignment="1"/>
    <xf numFmtId="180" fontId="0" fillId="0" borderId="0" xfId="4" applyNumberFormat="1" applyFont="1" applyAlignment="1"/>
    <xf numFmtId="10" fontId="0" fillId="0" borderId="0" xfId="0" applyNumberFormat="1"/>
    <xf numFmtId="0" fontId="13" fillId="0" borderId="0" xfId="3" applyFont="1" applyAlignment="1">
      <alignment horizontal="center" vertical="center"/>
    </xf>
    <xf numFmtId="0" fontId="15" fillId="0" borderId="3" xfId="3" applyFont="1" applyBorder="1" applyAlignment="1">
      <alignment horizontal="center" vertical="center"/>
    </xf>
    <xf numFmtId="0" fontId="15" fillId="0" borderId="6" xfId="3" applyFont="1" applyBorder="1" applyAlignment="1">
      <alignment horizontal="center" vertical="center"/>
    </xf>
    <xf numFmtId="49" fontId="15" fillId="0" borderId="4" xfId="3" applyNumberFormat="1" applyFont="1" applyBorder="1" applyAlignment="1">
      <alignment horizontal="center" vertical="center"/>
    </xf>
    <xf numFmtId="49" fontId="15" fillId="0" borderId="7" xfId="3" applyNumberFormat="1" applyFont="1" applyBorder="1" applyAlignment="1">
      <alignment horizontal="center" vertical="center"/>
    </xf>
    <xf numFmtId="0" fontId="15" fillId="0" borderId="4" xfId="3" applyFont="1" applyBorder="1" applyAlignment="1">
      <alignment horizontal="center" vertical="center"/>
    </xf>
    <xf numFmtId="0" fontId="15" fillId="0" borderId="7" xfId="3" applyFont="1" applyBorder="1" applyAlignment="1">
      <alignment horizontal="center" vertical="center"/>
    </xf>
    <xf numFmtId="180" fontId="18" fillId="5" borderId="0" xfId="0" applyNumberFormat="1" applyFont="1" applyFill="1"/>
    <xf numFmtId="180" fontId="28" fillId="5" borderId="0" xfId="0" applyNumberFormat="1" applyFont="1" applyFill="1"/>
  </cellXfs>
  <cellStyles count="7">
    <cellStyle name="一般" xfId="0" builtinId="0"/>
    <cellStyle name="一般 2" xfId="2"/>
    <cellStyle name="一般 3" xfId="3"/>
    <cellStyle name="千分位" xfId="6" builtinId="3"/>
    <cellStyle name="千分位 2 3" xfId="5"/>
    <cellStyle name="百分比" xfId="4" builtinId="5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7"/>
  <sheetViews>
    <sheetView workbookViewId="0">
      <selection activeCell="J19" sqref="J19"/>
    </sheetView>
  </sheetViews>
  <sheetFormatPr defaultColWidth="9" defaultRowHeight="15" x14ac:dyDescent="0.3"/>
  <cols>
    <col min="1" max="1" width="10.75" style="51" bestFit="1" customWidth="1"/>
    <col min="2" max="4" width="14.375" style="51" customWidth="1"/>
    <col min="5" max="5" width="10.75" style="51" bestFit="1" customWidth="1"/>
    <col min="6" max="13" width="14.375" style="51" customWidth="1"/>
    <col min="14" max="16384" width="9" style="51"/>
  </cols>
  <sheetData>
    <row r="1" spans="1:13" x14ac:dyDescent="0.3">
      <c r="A1" s="55"/>
      <c r="B1" s="56" t="s">
        <v>217</v>
      </c>
      <c r="C1" s="56" t="s">
        <v>218</v>
      </c>
      <c r="D1" s="56" t="s">
        <v>219</v>
      </c>
      <c r="E1" s="56" t="s">
        <v>220</v>
      </c>
      <c r="F1" s="56" t="s">
        <v>221</v>
      </c>
      <c r="G1" s="56" t="s">
        <v>222</v>
      </c>
      <c r="H1" s="56" t="s">
        <v>223</v>
      </c>
      <c r="I1" s="56" t="s">
        <v>224</v>
      </c>
      <c r="J1" s="56" t="s">
        <v>225</v>
      </c>
      <c r="K1" s="57"/>
      <c r="L1" s="56" t="s">
        <v>226</v>
      </c>
      <c r="M1" s="56" t="s">
        <v>227</v>
      </c>
    </row>
    <row r="2" spans="1:13" x14ac:dyDescent="0.3">
      <c r="A2" s="56" t="s">
        <v>216</v>
      </c>
      <c r="B2" s="60">
        <v>1E-4</v>
      </c>
      <c r="C2" s="60">
        <v>2.0000000000000001E-4</v>
      </c>
      <c r="D2" s="60">
        <v>1.1000000000000001E-3</v>
      </c>
      <c r="E2" s="60">
        <v>8.0000000000000004E-4</v>
      </c>
      <c r="F2" s="60">
        <v>2.5000000000000001E-3</v>
      </c>
      <c r="G2" s="59">
        <v>2E-3</v>
      </c>
      <c r="H2" s="60">
        <v>2.9999999999999997E-4</v>
      </c>
      <c r="I2" s="59">
        <v>7.0000000000000001E-3</v>
      </c>
      <c r="J2" s="58">
        <v>251929507</v>
      </c>
      <c r="K2" s="56" t="s">
        <v>224</v>
      </c>
      <c r="L2" s="60">
        <v>5.7000000000000002E-3</v>
      </c>
      <c r="M2" s="59">
        <v>7.0000000000000001E-3</v>
      </c>
    </row>
    <row r="3" spans="1:13" x14ac:dyDescent="0.3">
      <c r="A3" s="56">
        <v>1</v>
      </c>
      <c r="B3" s="86">
        <v>1729.76</v>
      </c>
      <c r="C3" s="86">
        <v>2202.8000000000002</v>
      </c>
      <c r="D3" s="86">
        <v>39006.76</v>
      </c>
      <c r="E3" s="86">
        <v>13660.147500000001</v>
      </c>
      <c r="F3" s="86">
        <v>162535.12000000005</v>
      </c>
      <c r="G3" s="86">
        <v>90368.898386000015</v>
      </c>
      <c r="H3" s="86">
        <v>44737.479999999996</v>
      </c>
      <c r="I3" s="86">
        <f>SUM(B3:H3)</f>
        <v>354240.96588600008</v>
      </c>
      <c r="J3" s="86">
        <v>23124691.469999999</v>
      </c>
      <c r="K3" s="56" t="s">
        <v>217</v>
      </c>
      <c r="L3" s="60">
        <v>8.7839174789477905E-5</v>
      </c>
      <c r="M3" s="60">
        <f>(L3/(L3+L4+L5))*0.14%</f>
        <v>6.4016423385529291E-5</v>
      </c>
    </row>
    <row r="4" spans="1:13" x14ac:dyDescent="0.3">
      <c r="A4" s="56">
        <v>2</v>
      </c>
      <c r="B4" s="86">
        <v>408.16</v>
      </c>
      <c r="C4" s="86">
        <v>358.47</v>
      </c>
      <c r="D4" s="86">
        <v>3354.35</v>
      </c>
      <c r="E4" s="86">
        <v>11669.407499999999</v>
      </c>
      <c r="F4" s="86">
        <v>-125497.88000000006</v>
      </c>
      <c r="G4" s="86">
        <v>23434.939989999984</v>
      </c>
      <c r="H4" s="86">
        <v>5291</v>
      </c>
      <c r="I4" s="86">
        <f>SUM(B4:H4)</f>
        <v>-80981.552510000081</v>
      </c>
      <c r="J4" s="86">
        <v>9130675.7999999989</v>
      </c>
      <c r="K4" s="56" t="s">
        <v>218</v>
      </c>
      <c r="L4" s="60">
        <v>3.3907377907900244E-4</v>
      </c>
      <c r="M4" s="60">
        <f>(L4/(L4+L3+L5))*0.14%</f>
        <v>2.4711400866954636E-4</v>
      </c>
    </row>
    <row r="5" spans="1:13" x14ac:dyDescent="0.3">
      <c r="A5" s="56">
        <v>3</v>
      </c>
      <c r="B5" s="87">
        <v>2481.2800000000002</v>
      </c>
      <c r="C5" s="87">
        <v>2165.7199999999998</v>
      </c>
      <c r="D5" s="87">
        <v>3425</v>
      </c>
      <c r="E5" s="87">
        <v>7948.6600000000044</v>
      </c>
      <c r="F5" s="87">
        <v>-367390.09999999992</v>
      </c>
      <c r="G5" s="87">
        <v>83651.013350000212</v>
      </c>
      <c r="H5" s="87">
        <v>5534</v>
      </c>
      <c r="I5" s="86">
        <f>SUM(B5:H5)</f>
        <v>-262184.42664999975</v>
      </c>
      <c r="J5" s="87">
        <v>20744510.34</v>
      </c>
      <c r="K5" s="56" t="s">
        <v>219</v>
      </c>
      <c r="L5" s="60">
        <v>1.4940760392945956E-3</v>
      </c>
      <c r="M5" s="60">
        <f>(L5/(L3+L4+L5))*0.14%</f>
        <v>1.0888695679449245E-3</v>
      </c>
    </row>
    <row r="6" spans="1:13" x14ac:dyDescent="0.3">
      <c r="A6" s="56">
        <v>4</v>
      </c>
      <c r="B6" s="86">
        <v>1353.54</v>
      </c>
      <c r="C6" s="86">
        <v>2800.17</v>
      </c>
      <c r="D6" s="87">
        <v>6892.72</v>
      </c>
      <c r="E6" s="86">
        <v>16626.545833333344</v>
      </c>
      <c r="F6" s="86">
        <v>184927.47999999998</v>
      </c>
      <c r="G6" s="86">
        <v>113522.44279400024</v>
      </c>
      <c r="H6" s="86">
        <v>2299.7599999999993</v>
      </c>
      <c r="I6" s="86">
        <v>328917.80862733361</v>
      </c>
      <c r="J6" s="86">
        <v>20909263.280000001</v>
      </c>
      <c r="K6" s="56" t="s">
        <v>220</v>
      </c>
      <c r="L6" s="60">
        <v>6.9999999999999999E-4</v>
      </c>
      <c r="M6" s="60">
        <v>8.0000000000000004E-4</v>
      </c>
    </row>
    <row r="7" spans="1:13" x14ac:dyDescent="0.3">
      <c r="A7" s="56">
        <v>5</v>
      </c>
      <c r="B7" s="86">
        <v>1553.37</v>
      </c>
      <c r="C7" s="86">
        <v>1587.45</v>
      </c>
      <c r="D7" s="86">
        <v>9299.4599999999991</v>
      </c>
      <c r="E7" s="86">
        <v>18468.86250000001</v>
      </c>
      <c r="F7" s="86">
        <v>4001.9400000000278</v>
      </c>
      <c r="G7" s="86">
        <v>105501.50279000035</v>
      </c>
      <c r="H7" s="86">
        <v>3831.44</v>
      </c>
      <c r="I7" s="86">
        <v>124547.84612333371</v>
      </c>
      <c r="J7" s="86">
        <v>22057856.239999998</v>
      </c>
      <c r="K7" s="56" t="s">
        <v>221</v>
      </c>
      <c r="L7" s="60">
        <v>-1.2999999999999999E-3</v>
      </c>
      <c r="M7" s="60">
        <v>2.5000000000000001E-3</v>
      </c>
    </row>
    <row r="8" spans="1:13" x14ac:dyDescent="0.3">
      <c r="A8" s="56">
        <v>6</v>
      </c>
      <c r="B8" s="87">
        <v>2440.4499999999998</v>
      </c>
      <c r="C8" s="87">
        <v>138204.09</v>
      </c>
      <c r="D8" s="87">
        <v>12044.62</v>
      </c>
      <c r="E8" s="87">
        <v>12220.019166666667</v>
      </c>
      <c r="F8" s="87">
        <v>406942.83000000007</v>
      </c>
      <c r="G8" s="87">
        <v>197957.93736999953</v>
      </c>
      <c r="H8" s="87">
        <v>7126</v>
      </c>
      <c r="I8" s="86">
        <f t="shared" ref="I8:I13" si="0">SUM(B8:H8)</f>
        <v>776935.94653666625</v>
      </c>
      <c r="J8" s="87">
        <v>19688141.470000003</v>
      </c>
      <c r="K8" s="56" t="s">
        <v>222</v>
      </c>
      <c r="L8" s="60">
        <v>3.5999999999999999E-3</v>
      </c>
      <c r="M8" s="60">
        <v>2E-3</v>
      </c>
    </row>
    <row r="9" spans="1:13" x14ac:dyDescent="0.3">
      <c r="A9" s="56">
        <v>7</v>
      </c>
      <c r="B9" s="86"/>
      <c r="C9" s="86"/>
      <c r="D9" s="86"/>
      <c r="E9" s="86"/>
      <c r="F9" s="86"/>
      <c r="G9" s="86"/>
      <c r="H9" s="86"/>
      <c r="I9" s="86">
        <f t="shared" si="0"/>
        <v>0</v>
      </c>
      <c r="J9" s="86"/>
      <c r="K9" s="56" t="s">
        <v>223</v>
      </c>
      <c r="L9" s="60">
        <v>8.0000000000000004E-4</v>
      </c>
      <c r="M9" s="60">
        <v>2.9999999999999997E-4</v>
      </c>
    </row>
    <row r="10" spans="1:13" x14ac:dyDescent="0.3">
      <c r="A10" s="56">
        <v>8</v>
      </c>
      <c r="B10" s="86"/>
      <c r="C10" s="86"/>
      <c r="D10" s="86"/>
      <c r="E10" s="86"/>
      <c r="F10" s="86"/>
      <c r="G10" s="86"/>
      <c r="H10" s="86"/>
      <c r="I10" s="86">
        <f t="shared" si="0"/>
        <v>0</v>
      </c>
      <c r="J10" s="86"/>
      <c r="K10" s="54"/>
      <c r="L10" s="54"/>
      <c r="M10" s="54"/>
    </row>
    <row r="11" spans="1:13" x14ac:dyDescent="0.3">
      <c r="A11" s="56">
        <v>9</v>
      </c>
      <c r="B11" s="87"/>
      <c r="C11" s="87"/>
      <c r="D11" s="87"/>
      <c r="E11" s="87"/>
      <c r="F11" s="87"/>
      <c r="G11" s="87"/>
      <c r="H11" s="87"/>
      <c r="I11" s="86">
        <f t="shared" si="0"/>
        <v>0</v>
      </c>
      <c r="J11" s="87"/>
      <c r="K11" s="53"/>
      <c r="L11" s="53"/>
      <c r="M11" s="53"/>
    </row>
    <row r="12" spans="1:13" x14ac:dyDescent="0.3">
      <c r="A12" s="56">
        <v>10</v>
      </c>
      <c r="B12" s="87"/>
      <c r="C12" s="87"/>
      <c r="D12" s="87"/>
      <c r="E12" s="87"/>
      <c r="F12" s="87"/>
      <c r="G12" s="87"/>
      <c r="H12" s="87"/>
      <c r="I12" s="86">
        <f t="shared" si="0"/>
        <v>0</v>
      </c>
      <c r="J12" s="87"/>
      <c r="K12" s="50"/>
      <c r="L12" s="50"/>
      <c r="M12" s="50"/>
    </row>
    <row r="13" spans="1:13" x14ac:dyDescent="0.3">
      <c r="A13" s="56">
        <v>11</v>
      </c>
      <c r="B13" s="87"/>
      <c r="C13" s="87"/>
      <c r="D13" s="87"/>
      <c r="E13" s="87"/>
      <c r="F13" s="87"/>
      <c r="G13" s="87"/>
      <c r="H13" s="87"/>
      <c r="I13" s="86">
        <f t="shared" si="0"/>
        <v>0</v>
      </c>
      <c r="J13" s="87"/>
      <c r="K13" s="50"/>
      <c r="L13" s="50"/>
      <c r="M13" s="50"/>
    </row>
    <row r="14" spans="1:13" x14ac:dyDescent="0.3">
      <c r="A14" s="56">
        <v>12</v>
      </c>
      <c r="B14" s="87"/>
      <c r="C14" s="87"/>
      <c r="D14" s="87"/>
      <c r="E14" s="87"/>
      <c r="F14" s="87"/>
      <c r="G14" s="87"/>
      <c r="H14" s="87"/>
      <c r="I14" s="86">
        <f>SUM(B14:H14)</f>
        <v>0</v>
      </c>
      <c r="J14" s="87"/>
      <c r="K14" s="50"/>
      <c r="L14" s="50"/>
      <c r="M14" s="50"/>
    </row>
    <row r="15" spans="1:13" x14ac:dyDescent="0.3">
      <c r="A15" s="56" t="s">
        <v>237</v>
      </c>
      <c r="B15" s="84">
        <f t="shared" ref="B15:J15" si="1">SUM(B3:B14)</f>
        <v>9966.5600000000013</v>
      </c>
      <c r="C15" s="84">
        <f t="shared" si="1"/>
        <v>147318.70000000001</v>
      </c>
      <c r="D15" s="84">
        <f t="shared" si="1"/>
        <v>74022.91</v>
      </c>
      <c r="E15" s="84">
        <f t="shared" si="1"/>
        <v>80593.642500000016</v>
      </c>
      <c r="F15" s="84">
        <f t="shared" si="1"/>
        <v>265519.39000000013</v>
      </c>
      <c r="G15" s="84">
        <f t="shared" si="1"/>
        <v>614436.73468000034</v>
      </c>
      <c r="H15" s="84">
        <f t="shared" si="1"/>
        <v>68819.679999999993</v>
      </c>
      <c r="I15" s="84">
        <f t="shared" si="1"/>
        <v>1241476.5880133337</v>
      </c>
      <c r="J15" s="84">
        <f t="shared" si="1"/>
        <v>115655138.59999999</v>
      </c>
      <c r="K15" s="50"/>
      <c r="L15" s="50"/>
      <c r="M15" s="50"/>
    </row>
    <row r="16" spans="1:13" x14ac:dyDescent="0.3">
      <c r="A16" s="56" t="s">
        <v>242</v>
      </c>
      <c r="B16" s="63">
        <f>B8/$J$8</f>
        <v>1.2395532629215709E-4</v>
      </c>
      <c r="C16" s="63">
        <f>C8/$J$8</f>
        <v>7.0196615668670316E-3</v>
      </c>
      <c r="D16" s="63">
        <f>D8/$J$8</f>
        <v>6.1177028915365673E-4</v>
      </c>
      <c r="E16" s="63">
        <f t="shared" ref="E16:I16" si="2">E8/$J$8</f>
        <v>6.2067916290052267E-4</v>
      </c>
      <c r="F16" s="63">
        <f t="shared" si="2"/>
        <v>2.0669438535886344E-2</v>
      </c>
      <c r="G16" s="63">
        <f t="shared" si="2"/>
        <v>1.0054678734995879E-2</v>
      </c>
      <c r="H16" s="63">
        <f t="shared" si="2"/>
        <v>3.6194376248557093E-4</v>
      </c>
      <c r="I16" s="63">
        <f t="shared" si="2"/>
        <v>3.9462127378581159E-2</v>
      </c>
      <c r="J16" s="63"/>
      <c r="K16" s="50"/>
      <c r="L16" s="50"/>
      <c r="M16" s="50"/>
    </row>
    <row r="17" spans="1:14" x14ac:dyDescent="0.3">
      <c r="A17" s="56" t="s">
        <v>241</v>
      </c>
      <c r="B17" s="64">
        <f t="shared" ref="B17:I17" si="3">B15/$J$15</f>
        <v>8.6174813507162247E-5</v>
      </c>
      <c r="C17" s="64">
        <f t="shared" si="3"/>
        <v>1.2737756556542661E-3</v>
      </c>
      <c r="D17" s="64">
        <f t="shared" si="3"/>
        <v>6.4003131115524859E-4</v>
      </c>
      <c r="E17" s="64">
        <f t="shared" si="3"/>
        <v>6.9684445910127529E-4</v>
      </c>
      <c r="F17" s="64">
        <f t="shared" si="3"/>
        <v>2.2957854982848134E-3</v>
      </c>
      <c r="G17" s="64">
        <f t="shared" si="3"/>
        <v>5.3126626461887302E-3</v>
      </c>
      <c r="H17" s="64">
        <f t="shared" si="3"/>
        <v>5.9504212984445805E-4</v>
      </c>
      <c r="I17" s="64">
        <f t="shared" si="3"/>
        <v>1.0734296833165818E-2</v>
      </c>
      <c r="J17" s="53"/>
      <c r="K17" s="53"/>
      <c r="L17" s="53"/>
      <c r="M17" s="53"/>
    </row>
    <row r="18" spans="1:14" x14ac:dyDescent="0.3">
      <c r="A18" s="56"/>
      <c r="B18" s="54"/>
      <c r="C18" s="54"/>
      <c r="D18" s="54"/>
      <c r="E18" s="54"/>
      <c r="F18" s="54"/>
      <c r="G18" s="54"/>
      <c r="H18" s="54"/>
      <c r="I18" s="54"/>
      <c r="J18" s="53"/>
      <c r="K18" s="53"/>
      <c r="L18" s="53"/>
      <c r="M18" s="53"/>
      <c r="N18" s="53"/>
    </row>
    <row r="19" spans="1:14" x14ac:dyDescent="0.3">
      <c r="A19" s="52"/>
      <c r="B19" s="79">
        <v>5972.7400000000007</v>
      </c>
      <c r="C19" s="80">
        <v>7527.16</v>
      </c>
      <c r="D19" s="88">
        <v>52678.83</v>
      </c>
      <c r="E19" s="80">
        <v>32157.767500000009</v>
      </c>
      <c r="F19" s="81">
        <v>-145425.37999999995</v>
      </c>
      <c r="G19" s="82">
        <v>310977.29452000046</v>
      </c>
      <c r="H19" s="83">
        <v>57862.240000000005</v>
      </c>
      <c r="I19" s="83">
        <v>321750.65202000056</v>
      </c>
      <c r="J19" s="83">
        <v>73909140.890000001</v>
      </c>
      <c r="K19" s="50"/>
      <c r="L19" s="50"/>
      <c r="M19" s="50"/>
      <c r="N19" s="50"/>
    </row>
    <row r="20" spans="1:14" x14ac:dyDescent="0.3">
      <c r="A20" s="52"/>
      <c r="B20" s="54"/>
      <c r="F20" s="63"/>
      <c r="G20" s="54"/>
      <c r="H20" s="54"/>
      <c r="I20" s="54"/>
      <c r="J20" s="54"/>
      <c r="K20" s="54"/>
      <c r="L20" s="54"/>
      <c r="M20" s="54"/>
      <c r="N20" s="54"/>
    </row>
    <row r="21" spans="1:14" x14ac:dyDescent="0.3">
      <c r="A21" s="52"/>
      <c r="B21" s="54"/>
      <c r="F21" s="62"/>
      <c r="G21" s="54"/>
      <c r="H21" s="54"/>
      <c r="I21" s="54"/>
      <c r="J21" s="54"/>
      <c r="K21" s="54"/>
      <c r="L21" s="54"/>
      <c r="M21" s="54"/>
      <c r="N21" s="54"/>
    </row>
    <row r="22" spans="1:14" x14ac:dyDescent="0.3">
      <c r="A22" s="52"/>
      <c r="B22" s="61"/>
      <c r="F22" s="54"/>
      <c r="G22" s="54"/>
      <c r="H22" s="54"/>
      <c r="I22" s="54"/>
      <c r="J22" s="54"/>
      <c r="K22" s="54"/>
      <c r="L22" s="54"/>
      <c r="M22" s="54"/>
      <c r="N22" s="54"/>
    </row>
    <row r="23" spans="1:14" x14ac:dyDescent="0.3">
      <c r="A23" s="52"/>
      <c r="B23" s="61"/>
      <c r="F23" s="54"/>
      <c r="G23" s="54"/>
      <c r="H23" s="54"/>
      <c r="I23" s="54"/>
      <c r="J23" s="54"/>
      <c r="K23" s="54"/>
      <c r="L23" s="54"/>
      <c r="M23" s="54"/>
      <c r="N23" s="54"/>
    </row>
    <row r="24" spans="1:14" x14ac:dyDescent="0.3">
      <c r="A24" s="52"/>
      <c r="B24" s="61"/>
      <c r="F24" s="54"/>
      <c r="G24" s="54"/>
      <c r="H24" s="54"/>
      <c r="I24" s="54"/>
      <c r="J24" s="54"/>
      <c r="K24" s="54"/>
      <c r="L24" s="54"/>
      <c r="M24" s="54"/>
      <c r="N24" s="54"/>
    </row>
    <row r="25" spans="1:14" x14ac:dyDescent="0.3">
      <c r="A25" s="52"/>
      <c r="B25" s="61"/>
      <c r="D25" s="77"/>
      <c r="F25" s="54"/>
      <c r="G25" s="54"/>
      <c r="H25" s="54"/>
      <c r="I25" s="54"/>
      <c r="J25" s="54"/>
      <c r="K25" s="54"/>
      <c r="L25" s="54"/>
      <c r="M25" s="54"/>
      <c r="N25" s="54"/>
    </row>
    <row r="26" spans="1:14" x14ac:dyDescent="0.3">
      <c r="A26" s="52"/>
      <c r="B26" s="54"/>
      <c r="D26" s="78"/>
      <c r="F26" s="54"/>
      <c r="G26" s="54"/>
      <c r="H26" s="54"/>
      <c r="I26" s="54"/>
      <c r="J26" s="54"/>
      <c r="K26" s="54"/>
      <c r="L26" s="54"/>
      <c r="M26" s="54"/>
      <c r="N26" s="54"/>
    </row>
    <row r="27" spans="1:14" x14ac:dyDescent="0.3">
      <c r="A27" s="52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</row>
    <row r="28" spans="1:14" x14ac:dyDescent="0.3">
      <c r="A28" s="52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</row>
    <row r="29" spans="1:14" x14ac:dyDescent="0.3">
      <c r="A29" s="5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</row>
    <row r="30" spans="1:14" x14ac:dyDescent="0.3">
      <c r="A30" s="52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1:14" x14ac:dyDescent="0.3">
      <c r="A31" s="52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</row>
    <row r="32" spans="1:14" x14ac:dyDescent="0.3">
      <c r="A32" s="52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</row>
    <row r="33" spans="1:13" x14ac:dyDescent="0.3">
      <c r="A33" s="52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</row>
    <row r="34" spans="1:13" x14ac:dyDescent="0.3">
      <c r="A34" s="52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</row>
    <row r="35" spans="1:13" x14ac:dyDescent="0.3">
      <c r="A35" s="52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</row>
    <row r="36" spans="1:13" x14ac:dyDescent="0.3">
      <c r="A36" s="5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</row>
    <row r="37" spans="1:13" x14ac:dyDescent="0.3">
      <c r="A37" s="52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</row>
    <row r="38" spans="1:13" x14ac:dyDescent="0.3">
      <c r="A38" s="52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 x14ac:dyDescent="0.3">
      <c r="A39" s="52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</row>
    <row r="40" spans="1:13" x14ac:dyDescent="0.3">
      <c r="A40" s="52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</row>
    <row r="41" spans="1:13" x14ac:dyDescent="0.3">
      <c r="A41" s="52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</row>
    <row r="42" spans="1:13" x14ac:dyDescent="0.3">
      <c r="A42" s="52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</row>
    <row r="43" spans="1:13" x14ac:dyDescent="0.3">
      <c r="A43" s="5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</row>
    <row r="44" spans="1:13" x14ac:dyDescent="0.3">
      <c r="A44" s="52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</row>
    <row r="45" spans="1:13" x14ac:dyDescent="0.3">
      <c r="A45" s="52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</row>
    <row r="46" spans="1:13" x14ac:dyDescent="0.3">
      <c r="A46" s="52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</row>
    <row r="47" spans="1:13" x14ac:dyDescent="0.3">
      <c r="A47" s="52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D18" sqref="D18"/>
    </sheetView>
  </sheetViews>
  <sheetFormatPr defaultRowHeight="15" x14ac:dyDescent="0.3"/>
  <cols>
    <col min="1" max="1" width="12.375" customWidth="1"/>
    <col min="2" max="2" width="19" bestFit="1" customWidth="1"/>
    <col min="3" max="3" width="21.375" bestFit="1" customWidth="1"/>
    <col min="4" max="4" width="19" bestFit="1" customWidth="1"/>
    <col min="5" max="5" width="13.25" bestFit="1" customWidth="1"/>
    <col min="6" max="6" width="12" bestFit="1" customWidth="1"/>
    <col min="7" max="7" width="14.375" bestFit="1" customWidth="1"/>
    <col min="8" max="8" width="10.75" bestFit="1" customWidth="1"/>
    <col min="9" max="9" width="14.375" bestFit="1" customWidth="1"/>
    <col min="10" max="10" width="16.125" bestFit="1" customWidth="1"/>
  </cols>
  <sheetData>
    <row r="1" spans="1:10" x14ac:dyDescent="0.3">
      <c r="A1" s="65"/>
      <c r="B1" s="66" t="s">
        <v>235</v>
      </c>
      <c r="C1" s="66" t="s">
        <v>238</v>
      </c>
      <c r="D1" s="66" t="s">
        <v>239</v>
      </c>
      <c r="E1" s="66" t="s">
        <v>228</v>
      </c>
      <c r="F1" s="66" t="s">
        <v>229</v>
      </c>
      <c r="G1" s="66" t="s">
        <v>230</v>
      </c>
      <c r="H1" s="66" t="s">
        <v>231</v>
      </c>
      <c r="I1" s="66" t="s">
        <v>232</v>
      </c>
      <c r="J1" s="66" t="s">
        <v>233</v>
      </c>
    </row>
    <row r="2" spans="1:10" x14ac:dyDescent="0.3">
      <c r="A2" s="66" t="s">
        <v>234</v>
      </c>
      <c r="B2" s="70">
        <v>3.0000000000000001E-5</v>
      </c>
      <c r="C2" s="68">
        <v>1.1999999999999999E-3</v>
      </c>
      <c r="D2" s="68">
        <v>2.0000000000000001E-4</v>
      </c>
      <c r="E2" s="68">
        <v>8.0000000000000004E-4</v>
      </c>
      <c r="F2" s="68">
        <v>2.5000000000000001E-3</v>
      </c>
      <c r="G2" s="68">
        <v>2E-3</v>
      </c>
      <c r="H2" s="68">
        <v>2.9999999999999997E-4</v>
      </c>
      <c r="I2" s="68">
        <v>7.0000000000000001E-3</v>
      </c>
      <c r="J2" s="69">
        <v>251929507</v>
      </c>
    </row>
    <row r="3" spans="1:10" x14ac:dyDescent="0.3">
      <c r="A3" s="67">
        <v>1</v>
      </c>
      <c r="B3" s="85">
        <v>1334.49</v>
      </c>
      <c r="C3" s="85">
        <v>44304.49</v>
      </c>
      <c r="D3" s="85">
        <v>2202.8000000000002</v>
      </c>
      <c r="E3" s="85">
        <v>13660.147499999999</v>
      </c>
      <c r="F3" s="85">
        <v>162535.12000000005</v>
      </c>
      <c r="G3" s="85">
        <v>91819.108386000007</v>
      </c>
      <c r="H3" s="85">
        <v>44737.48</v>
      </c>
      <c r="I3" s="85">
        <f t="shared" ref="I3:I8" si="0">SUM(B3:H3)</f>
        <v>360593.635886</v>
      </c>
      <c r="J3" s="85">
        <v>23124691.469999999</v>
      </c>
    </row>
    <row r="4" spans="1:10" x14ac:dyDescent="0.3">
      <c r="A4" s="76">
        <v>2</v>
      </c>
      <c r="B4" s="85">
        <v>765.95</v>
      </c>
      <c r="C4" s="85">
        <v>15213.89</v>
      </c>
      <c r="D4" s="85">
        <v>358.47</v>
      </c>
      <c r="E4" s="85">
        <v>11669.407499999999</v>
      </c>
      <c r="F4" s="85">
        <v>-125497.88000000006</v>
      </c>
      <c r="G4" s="85">
        <v>23359.339989999986</v>
      </c>
      <c r="H4" s="85">
        <v>5291</v>
      </c>
      <c r="I4" s="85">
        <f t="shared" si="0"/>
        <v>-68839.822510000085</v>
      </c>
      <c r="J4" s="85">
        <v>9130675.7999999989</v>
      </c>
    </row>
    <row r="5" spans="1:10" x14ac:dyDescent="0.3">
      <c r="A5" s="67">
        <v>3</v>
      </c>
      <c r="B5" s="85">
        <v>1352.37</v>
      </c>
      <c r="C5" s="85">
        <v>36320.9</v>
      </c>
      <c r="D5" s="85">
        <v>2165.7199999999998</v>
      </c>
      <c r="E5" s="85">
        <v>7948.6600000000126</v>
      </c>
      <c r="F5" s="85">
        <v>-367390.09999999992</v>
      </c>
      <c r="G5" s="85">
        <v>83651.013350000212</v>
      </c>
      <c r="H5" s="85">
        <v>5534</v>
      </c>
      <c r="I5" s="85">
        <f t="shared" si="0"/>
        <v>-230417.4366499997</v>
      </c>
      <c r="J5" s="85">
        <v>20744510.34</v>
      </c>
    </row>
    <row r="6" spans="1:10" x14ac:dyDescent="0.3">
      <c r="A6" s="67">
        <v>4</v>
      </c>
      <c r="B6" s="85">
        <v>497.28</v>
      </c>
      <c r="C6" s="85">
        <v>19918.66</v>
      </c>
      <c r="D6" s="85">
        <f>廠區月報!C6</f>
        <v>2800.17</v>
      </c>
      <c r="E6" s="85">
        <f>廠區月報!E6</f>
        <v>16626.545833333344</v>
      </c>
      <c r="F6" s="85">
        <f>廠區月報!F6</f>
        <v>184927.47999999998</v>
      </c>
      <c r="G6" s="85">
        <f>廠區月報!G6</f>
        <v>113522.44279400024</v>
      </c>
      <c r="H6" s="85">
        <f>廠區月報!H6</f>
        <v>2299.7599999999993</v>
      </c>
      <c r="I6" s="85">
        <f t="shared" si="0"/>
        <v>340592.33862733358</v>
      </c>
      <c r="J6" s="85">
        <f>廠區月報!J6</f>
        <v>20909263.280000001</v>
      </c>
    </row>
    <row r="7" spans="1:10" x14ac:dyDescent="0.3">
      <c r="A7" s="67">
        <v>5</v>
      </c>
      <c r="B7" s="85">
        <v>551.57000000000005</v>
      </c>
      <c r="C7" s="85">
        <v>21265.32</v>
      </c>
      <c r="D7" s="85">
        <f>廠區月報!C7</f>
        <v>1587.45</v>
      </c>
      <c r="E7" s="85">
        <f>廠區月報!E7</f>
        <v>18468.86250000001</v>
      </c>
      <c r="F7" s="85">
        <f>廠區月報!F7</f>
        <v>4001.9400000000278</v>
      </c>
      <c r="G7" s="85">
        <f>廠區月報!G7</f>
        <v>105501.50279000035</v>
      </c>
      <c r="H7" s="85">
        <f>廠區月報!H7</f>
        <v>3831.44</v>
      </c>
      <c r="I7" s="85">
        <f t="shared" si="0"/>
        <v>155208.0852900004</v>
      </c>
      <c r="J7" s="85">
        <f>廠區月報!J7</f>
        <v>22057856.239999998</v>
      </c>
    </row>
    <row r="8" spans="1:10" x14ac:dyDescent="0.3">
      <c r="A8" s="67">
        <v>6</v>
      </c>
      <c r="B8" s="85">
        <v>1403.49</v>
      </c>
      <c r="C8" s="85">
        <v>16674.45</v>
      </c>
      <c r="D8" s="85">
        <f>廠區月報!C8</f>
        <v>138204.09</v>
      </c>
      <c r="E8" s="85">
        <f>廠區月報!E8</f>
        <v>12220.019166666667</v>
      </c>
      <c r="F8" s="85">
        <f>廠區月報!F8</f>
        <v>406942.83000000007</v>
      </c>
      <c r="G8" s="85">
        <f>廠區月報!G8</f>
        <v>197957.93736999953</v>
      </c>
      <c r="H8" s="85">
        <f>廠區月報!H8</f>
        <v>7126</v>
      </c>
      <c r="I8" s="85">
        <f t="shared" si="0"/>
        <v>780528.81653666636</v>
      </c>
      <c r="J8" s="85">
        <f>廠區月報!J8</f>
        <v>19688141.470000003</v>
      </c>
    </row>
    <row r="9" spans="1:10" x14ac:dyDescent="0.3">
      <c r="A9" s="67">
        <v>7</v>
      </c>
      <c r="B9" s="85"/>
      <c r="C9" s="85"/>
      <c r="D9" s="85">
        <f>廠區月報!C9</f>
        <v>0</v>
      </c>
      <c r="E9" s="85">
        <f>廠區月報!E9</f>
        <v>0</v>
      </c>
      <c r="F9" s="85">
        <f>廠區月報!F9</f>
        <v>0</v>
      </c>
      <c r="G9" s="85">
        <f>廠區月報!G9</f>
        <v>0</v>
      </c>
      <c r="H9" s="85">
        <f>廠區月報!H9</f>
        <v>0</v>
      </c>
      <c r="I9" s="85">
        <f t="shared" ref="I9:I14" si="1">SUM(B9:H9)</f>
        <v>0</v>
      </c>
      <c r="J9" s="85">
        <f>廠區月報!J9</f>
        <v>0</v>
      </c>
    </row>
    <row r="10" spans="1:10" x14ac:dyDescent="0.3">
      <c r="A10" s="67">
        <v>8</v>
      </c>
      <c r="B10" s="85"/>
      <c r="C10" s="85"/>
      <c r="D10" s="85">
        <f>廠區月報!C10</f>
        <v>0</v>
      </c>
      <c r="E10" s="85">
        <f>廠區月報!E10</f>
        <v>0</v>
      </c>
      <c r="F10" s="85">
        <f>廠區月報!F10</f>
        <v>0</v>
      </c>
      <c r="G10" s="85">
        <f>廠區月報!G10</f>
        <v>0</v>
      </c>
      <c r="H10" s="85">
        <f>廠區月報!H10</f>
        <v>0</v>
      </c>
      <c r="I10" s="85">
        <f t="shared" si="1"/>
        <v>0</v>
      </c>
      <c r="J10" s="85">
        <f>廠區月報!J10</f>
        <v>0</v>
      </c>
    </row>
    <row r="11" spans="1:10" x14ac:dyDescent="0.3">
      <c r="A11" s="67">
        <v>9</v>
      </c>
      <c r="B11" s="85"/>
      <c r="C11" s="85"/>
      <c r="D11" s="85">
        <f>廠區月報!C11</f>
        <v>0</v>
      </c>
      <c r="E11" s="85">
        <f>廠區月報!E11</f>
        <v>0</v>
      </c>
      <c r="F11" s="85">
        <f>廠區月報!F11</f>
        <v>0</v>
      </c>
      <c r="G11" s="85">
        <f>廠區月報!G11</f>
        <v>0</v>
      </c>
      <c r="H11" s="85">
        <f>廠區月報!H11</f>
        <v>0</v>
      </c>
      <c r="I11" s="85">
        <f t="shared" si="1"/>
        <v>0</v>
      </c>
      <c r="J11" s="85">
        <f>廠區月報!J11</f>
        <v>0</v>
      </c>
    </row>
    <row r="12" spans="1:10" x14ac:dyDescent="0.3">
      <c r="A12" s="67">
        <v>10</v>
      </c>
      <c r="B12" s="85"/>
      <c r="C12" s="85"/>
      <c r="D12" s="85">
        <f>廠區月報!C12</f>
        <v>0</v>
      </c>
      <c r="E12" s="85">
        <f>廠區月報!E12</f>
        <v>0</v>
      </c>
      <c r="F12" s="85">
        <f>廠區月報!F12</f>
        <v>0</v>
      </c>
      <c r="G12" s="85">
        <f>廠區月報!G12</f>
        <v>0</v>
      </c>
      <c r="H12" s="85">
        <f>廠區月報!H12</f>
        <v>0</v>
      </c>
      <c r="I12" s="85">
        <f t="shared" si="1"/>
        <v>0</v>
      </c>
      <c r="J12" s="85">
        <f>廠區月報!J12</f>
        <v>0</v>
      </c>
    </row>
    <row r="13" spans="1:10" x14ac:dyDescent="0.3">
      <c r="A13" s="67">
        <v>11</v>
      </c>
      <c r="B13" s="85"/>
      <c r="C13" s="85"/>
      <c r="D13" s="85">
        <f>廠區月報!C13</f>
        <v>0</v>
      </c>
      <c r="E13" s="85">
        <f>廠區月報!E13</f>
        <v>0</v>
      </c>
      <c r="F13" s="85">
        <f>廠區月報!F13</f>
        <v>0</v>
      </c>
      <c r="G13" s="85">
        <f>廠區月報!G13</f>
        <v>0</v>
      </c>
      <c r="H13" s="85">
        <f>廠區月報!H13</f>
        <v>0</v>
      </c>
      <c r="I13" s="85">
        <f t="shared" si="1"/>
        <v>0</v>
      </c>
      <c r="J13" s="85">
        <f>廠區月報!J13</f>
        <v>0</v>
      </c>
    </row>
    <row r="14" spans="1:10" x14ac:dyDescent="0.3">
      <c r="A14" s="67">
        <v>12</v>
      </c>
      <c r="B14" s="85"/>
      <c r="C14" s="85"/>
      <c r="D14" s="85">
        <f>廠區月報!C14</f>
        <v>0</v>
      </c>
      <c r="E14" s="85">
        <f>廠區月報!E14</f>
        <v>0</v>
      </c>
      <c r="F14" s="85">
        <f>廠區月報!F14</f>
        <v>0</v>
      </c>
      <c r="G14" s="85">
        <f>廠區月報!G14</f>
        <v>0</v>
      </c>
      <c r="H14" s="85">
        <f>廠區月報!H14</f>
        <v>0</v>
      </c>
      <c r="I14" s="85">
        <f t="shared" si="1"/>
        <v>0</v>
      </c>
      <c r="J14" s="85">
        <f>廠區月報!J14</f>
        <v>0</v>
      </c>
    </row>
    <row r="15" spans="1:10" x14ac:dyDescent="0.3">
      <c r="A15" s="66" t="s">
        <v>236</v>
      </c>
      <c r="B15" s="85">
        <f t="shared" ref="B15:J15" si="2">SUM(B3:B14)</f>
        <v>5905.15</v>
      </c>
      <c r="C15" s="85">
        <f t="shared" si="2"/>
        <v>153697.71000000002</v>
      </c>
      <c r="D15" s="85">
        <f t="shared" si="2"/>
        <v>147318.70000000001</v>
      </c>
      <c r="E15" s="85">
        <f t="shared" si="2"/>
        <v>80593.642500000031</v>
      </c>
      <c r="F15" s="85">
        <f t="shared" si="2"/>
        <v>265519.39000000013</v>
      </c>
      <c r="G15" s="85">
        <f t="shared" si="2"/>
        <v>615811.34468000033</v>
      </c>
      <c r="H15" s="85">
        <f t="shared" si="2"/>
        <v>68819.680000000008</v>
      </c>
      <c r="I15" s="85">
        <f t="shared" si="2"/>
        <v>1337665.6171800005</v>
      </c>
      <c r="J15" s="85">
        <f t="shared" si="2"/>
        <v>115655138.59999999</v>
      </c>
    </row>
    <row r="16" spans="1:10" x14ac:dyDescent="0.3">
      <c r="A16" s="66" t="s">
        <v>240</v>
      </c>
      <c r="B16" s="72">
        <f>B7/$J$7</f>
        <v>2.5005603173701712E-5</v>
      </c>
      <c r="C16" s="72">
        <f t="shared" ref="C16:I16" si="3">C7/$J$7</f>
        <v>9.6407011491158408E-4</v>
      </c>
      <c r="D16" s="72">
        <f t="shared" si="3"/>
        <v>7.196755580994757E-5</v>
      </c>
      <c r="E16" s="72">
        <f t="shared" si="3"/>
        <v>8.3729181562568796E-4</v>
      </c>
      <c r="F16" s="72">
        <f t="shared" si="3"/>
        <v>1.8142923575423703E-4</v>
      </c>
      <c r="G16" s="72">
        <f t="shared" si="3"/>
        <v>4.7829445274324787E-3</v>
      </c>
      <c r="H16" s="72">
        <f t="shared" si="3"/>
        <v>1.736995634712687E-4</v>
      </c>
      <c r="I16" s="72">
        <f t="shared" si="3"/>
        <v>7.0364084161789065E-3</v>
      </c>
      <c r="J16" s="71"/>
    </row>
    <row r="17" spans="1:10" x14ac:dyDescent="0.3">
      <c r="A17" s="66" t="s">
        <v>243</v>
      </c>
      <c r="B17" s="72">
        <f>B15/$J$15</f>
        <v>5.105825881566148E-5</v>
      </c>
      <c r="C17" s="73">
        <f>C15/$J$15</f>
        <v>1.3289310951549889E-3</v>
      </c>
      <c r="D17" s="73">
        <f t="shared" ref="D17:H17" si="4">D15/$J$15</f>
        <v>1.2737756556542661E-3</v>
      </c>
      <c r="E17" s="73">
        <f t="shared" si="4"/>
        <v>6.968444591012754E-4</v>
      </c>
      <c r="F17" s="73">
        <f t="shared" si="4"/>
        <v>2.2957854982848134E-3</v>
      </c>
      <c r="G17" s="73">
        <f t="shared" si="4"/>
        <v>5.3245480670756845E-3</v>
      </c>
      <c r="H17" s="73">
        <f t="shared" si="4"/>
        <v>5.9504212984445826E-4</v>
      </c>
      <c r="I17" s="73">
        <f>I15/$J$15</f>
        <v>1.1565985163931147E-2</v>
      </c>
      <c r="J17" s="71"/>
    </row>
    <row r="18" spans="1:10" x14ac:dyDescent="0.3">
      <c r="A18" s="66" t="s">
        <v>244</v>
      </c>
      <c r="B18" s="98">
        <f>B17-B2</f>
        <v>2.1058258815661479E-5</v>
      </c>
      <c r="C18" s="98">
        <f t="shared" ref="C18:I18" si="5">C17-C2</f>
        <v>1.2893109515498902E-4</v>
      </c>
      <c r="D18" s="99">
        <f t="shared" si="5"/>
        <v>1.073775655654266E-3</v>
      </c>
      <c r="E18" s="98">
        <f t="shared" si="5"/>
        <v>-1.0315554089872464E-4</v>
      </c>
      <c r="F18" s="98">
        <f t="shared" si="5"/>
        <v>-2.0421450171518663E-4</v>
      </c>
      <c r="G18" s="99">
        <f t="shared" si="5"/>
        <v>3.3245480670756845E-3</v>
      </c>
      <c r="H18" s="98">
        <f t="shared" si="5"/>
        <v>2.9504212984445829E-4</v>
      </c>
      <c r="I18" s="98">
        <f t="shared" si="5"/>
        <v>4.5659851639311471E-3</v>
      </c>
    </row>
    <row r="20" spans="1:10" x14ac:dyDescent="0.3">
      <c r="B20" s="89"/>
      <c r="C20" s="89"/>
      <c r="D20" s="89"/>
      <c r="E20" s="89"/>
      <c r="F20" s="89"/>
      <c r="G20" s="89"/>
      <c r="H20" s="89"/>
      <c r="I20" s="89"/>
    </row>
    <row r="23" spans="1:10" x14ac:dyDescent="0.3">
      <c r="B23" s="90"/>
      <c r="C23" s="90"/>
      <c r="D23" s="90"/>
      <c r="E23" s="90"/>
      <c r="F23" s="90"/>
      <c r="G23" s="90"/>
      <c r="H23" s="90"/>
      <c r="I23" s="90"/>
      <c r="J23" s="90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"/>
  <sheetViews>
    <sheetView workbookViewId="0">
      <selection activeCell="S16" sqref="S16"/>
    </sheetView>
  </sheetViews>
  <sheetFormatPr defaultRowHeight="15" x14ac:dyDescent="0.3"/>
  <cols>
    <col min="4" max="4" width="11.625" bestFit="1" customWidth="1"/>
    <col min="6" max="6" width="20.75" bestFit="1" customWidth="1"/>
    <col min="7" max="8" width="19.125" bestFit="1" customWidth="1"/>
    <col min="9" max="9" width="20.75" bestFit="1" customWidth="1"/>
    <col min="10" max="10" width="19.125" bestFit="1" customWidth="1"/>
    <col min="11" max="11" width="20.75" bestFit="1" customWidth="1"/>
  </cols>
  <sheetData>
    <row r="1" spans="1:11" ht="16.2" thickBot="1" x14ac:dyDescent="0.35">
      <c r="A1" s="9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</row>
    <row r="2" spans="1:11" ht="16.2" thickTop="1" x14ac:dyDescent="0.3">
      <c r="A2" s="1" t="s">
        <v>11</v>
      </c>
      <c r="B2" s="1" t="s">
        <v>12</v>
      </c>
      <c r="C2" s="1" t="s">
        <v>13</v>
      </c>
      <c r="D2" s="11" t="s">
        <v>14</v>
      </c>
      <c r="E2" s="1" t="s">
        <v>15</v>
      </c>
      <c r="F2" s="12">
        <f>消耗品總表!G38</f>
        <v>2202.8000000000002</v>
      </c>
      <c r="G2" s="2"/>
      <c r="H2" s="2"/>
      <c r="I2" s="2">
        <f>F2</f>
        <v>2202.8000000000002</v>
      </c>
      <c r="J2" s="2"/>
      <c r="K2" s="5">
        <f>F2-G2-J2</f>
        <v>2202.8000000000002</v>
      </c>
    </row>
    <row r="3" spans="1:11" ht="15.6" x14ac:dyDescent="0.3">
      <c r="A3" s="1" t="s">
        <v>11</v>
      </c>
      <c r="B3" s="1" t="s">
        <v>11</v>
      </c>
      <c r="C3" s="1" t="s">
        <v>13</v>
      </c>
      <c r="D3" s="11" t="s">
        <v>16</v>
      </c>
      <c r="E3" s="1" t="s">
        <v>15</v>
      </c>
      <c r="F3" s="2">
        <f>'M2'!J46</f>
        <v>4133.2299999999996</v>
      </c>
      <c r="G3" s="2">
        <f>'M2'!K46</f>
        <v>1823.85</v>
      </c>
      <c r="H3" s="4">
        <f>'M2'!L46</f>
        <v>1729.76</v>
      </c>
      <c r="I3" s="2">
        <f>'M2'!M46</f>
        <v>2403.4699999999998</v>
      </c>
      <c r="J3" s="2"/>
      <c r="K3" s="5">
        <f>F3-G3-J3</f>
        <v>2309.3799999999997</v>
      </c>
    </row>
    <row r="4" spans="1:11" ht="15.6" x14ac:dyDescent="0.3">
      <c r="A4" s="1" t="s">
        <v>11</v>
      </c>
      <c r="B4" s="1" t="s">
        <v>12</v>
      </c>
      <c r="C4" s="1" t="s">
        <v>13</v>
      </c>
      <c r="D4" s="11" t="s">
        <v>16</v>
      </c>
      <c r="E4" s="1" t="s">
        <v>15</v>
      </c>
      <c r="F4" s="2">
        <f>'M3'!J54</f>
        <v>41819.25</v>
      </c>
      <c r="G4" s="2">
        <f>'M3'!K53</f>
        <v>0</v>
      </c>
      <c r="H4" s="4">
        <f>'M3'!L53</f>
        <v>0</v>
      </c>
      <c r="I4" s="2">
        <f>'M3'!M54</f>
        <v>41819.25</v>
      </c>
      <c r="J4" s="2">
        <v>2336.02</v>
      </c>
      <c r="K4" s="5">
        <f>F4-G4-J4</f>
        <v>39483.230000000003</v>
      </c>
    </row>
    <row r="5" spans="1:11" ht="15.6" x14ac:dyDescent="0.3">
      <c r="A5" s="1" t="s">
        <v>11</v>
      </c>
      <c r="B5" s="1" t="s">
        <v>12</v>
      </c>
      <c r="C5" s="1" t="s">
        <v>13</v>
      </c>
      <c r="D5" s="3" t="s">
        <v>17</v>
      </c>
      <c r="E5" s="1" t="s">
        <v>15</v>
      </c>
      <c r="F5" s="2"/>
      <c r="G5" s="2"/>
      <c r="H5" s="2"/>
      <c r="I5" s="4"/>
      <c r="J5" s="2"/>
      <c r="K5" s="5">
        <f>F5-G5-J5</f>
        <v>0</v>
      </c>
    </row>
    <row r="6" spans="1:11" ht="16.2" thickBot="1" x14ac:dyDescent="0.35">
      <c r="A6" s="6"/>
      <c r="B6" s="6"/>
      <c r="C6" s="6" t="s">
        <v>13</v>
      </c>
      <c r="D6" s="7"/>
      <c r="E6" s="6"/>
      <c r="F6" s="8">
        <f>SUM(F2:F5)</f>
        <v>48155.28</v>
      </c>
      <c r="G6" s="8">
        <f>SUM(G2:G5)</f>
        <v>1823.85</v>
      </c>
      <c r="H6" s="8">
        <f>SUM(H2:H5)</f>
        <v>1729.76</v>
      </c>
      <c r="I6" s="8">
        <f>SUM(I2:I5)</f>
        <v>46425.520000000004</v>
      </c>
      <c r="J6" s="8">
        <f t="shared" ref="J6:K6" si="0">SUM(J2:J5)</f>
        <v>2336.02</v>
      </c>
      <c r="K6" s="8">
        <f t="shared" si="0"/>
        <v>43995.41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pane xSplit="3" ySplit="5" topLeftCell="D31" activePane="bottomRight" state="frozen"/>
      <selection pane="topRight" activeCell="D1" sqref="D1"/>
      <selection pane="bottomLeft" activeCell="A6" sqref="A6"/>
      <selection pane="bottomRight" activeCell="E45" sqref="E45"/>
    </sheetView>
  </sheetViews>
  <sheetFormatPr defaultRowHeight="14.4" x14ac:dyDescent="0.3"/>
  <cols>
    <col min="1" max="1" width="6.375" style="17" customWidth="1"/>
    <col min="2" max="2" width="15.375" style="17" customWidth="1"/>
    <col min="3" max="3" width="21.625" style="17" bestFit="1" customWidth="1"/>
    <col min="4" max="4" width="13.125" style="17" bestFit="1" customWidth="1"/>
    <col min="5" max="5" width="17.125" style="17" bestFit="1" customWidth="1"/>
    <col min="6" max="6" width="9" style="17"/>
    <col min="7" max="7" width="13.125" style="17" bestFit="1" customWidth="1"/>
    <col min="8" max="8" width="16" style="17" bestFit="1" customWidth="1"/>
    <col min="9" max="9" width="9" style="17"/>
    <col min="10" max="10" width="13.125" style="17" bestFit="1" customWidth="1"/>
    <col min="11" max="11" width="16" style="17" bestFit="1" customWidth="1"/>
    <col min="12" max="256" width="9" style="17"/>
    <col min="257" max="257" width="6.375" style="17" customWidth="1"/>
    <col min="258" max="258" width="15.375" style="17" customWidth="1"/>
    <col min="259" max="259" width="21.625" style="17" bestFit="1" customWidth="1"/>
    <col min="260" max="260" width="13.125" style="17" bestFit="1" customWidth="1"/>
    <col min="261" max="261" width="17.125" style="17" bestFit="1" customWidth="1"/>
    <col min="262" max="262" width="9" style="17"/>
    <col min="263" max="263" width="13.125" style="17" bestFit="1" customWidth="1"/>
    <col min="264" max="264" width="16" style="17" bestFit="1" customWidth="1"/>
    <col min="265" max="265" width="9" style="17"/>
    <col min="266" max="266" width="13.125" style="17" bestFit="1" customWidth="1"/>
    <col min="267" max="267" width="16" style="17" bestFit="1" customWidth="1"/>
    <col min="268" max="512" width="9" style="17"/>
    <col min="513" max="513" width="6.375" style="17" customWidth="1"/>
    <col min="514" max="514" width="15.375" style="17" customWidth="1"/>
    <col min="515" max="515" width="21.625" style="17" bestFit="1" customWidth="1"/>
    <col min="516" max="516" width="13.125" style="17" bestFit="1" customWidth="1"/>
    <col min="517" max="517" width="17.125" style="17" bestFit="1" customWidth="1"/>
    <col min="518" max="518" width="9" style="17"/>
    <col min="519" max="519" width="13.125" style="17" bestFit="1" customWidth="1"/>
    <col min="520" max="520" width="16" style="17" bestFit="1" customWidth="1"/>
    <col min="521" max="521" width="9" style="17"/>
    <col min="522" max="522" width="13.125" style="17" bestFit="1" customWidth="1"/>
    <col min="523" max="523" width="16" style="17" bestFit="1" customWidth="1"/>
    <col min="524" max="768" width="9" style="17"/>
    <col min="769" max="769" width="6.375" style="17" customWidth="1"/>
    <col min="770" max="770" width="15.375" style="17" customWidth="1"/>
    <col min="771" max="771" width="21.625" style="17" bestFit="1" customWidth="1"/>
    <col min="772" max="772" width="13.125" style="17" bestFit="1" customWidth="1"/>
    <col min="773" max="773" width="17.125" style="17" bestFit="1" customWidth="1"/>
    <col min="774" max="774" width="9" style="17"/>
    <col min="775" max="775" width="13.125" style="17" bestFit="1" customWidth="1"/>
    <col min="776" max="776" width="16" style="17" bestFit="1" customWidth="1"/>
    <col min="777" max="777" width="9" style="17"/>
    <col min="778" max="778" width="13.125" style="17" bestFit="1" customWidth="1"/>
    <col min="779" max="779" width="16" style="17" bestFit="1" customWidth="1"/>
    <col min="780" max="1024" width="9" style="17"/>
    <col min="1025" max="1025" width="6.375" style="17" customWidth="1"/>
    <col min="1026" max="1026" width="15.375" style="17" customWidth="1"/>
    <col min="1027" max="1027" width="21.625" style="17" bestFit="1" customWidth="1"/>
    <col min="1028" max="1028" width="13.125" style="17" bestFit="1" customWidth="1"/>
    <col min="1029" max="1029" width="17.125" style="17" bestFit="1" customWidth="1"/>
    <col min="1030" max="1030" width="9" style="17"/>
    <col min="1031" max="1031" width="13.125" style="17" bestFit="1" customWidth="1"/>
    <col min="1032" max="1032" width="16" style="17" bestFit="1" customWidth="1"/>
    <col min="1033" max="1033" width="9" style="17"/>
    <col min="1034" max="1034" width="13.125" style="17" bestFit="1" customWidth="1"/>
    <col min="1035" max="1035" width="16" style="17" bestFit="1" customWidth="1"/>
    <col min="1036" max="1280" width="9" style="17"/>
    <col min="1281" max="1281" width="6.375" style="17" customWidth="1"/>
    <col min="1282" max="1282" width="15.375" style="17" customWidth="1"/>
    <col min="1283" max="1283" width="21.625" style="17" bestFit="1" customWidth="1"/>
    <col min="1284" max="1284" width="13.125" style="17" bestFit="1" customWidth="1"/>
    <col min="1285" max="1285" width="17.125" style="17" bestFit="1" customWidth="1"/>
    <col min="1286" max="1286" width="9" style="17"/>
    <col min="1287" max="1287" width="13.125" style="17" bestFit="1" customWidth="1"/>
    <col min="1288" max="1288" width="16" style="17" bestFit="1" customWidth="1"/>
    <col min="1289" max="1289" width="9" style="17"/>
    <col min="1290" max="1290" width="13.125" style="17" bestFit="1" customWidth="1"/>
    <col min="1291" max="1291" width="16" style="17" bestFit="1" customWidth="1"/>
    <col min="1292" max="1536" width="9" style="17"/>
    <col min="1537" max="1537" width="6.375" style="17" customWidth="1"/>
    <col min="1538" max="1538" width="15.375" style="17" customWidth="1"/>
    <col min="1539" max="1539" width="21.625" style="17" bestFit="1" customWidth="1"/>
    <col min="1540" max="1540" width="13.125" style="17" bestFit="1" customWidth="1"/>
    <col min="1541" max="1541" width="17.125" style="17" bestFit="1" customWidth="1"/>
    <col min="1542" max="1542" width="9" style="17"/>
    <col min="1543" max="1543" width="13.125" style="17" bestFit="1" customWidth="1"/>
    <col min="1544" max="1544" width="16" style="17" bestFit="1" customWidth="1"/>
    <col min="1545" max="1545" width="9" style="17"/>
    <col min="1546" max="1546" width="13.125" style="17" bestFit="1" customWidth="1"/>
    <col min="1547" max="1547" width="16" style="17" bestFit="1" customWidth="1"/>
    <col min="1548" max="1792" width="9" style="17"/>
    <col min="1793" max="1793" width="6.375" style="17" customWidth="1"/>
    <col min="1794" max="1794" width="15.375" style="17" customWidth="1"/>
    <col min="1795" max="1795" width="21.625" style="17" bestFit="1" customWidth="1"/>
    <col min="1796" max="1796" width="13.125" style="17" bestFit="1" customWidth="1"/>
    <col min="1797" max="1797" width="17.125" style="17" bestFit="1" customWidth="1"/>
    <col min="1798" max="1798" width="9" style="17"/>
    <col min="1799" max="1799" width="13.125" style="17" bestFit="1" customWidth="1"/>
    <col min="1800" max="1800" width="16" style="17" bestFit="1" customWidth="1"/>
    <col min="1801" max="1801" width="9" style="17"/>
    <col min="1802" max="1802" width="13.125" style="17" bestFit="1" customWidth="1"/>
    <col min="1803" max="1803" width="16" style="17" bestFit="1" customWidth="1"/>
    <col min="1804" max="2048" width="9" style="17"/>
    <col min="2049" max="2049" width="6.375" style="17" customWidth="1"/>
    <col min="2050" max="2050" width="15.375" style="17" customWidth="1"/>
    <col min="2051" max="2051" width="21.625" style="17" bestFit="1" customWidth="1"/>
    <col min="2052" max="2052" width="13.125" style="17" bestFit="1" customWidth="1"/>
    <col min="2053" max="2053" width="17.125" style="17" bestFit="1" customWidth="1"/>
    <col min="2054" max="2054" width="9" style="17"/>
    <col min="2055" max="2055" width="13.125" style="17" bestFit="1" customWidth="1"/>
    <col min="2056" max="2056" width="16" style="17" bestFit="1" customWidth="1"/>
    <col min="2057" max="2057" width="9" style="17"/>
    <col min="2058" max="2058" width="13.125" style="17" bestFit="1" customWidth="1"/>
    <col min="2059" max="2059" width="16" style="17" bestFit="1" customWidth="1"/>
    <col min="2060" max="2304" width="9" style="17"/>
    <col min="2305" max="2305" width="6.375" style="17" customWidth="1"/>
    <col min="2306" max="2306" width="15.375" style="17" customWidth="1"/>
    <col min="2307" max="2307" width="21.625" style="17" bestFit="1" customWidth="1"/>
    <col min="2308" max="2308" width="13.125" style="17" bestFit="1" customWidth="1"/>
    <col min="2309" max="2309" width="17.125" style="17" bestFit="1" customWidth="1"/>
    <col min="2310" max="2310" width="9" style="17"/>
    <col min="2311" max="2311" width="13.125" style="17" bestFit="1" customWidth="1"/>
    <col min="2312" max="2312" width="16" style="17" bestFit="1" customWidth="1"/>
    <col min="2313" max="2313" width="9" style="17"/>
    <col min="2314" max="2314" width="13.125" style="17" bestFit="1" customWidth="1"/>
    <col min="2315" max="2315" width="16" style="17" bestFit="1" customWidth="1"/>
    <col min="2316" max="2560" width="9" style="17"/>
    <col min="2561" max="2561" width="6.375" style="17" customWidth="1"/>
    <col min="2562" max="2562" width="15.375" style="17" customWidth="1"/>
    <col min="2563" max="2563" width="21.625" style="17" bestFit="1" customWidth="1"/>
    <col min="2564" max="2564" width="13.125" style="17" bestFit="1" customWidth="1"/>
    <col min="2565" max="2565" width="17.125" style="17" bestFit="1" customWidth="1"/>
    <col min="2566" max="2566" width="9" style="17"/>
    <col min="2567" max="2567" width="13.125" style="17" bestFit="1" customWidth="1"/>
    <col min="2568" max="2568" width="16" style="17" bestFit="1" customWidth="1"/>
    <col min="2569" max="2569" width="9" style="17"/>
    <col min="2570" max="2570" width="13.125" style="17" bestFit="1" customWidth="1"/>
    <col min="2571" max="2571" width="16" style="17" bestFit="1" customWidth="1"/>
    <col min="2572" max="2816" width="9" style="17"/>
    <col min="2817" max="2817" width="6.375" style="17" customWidth="1"/>
    <col min="2818" max="2818" width="15.375" style="17" customWidth="1"/>
    <col min="2819" max="2819" width="21.625" style="17" bestFit="1" customWidth="1"/>
    <col min="2820" max="2820" width="13.125" style="17" bestFit="1" customWidth="1"/>
    <col min="2821" max="2821" width="17.125" style="17" bestFit="1" customWidth="1"/>
    <col min="2822" max="2822" width="9" style="17"/>
    <col min="2823" max="2823" width="13.125" style="17" bestFit="1" customWidth="1"/>
    <col min="2824" max="2824" width="16" style="17" bestFit="1" customWidth="1"/>
    <col min="2825" max="2825" width="9" style="17"/>
    <col min="2826" max="2826" width="13.125" style="17" bestFit="1" customWidth="1"/>
    <col min="2827" max="2827" width="16" style="17" bestFit="1" customWidth="1"/>
    <col min="2828" max="3072" width="9" style="17"/>
    <col min="3073" max="3073" width="6.375" style="17" customWidth="1"/>
    <col min="3074" max="3074" width="15.375" style="17" customWidth="1"/>
    <col min="3075" max="3075" width="21.625" style="17" bestFit="1" customWidth="1"/>
    <col min="3076" max="3076" width="13.125" style="17" bestFit="1" customWidth="1"/>
    <col min="3077" max="3077" width="17.125" style="17" bestFit="1" customWidth="1"/>
    <col min="3078" max="3078" width="9" style="17"/>
    <col min="3079" max="3079" width="13.125" style="17" bestFit="1" customWidth="1"/>
    <col min="3080" max="3080" width="16" style="17" bestFit="1" customWidth="1"/>
    <col min="3081" max="3081" width="9" style="17"/>
    <col min="3082" max="3082" width="13.125" style="17" bestFit="1" customWidth="1"/>
    <col min="3083" max="3083" width="16" style="17" bestFit="1" customWidth="1"/>
    <col min="3084" max="3328" width="9" style="17"/>
    <col min="3329" max="3329" width="6.375" style="17" customWidth="1"/>
    <col min="3330" max="3330" width="15.375" style="17" customWidth="1"/>
    <col min="3331" max="3331" width="21.625" style="17" bestFit="1" customWidth="1"/>
    <col min="3332" max="3332" width="13.125" style="17" bestFit="1" customWidth="1"/>
    <col min="3333" max="3333" width="17.125" style="17" bestFit="1" customWidth="1"/>
    <col min="3334" max="3334" width="9" style="17"/>
    <col min="3335" max="3335" width="13.125" style="17" bestFit="1" customWidth="1"/>
    <col min="3336" max="3336" width="16" style="17" bestFit="1" customWidth="1"/>
    <col min="3337" max="3337" width="9" style="17"/>
    <col min="3338" max="3338" width="13.125" style="17" bestFit="1" customWidth="1"/>
    <col min="3339" max="3339" width="16" style="17" bestFit="1" customWidth="1"/>
    <col min="3340" max="3584" width="9" style="17"/>
    <col min="3585" max="3585" width="6.375" style="17" customWidth="1"/>
    <col min="3586" max="3586" width="15.375" style="17" customWidth="1"/>
    <col min="3587" max="3587" width="21.625" style="17" bestFit="1" customWidth="1"/>
    <col min="3588" max="3588" width="13.125" style="17" bestFit="1" customWidth="1"/>
    <col min="3589" max="3589" width="17.125" style="17" bestFit="1" customWidth="1"/>
    <col min="3590" max="3590" width="9" style="17"/>
    <col min="3591" max="3591" width="13.125" style="17" bestFit="1" customWidth="1"/>
    <col min="3592" max="3592" width="16" style="17" bestFit="1" customWidth="1"/>
    <col min="3593" max="3593" width="9" style="17"/>
    <col min="3594" max="3594" width="13.125" style="17" bestFit="1" customWidth="1"/>
    <col min="3595" max="3595" width="16" style="17" bestFit="1" customWidth="1"/>
    <col min="3596" max="3840" width="9" style="17"/>
    <col min="3841" max="3841" width="6.375" style="17" customWidth="1"/>
    <col min="3842" max="3842" width="15.375" style="17" customWidth="1"/>
    <col min="3843" max="3843" width="21.625" style="17" bestFit="1" customWidth="1"/>
    <col min="3844" max="3844" width="13.125" style="17" bestFit="1" customWidth="1"/>
    <col min="3845" max="3845" width="17.125" style="17" bestFit="1" customWidth="1"/>
    <col min="3846" max="3846" width="9" style="17"/>
    <col min="3847" max="3847" width="13.125" style="17" bestFit="1" customWidth="1"/>
    <col min="3848" max="3848" width="16" style="17" bestFit="1" customWidth="1"/>
    <col min="3849" max="3849" width="9" style="17"/>
    <col min="3850" max="3850" width="13.125" style="17" bestFit="1" customWidth="1"/>
    <col min="3851" max="3851" width="16" style="17" bestFit="1" customWidth="1"/>
    <col min="3852" max="4096" width="9" style="17"/>
    <col min="4097" max="4097" width="6.375" style="17" customWidth="1"/>
    <col min="4098" max="4098" width="15.375" style="17" customWidth="1"/>
    <col min="4099" max="4099" width="21.625" style="17" bestFit="1" customWidth="1"/>
    <col min="4100" max="4100" width="13.125" style="17" bestFit="1" customWidth="1"/>
    <col min="4101" max="4101" width="17.125" style="17" bestFit="1" customWidth="1"/>
    <col min="4102" max="4102" width="9" style="17"/>
    <col min="4103" max="4103" width="13.125" style="17" bestFit="1" customWidth="1"/>
    <col min="4104" max="4104" width="16" style="17" bestFit="1" customWidth="1"/>
    <col min="4105" max="4105" width="9" style="17"/>
    <col min="4106" max="4106" width="13.125" style="17" bestFit="1" customWidth="1"/>
    <col min="4107" max="4107" width="16" style="17" bestFit="1" customWidth="1"/>
    <col min="4108" max="4352" width="9" style="17"/>
    <col min="4353" max="4353" width="6.375" style="17" customWidth="1"/>
    <col min="4354" max="4354" width="15.375" style="17" customWidth="1"/>
    <col min="4355" max="4355" width="21.625" style="17" bestFit="1" customWidth="1"/>
    <col min="4356" max="4356" width="13.125" style="17" bestFit="1" customWidth="1"/>
    <col min="4357" max="4357" width="17.125" style="17" bestFit="1" customWidth="1"/>
    <col min="4358" max="4358" width="9" style="17"/>
    <col min="4359" max="4359" width="13.125" style="17" bestFit="1" customWidth="1"/>
    <col min="4360" max="4360" width="16" style="17" bestFit="1" customWidth="1"/>
    <col min="4361" max="4361" width="9" style="17"/>
    <col min="4362" max="4362" width="13.125" style="17" bestFit="1" customWidth="1"/>
    <col min="4363" max="4363" width="16" style="17" bestFit="1" customWidth="1"/>
    <col min="4364" max="4608" width="9" style="17"/>
    <col min="4609" max="4609" width="6.375" style="17" customWidth="1"/>
    <col min="4610" max="4610" width="15.375" style="17" customWidth="1"/>
    <col min="4611" max="4611" width="21.625" style="17" bestFit="1" customWidth="1"/>
    <col min="4612" max="4612" width="13.125" style="17" bestFit="1" customWidth="1"/>
    <col min="4613" max="4613" width="17.125" style="17" bestFit="1" customWidth="1"/>
    <col min="4614" max="4614" width="9" style="17"/>
    <col min="4615" max="4615" width="13.125" style="17" bestFit="1" customWidth="1"/>
    <col min="4616" max="4616" width="16" style="17" bestFit="1" customWidth="1"/>
    <col min="4617" max="4617" width="9" style="17"/>
    <col min="4618" max="4618" width="13.125" style="17" bestFit="1" customWidth="1"/>
    <col min="4619" max="4619" width="16" style="17" bestFit="1" customWidth="1"/>
    <col min="4620" max="4864" width="9" style="17"/>
    <col min="4865" max="4865" width="6.375" style="17" customWidth="1"/>
    <col min="4866" max="4866" width="15.375" style="17" customWidth="1"/>
    <col min="4867" max="4867" width="21.625" style="17" bestFit="1" customWidth="1"/>
    <col min="4868" max="4868" width="13.125" style="17" bestFit="1" customWidth="1"/>
    <col min="4869" max="4869" width="17.125" style="17" bestFit="1" customWidth="1"/>
    <col min="4870" max="4870" width="9" style="17"/>
    <col min="4871" max="4871" width="13.125" style="17" bestFit="1" customWidth="1"/>
    <col min="4872" max="4872" width="16" style="17" bestFit="1" customWidth="1"/>
    <col min="4873" max="4873" width="9" style="17"/>
    <col min="4874" max="4874" width="13.125" style="17" bestFit="1" customWidth="1"/>
    <col min="4875" max="4875" width="16" style="17" bestFit="1" customWidth="1"/>
    <col min="4876" max="5120" width="9" style="17"/>
    <col min="5121" max="5121" width="6.375" style="17" customWidth="1"/>
    <col min="5122" max="5122" width="15.375" style="17" customWidth="1"/>
    <col min="5123" max="5123" width="21.625" style="17" bestFit="1" customWidth="1"/>
    <col min="5124" max="5124" width="13.125" style="17" bestFit="1" customWidth="1"/>
    <col min="5125" max="5125" width="17.125" style="17" bestFit="1" customWidth="1"/>
    <col min="5126" max="5126" width="9" style="17"/>
    <col min="5127" max="5127" width="13.125" style="17" bestFit="1" customWidth="1"/>
    <col min="5128" max="5128" width="16" style="17" bestFit="1" customWidth="1"/>
    <col min="5129" max="5129" width="9" style="17"/>
    <col min="5130" max="5130" width="13.125" style="17" bestFit="1" customWidth="1"/>
    <col min="5131" max="5131" width="16" style="17" bestFit="1" customWidth="1"/>
    <col min="5132" max="5376" width="9" style="17"/>
    <col min="5377" max="5377" width="6.375" style="17" customWidth="1"/>
    <col min="5378" max="5378" width="15.375" style="17" customWidth="1"/>
    <col min="5379" max="5379" width="21.625" style="17" bestFit="1" customWidth="1"/>
    <col min="5380" max="5380" width="13.125" style="17" bestFit="1" customWidth="1"/>
    <col min="5381" max="5381" width="17.125" style="17" bestFit="1" customWidth="1"/>
    <col min="5382" max="5382" width="9" style="17"/>
    <col min="5383" max="5383" width="13.125" style="17" bestFit="1" customWidth="1"/>
    <col min="5384" max="5384" width="16" style="17" bestFit="1" customWidth="1"/>
    <col min="5385" max="5385" width="9" style="17"/>
    <col min="5386" max="5386" width="13.125" style="17" bestFit="1" customWidth="1"/>
    <col min="5387" max="5387" width="16" style="17" bestFit="1" customWidth="1"/>
    <col min="5388" max="5632" width="9" style="17"/>
    <col min="5633" max="5633" width="6.375" style="17" customWidth="1"/>
    <col min="5634" max="5634" width="15.375" style="17" customWidth="1"/>
    <col min="5635" max="5635" width="21.625" style="17" bestFit="1" customWidth="1"/>
    <col min="5636" max="5636" width="13.125" style="17" bestFit="1" customWidth="1"/>
    <col min="5637" max="5637" width="17.125" style="17" bestFit="1" customWidth="1"/>
    <col min="5638" max="5638" width="9" style="17"/>
    <col min="5639" max="5639" width="13.125" style="17" bestFit="1" customWidth="1"/>
    <col min="5640" max="5640" width="16" style="17" bestFit="1" customWidth="1"/>
    <col min="5641" max="5641" width="9" style="17"/>
    <col min="5642" max="5642" width="13.125" style="17" bestFit="1" customWidth="1"/>
    <col min="5643" max="5643" width="16" style="17" bestFit="1" customWidth="1"/>
    <col min="5644" max="5888" width="9" style="17"/>
    <col min="5889" max="5889" width="6.375" style="17" customWidth="1"/>
    <col min="5890" max="5890" width="15.375" style="17" customWidth="1"/>
    <col min="5891" max="5891" width="21.625" style="17" bestFit="1" customWidth="1"/>
    <col min="5892" max="5892" width="13.125" style="17" bestFit="1" customWidth="1"/>
    <col min="5893" max="5893" width="17.125" style="17" bestFit="1" customWidth="1"/>
    <col min="5894" max="5894" width="9" style="17"/>
    <col min="5895" max="5895" width="13.125" style="17" bestFit="1" customWidth="1"/>
    <col min="5896" max="5896" width="16" style="17" bestFit="1" customWidth="1"/>
    <col min="5897" max="5897" width="9" style="17"/>
    <col min="5898" max="5898" width="13.125" style="17" bestFit="1" customWidth="1"/>
    <col min="5899" max="5899" width="16" style="17" bestFit="1" customWidth="1"/>
    <col min="5900" max="6144" width="9" style="17"/>
    <col min="6145" max="6145" width="6.375" style="17" customWidth="1"/>
    <col min="6146" max="6146" width="15.375" style="17" customWidth="1"/>
    <col min="6147" max="6147" width="21.625" style="17" bestFit="1" customWidth="1"/>
    <col min="6148" max="6148" width="13.125" style="17" bestFit="1" customWidth="1"/>
    <col min="6149" max="6149" width="17.125" style="17" bestFit="1" customWidth="1"/>
    <col min="6150" max="6150" width="9" style="17"/>
    <col min="6151" max="6151" width="13.125" style="17" bestFit="1" customWidth="1"/>
    <col min="6152" max="6152" width="16" style="17" bestFit="1" customWidth="1"/>
    <col min="6153" max="6153" width="9" style="17"/>
    <col min="6154" max="6154" width="13.125" style="17" bestFit="1" customWidth="1"/>
    <col min="6155" max="6155" width="16" style="17" bestFit="1" customWidth="1"/>
    <col min="6156" max="6400" width="9" style="17"/>
    <col min="6401" max="6401" width="6.375" style="17" customWidth="1"/>
    <col min="6402" max="6402" width="15.375" style="17" customWidth="1"/>
    <col min="6403" max="6403" width="21.625" style="17" bestFit="1" customWidth="1"/>
    <col min="6404" max="6404" width="13.125" style="17" bestFit="1" customWidth="1"/>
    <col min="6405" max="6405" width="17.125" style="17" bestFit="1" customWidth="1"/>
    <col min="6406" max="6406" width="9" style="17"/>
    <col min="6407" max="6407" width="13.125" style="17" bestFit="1" customWidth="1"/>
    <col min="6408" max="6408" width="16" style="17" bestFit="1" customWidth="1"/>
    <col min="6409" max="6409" width="9" style="17"/>
    <col min="6410" max="6410" width="13.125" style="17" bestFit="1" customWidth="1"/>
    <col min="6411" max="6411" width="16" style="17" bestFit="1" customWidth="1"/>
    <col min="6412" max="6656" width="9" style="17"/>
    <col min="6657" max="6657" width="6.375" style="17" customWidth="1"/>
    <col min="6658" max="6658" width="15.375" style="17" customWidth="1"/>
    <col min="6659" max="6659" width="21.625" style="17" bestFit="1" customWidth="1"/>
    <col min="6660" max="6660" width="13.125" style="17" bestFit="1" customWidth="1"/>
    <col min="6661" max="6661" width="17.125" style="17" bestFit="1" customWidth="1"/>
    <col min="6662" max="6662" width="9" style="17"/>
    <col min="6663" max="6663" width="13.125" style="17" bestFit="1" customWidth="1"/>
    <col min="6664" max="6664" width="16" style="17" bestFit="1" customWidth="1"/>
    <col min="6665" max="6665" width="9" style="17"/>
    <col min="6666" max="6666" width="13.125" style="17" bestFit="1" customWidth="1"/>
    <col min="6667" max="6667" width="16" style="17" bestFit="1" customWidth="1"/>
    <col min="6668" max="6912" width="9" style="17"/>
    <col min="6913" max="6913" width="6.375" style="17" customWidth="1"/>
    <col min="6914" max="6914" width="15.375" style="17" customWidth="1"/>
    <col min="6915" max="6915" width="21.625" style="17" bestFit="1" customWidth="1"/>
    <col min="6916" max="6916" width="13.125" style="17" bestFit="1" customWidth="1"/>
    <col min="6917" max="6917" width="17.125" style="17" bestFit="1" customWidth="1"/>
    <col min="6918" max="6918" width="9" style="17"/>
    <col min="6919" max="6919" width="13.125" style="17" bestFit="1" customWidth="1"/>
    <col min="6920" max="6920" width="16" style="17" bestFit="1" customWidth="1"/>
    <col min="6921" max="6921" width="9" style="17"/>
    <col min="6922" max="6922" width="13.125" style="17" bestFit="1" customWidth="1"/>
    <col min="6923" max="6923" width="16" style="17" bestFit="1" customWidth="1"/>
    <col min="6924" max="7168" width="9" style="17"/>
    <col min="7169" max="7169" width="6.375" style="17" customWidth="1"/>
    <col min="7170" max="7170" width="15.375" style="17" customWidth="1"/>
    <col min="7171" max="7171" width="21.625" style="17" bestFit="1" customWidth="1"/>
    <col min="7172" max="7172" width="13.125" style="17" bestFit="1" customWidth="1"/>
    <col min="7173" max="7173" width="17.125" style="17" bestFit="1" customWidth="1"/>
    <col min="7174" max="7174" width="9" style="17"/>
    <col min="7175" max="7175" width="13.125" style="17" bestFit="1" customWidth="1"/>
    <col min="7176" max="7176" width="16" style="17" bestFit="1" customWidth="1"/>
    <col min="7177" max="7177" width="9" style="17"/>
    <col min="7178" max="7178" width="13.125" style="17" bestFit="1" customWidth="1"/>
    <col min="7179" max="7179" width="16" style="17" bestFit="1" customWidth="1"/>
    <col min="7180" max="7424" width="9" style="17"/>
    <col min="7425" max="7425" width="6.375" style="17" customWidth="1"/>
    <col min="7426" max="7426" width="15.375" style="17" customWidth="1"/>
    <col min="7427" max="7427" width="21.625" style="17" bestFit="1" customWidth="1"/>
    <col min="7428" max="7428" width="13.125" style="17" bestFit="1" customWidth="1"/>
    <col min="7429" max="7429" width="17.125" style="17" bestFit="1" customWidth="1"/>
    <col min="7430" max="7430" width="9" style="17"/>
    <col min="7431" max="7431" width="13.125" style="17" bestFit="1" customWidth="1"/>
    <col min="7432" max="7432" width="16" style="17" bestFit="1" customWidth="1"/>
    <col min="7433" max="7433" width="9" style="17"/>
    <col min="7434" max="7434" width="13.125" style="17" bestFit="1" customWidth="1"/>
    <col min="7435" max="7435" width="16" style="17" bestFit="1" customWidth="1"/>
    <col min="7436" max="7680" width="9" style="17"/>
    <col min="7681" max="7681" width="6.375" style="17" customWidth="1"/>
    <col min="7682" max="7682" width="15.375" style="17" customWidth="1"/>
    <col min="7683" max="7683" width="21.625" style="17" bestFit="1" customWidth="1"/>
    <col min="7684" max="7684" width="13.125" style="17" bestFit="1" customWidth="1"/>
    <col min="7685" max="7685" width="17.125" style="17" bestFit="1" customWidth="1"/>
    <col min="7686" max="7686" width="9" style="17"/>
    <col min="7687" max="7687" width="13.125" style="17" bestFit="1" customWidth="1"/>
    <col min="7688" max="7688" width="16" style="17" bestFit="1" customWidth="1"/>
    <col min="7689" max="7689" width="9" style="17"/>
    <col min="7690" max="7690" width="13.125" style="17" bestFit="1" customWidth="1"/>
    <col min="7691" max="7691" width="16" style="17" bestFit="1" customWidth="1"/>
    <col min="7692" max="7936" width="9" style="17"/>
    <col min="7937" max="7937" width="6.375" style="17" customWidth="1"/>
    <col min="7938" max="7938" width="15.375" style="17" customWidth="1"/>
    <col min="7939" max="7939" width="21.625" style="17" bestFit="1" customWidth="1"/>
    <col min="7940" max="7940" width="13.125" style="17" bestFit="1" customWidth="1"/>
    <col min="7941" max="7941" width="17.125" style="17" bestFit="1" customWidth="1"/>
    <col min="7942" max="7942" width="9" style="17"/>
    <col min="7943" max="7943" width="13.125" style="17" bestFit="1" customWidth="1"/>
    <col min="7944" max="7944" width="16" style="17" bestFit="1" customWidth="1"/>
    <col min="7945" max="7945" width="9" style="17"/>
    <col min="7946" max="7946" width="13.125" style="17" bestFit="1" customWidth="1"/>
    <col min="7947" max="7947" width="16" style="17" bestFit="1" customWidth="1"/>
    <col min="7948" max="8192" width="9" style="17"/>
    <col min="8193" max="8193" width="6.375" style="17" customWidth="1"/>
    <col min="8194" max="8194" width="15.375" style="17" customWidth="1"/>
    <col min="8195" max="8195" width="21.625" style="17" bestFit="1" customWidth="1"/>
    <col min="8196" max="8196" width="13.125" style="17" bestFit="1" customWidth="1"/>
    <col min="8197" max="8197" width="17.125" style="17" bestFit="1" customWidth="1"/>
    <col min="8198" max="8198" width="9" style="17"/>
    <col min="8199" max="8199" width="13.125" style="17" bestFit="1" customWidth="1"/>
    <col min="8200" max="8200" width="16" style="17" bestFit="1" customWidth="1"/>
    <col min="8201" max="8201" width="9" style="17"/>
    <col min="8202" max="8202" width="13.125" style="17" bestFit="1" customWidth="1"/>
    <col min="8203" max="8203" width="16" style="17" bestFit="1" customWidth="1"/>
    <col min="8204" max="8448" width="9" style="17"/>
    <col min="8449" max="8449" width="6.375" style="17" customWidth="1"/>
    <col min="8450" max="8450" width="15.375" style="17" customWidth="1"/>
    <col min="8451" max="8451" width="21.625" style="17" bestFit="1" customWidth="1"/>
    <col min="8452" max="8452" width="13.125" style="17" bestFit="1" customWidth="1"/>
    <col min="8453" max="8453" width="17.125" style="17" bestFit="1" customWidth="1"/>
    <col min="8454" max="8454" width="9" style="17"/>
    <col min="8455" max="8455" width="13.125" style="17" bestFit="1" customWidth="1"/>
    <col min="8456" max="8456" width="16" style="17" bestFit="1" customWidth="1"/>
    <col min="8457" max="8457" width="9" style="17"/>
    <col min="8458" max="8458" width="13.125" style="17" bestFit="1" customWidth="1"/>
    <col min="8459" max="8459" width="16" style="17" bestFit="1" customWidth="1"/>
    <col min="8460" max="8704" width="9" style="17"/>
    <col min="8705" max="8705" width="6.375" style="17" customWidth="1"/>
    <col min="8706" max="8706" width="15.375" style="17" customWidth="1"/>
    <col min="8707" max="8707" width="21.625" style="17" bestFit="1" customWidth="1"/>
    <col min="8708" max="8708" width="13.125" style="17" bestFit="1" customWidth="1"/>
    <col min="8709" max="8709" width="17.125" style="17" bestFit="1" customWidth="1"/>
    <col min="8710" max="8710" width="9" style="17"/>
    <col min="8711" max="8711" width="13.125" style="17" bestFit="1" customWidth="1"/>
    <col min="8712" max="8712" width="16" style="17" bestFit="1" customWidth="1"/>
    <col min="8713" max="8713" width="9" style="17"/>
    <col min="8714" max="8714" width="13.125" style="17" bestFit="1" customWidth="1"/>
    <col min="8715" max="8715" width="16" style="17" bestFit="1" customWidth="1"/>
    <col min="8716" max="8960" width="9" style="17"/>
    <col min="8961" max="8961" width="6.375" style="17" customWidth="1"/>
    <col min="8962" max="8962" width="15.375" style="17" customWidth="1"/>
    <col min="8963" max="8963" width="21.625" style="17" bestFit="1" customWidth="1"/>
    <col min="8964" max="8964" width="13.125" style="17" bestFit="1" customWidth="1"/>
    <col min="8965" max="8965" width="17.125" style="17" bestFit="1" customWidth="1"/>
    <col min="8966" max="8966" width="9" style="17"/>
    <col min="8967" max="8967" width="13.125" style="17" bestFit="1" customWidth="1"/>
    <col min="8968" max="8968" width="16" style="17" bestFit="1" customWidth="1"/>
    <col min="8969" max="8969" width="9" style="17"/>
    <col min="8970" max="8970" width="13.125" style="17" bestFit="1" customWidth="1"/>
    <col min="8971" max="8971" width="16" style="17" bestFit="1" customWidth="1"/>
    <col min="8972" max="9216" width="9" style="17"/>
    <col min="9217" max="9217" width="6.375" style="17" customWidth="1"/>
    <col min="9218" max="9218" width="15.375" style="17" customWidth="1"/>
    <col min="9219" max="9219" width="21.625" style="17" bestFit="1" customWidth="1"/>
    <col min="9220" max="9220" width="13.125" style="17" bestFit="1" customWidth="1"/>
    <col min="9221" max="9221" width="17.125" style="17" bestFit="1" customWidth="1"/>
    <col min="9222" max="9222" width="9" style="17"/>
    <col min="9223" max="9223" width="13.125" style="17" bestFit="1" customWidth="1"/>
    <col min="9224" max="9224" width="16" style="17" bestFit="1" customWidth="1"/>
    <col min="9225" max="9225" width="9" style="17"/>
    <col min="9226" max="9226" width="13.125" style="17" bestFit="1" customWidth="1"/>
    <col min="9227" max="9227" width="16" style="17" bestFit="1" customWidth="1"/>
    <col min="9228" max="9472" width="9" style="17"/>
    <col min="9473" max="9473" width="6.375" style="17" customWidth="1"/>
    <col min="9474" max="9474" width="15.375" style="17" customWidth="1"/>
    <col min="9475" max="9475" width="21.625" style="17" bestFit="1" customWidth="1"/>
    <col min="9476" max="9476" width="13.125" style="17" bestFit="1" customWidth="1"/>
    <col min="9477" max="9477" width="17.125" style="17" bestFit="1" customWidth="1"/>
    <col min="9478" max="9478" width="9" style="17"/>
    <col min="9479" max="9479" width="13.125" style="17" bestFit="1" customWidth="1"/>
    <col min="9480" max="9480" width="16" style="17" bestFit="1" customWidth="1"/>
    <col min="9481" max="9481" width="9" style="17"/>
    <col min="9482" max="9482" width="13.125" style="17" bestFit="1" customWidth="1"/>
    <col min="9483" max="9483" width="16" style="17" bestFit="1" customWidth="1"/>
    <col min="9484" max="9728" width="9" style="17"/>
    <col min="9729" max="9729" width="6.375" style="17" customWidth="1"/>
    <col min="9730" max="9730" width="15.375" style="17" customWidth="1"/>
    <col min="9731" max="9731" width="21.625" style="17" bestFit="1" customWidth="1"/>
    <col min="9732" max="9732" width="13.125" style="17" bestFit="1" customWidth="1"/>
    <col min="9733" max="9733" width="17.125" style="17" bestFit="1" customWidth="1"/>
    <col min="9734" max="9734" width="9" style="17"/>
    <col min="9735" max="9735" width="13.125" style="17" bestFit="1" customWidth="1"/>
    <col min="9736" max="9736" width="16" style="17" bestFit="1" customWidth="1"/>
    <col min="9737" max="9737" width="9" style="17"/>
    <col min="9738" max="9738" width="13.125" style="17" bestFit="1" customWidth="1"/>
    <col min="9739" max="9739" width="16" style="17" bestFit="1" customWidth="1"/>
    <col min="9740" max="9984" width="9" style="17"/>
    <col min="9985" max="9985" width="6.375" style="17" customWidth="1"/>
    <col min="9986" max="9986" width="15.375" style="17" customWidth="1"/>
    <col min="9987" max="9987" width="21.625" style="17" bestFit="1" customWidth="1"/>
    <col min="9988" max="9988" width="13.125" style="17" bestFit="1" customWidth="1"/>
    <col min="9989" max="9989" width="17.125" style="17" bestFit="1" customWidth="1"/>
    <col min="9990" max="9990" width="9" style="17"/>
    <col min="9991" max="9991" width="13.125" style="17" bestFit="1" customWidth="1"/>
    <col min="9992" max="9992" width="16" style="17" bestFit="1" customWidth="1"/>
    <col min="9993" max="9993" width="9" style="17"/>
    <col min="9994" max="9994" width="13.125" style="17" bestFit="1" customWidth="1"/>
    <col min="9995" max="9995" width="16" style="17" bestFit="1" customWidth="1"/>
    <col min="9996" max="10240" width="9" style="17"/>
    <col min="10241" max="10241" width="6.375" style="17" customWidth="1"/>
    <col min="10242" max="10242" width="15.375" style="17" customWidth="1"/>
    <col min="10243" max="10243" width="21.625" style="17" bestFit="1" customWidth="1"/>
    <col min="10244" max="10244" width="13.125" style="17" bestFit="1" customWidth="1"/>
    <col min="10245" max="10245" width="17.125" style="17" bestFit="1" customWidth="1"/>
    <col min="10246" max="10246" width="9" style="17"/>
    <col min="10247" max="10247" width="13.125" style="17" bestFit="1" customWidth="1"/>
    <col min="10248" max="10248" width="16" style="17" bestFit="1" customWidth="1"/>
    <col min="10249" max="10249" width="9" style="17"/>
    <col min="10250" max="10250" width="13.125" style="17" bestFit="1" customWidth="1"/>
    <col min="10251" max="10251" width="16" style="17" bestFit="1" customWidth="1"/>
    <col min="10252" max="10496" width="9" style="17"/>
    <col min="10497" max="10497" width="6.375" style="17" customWidth="1"/>
    <col min="10498" max="10498" width="15.375" style="17" customWidth="1"/>
    <col min="10499" max="10499" width="21.625" style="17" bestFit="1" customWidth="1"/>
    <col min="10500" max="10500" width="13.125" style="17" bestFit="1" customWidth="1"/>
    <col min="10501" max="10501" width="17.125" style="17" bestFit="1" customWidth="1"/>
    <col min="10502" max="10502" width="9" style="17"/>
    <col min="10503" max="10503" width="13.125" style="17" bestFit="1" customWidth="1"/>
    <col min="10504" max="10504" width="16" style="17" bestFit="1" customWidth="1"/>
    <col min="10505" max="10505" width="9" style="17"/>
    <col min="10506" max="10506" width="13.125" style="17" bestFit="1" customWidth="1"/>
    <col min="10507" max="10507" width="16" style="17" bestFit="1" customWidth="1"/>
    <col min="10508" max="10752" width="9" style="17"/>
    <col min="10753" max="10753" width="6.375" style="17" customWidth="1"/>
    <col min="10754" max="10754" width="15.375" style="17" customWidth="1"/>
    <col min="10755" max="10755" width="21.625" style="17" bestFit="1" customWidth="1"/>
    <col min="10756" max="10756" width="13.125" style="17" bestFit="1" customWidth="1"/>
    <col min="10757" max="10757" width="17.125" style="17" bestFit="1" customWidth="1"/>
    <col min="10758" max="10758" width="9" style="17"/>
    <col min="10759" max="10759" width="13.125" style="17" bestFit="1" customWidth="1"/>
    <col min="10760" max="10760" width="16" style="17" bestFit="1" customWidth="1"/>
    <col min="10761" max="10761" width="9" style="17"/>
    <col min="10762" max="10762" width="13.125" style="17" bestFit="1" customWidth="1"/>
    <col min="10763" max="10763" width="16" style="17" bestFit="1" customWidth="1"/>
    <col min="10764" max="11008" width="9" style="17"/>
    <col min="11009" max="11009" width="6.375" style="17" customWidth="1"/>
    <col min="11010" max="11010" width="15.375" style="17" customWidth="1"/>
    <col min="11011" max="11011" width="21.625" style="17" bestFit="1" customWidth="1"/>
    <col min="11012" max="11012" width="13.125" style="17" bestFit="1" customWidth="1"/>
    <col min="11013" max="11013" width="17.125" style="17" bestFit="1" customWidth="1"/>
    <col min="11014" max="11014" width="9" style="17"/>
    <col min="11015" max="11015" width="13.125" style="17" bestFit="1" customWidth="1"/>
    <col min="11016" max="11016" width="16" style="17" bestFit="1" customWidth="1"/>
    <col min="11017" max="11017" width="9" style="17"/>
    <col min="11018" max="11018" width="13.125" style="17" bestFit="1" customWidth="1"/>
    <col min="11019" max="11019" width="16" style="17" bestFit="1" customWidth="1"/>
    <col min="11020" max="11264" width="9" style="17"/>
    <col min="11265" max="11265" width="6.375" style="17" customWidth="1"/>
    <col min="11266" max="11266" width="15.375" style="17" customWidth="1"/>
    <col min="11267" max="11267" width="21.625" style="17" bestFit="1" customWidth="1"/>
    <col min="11268" max="11268" width="13.125" style="17" bestFit="1" customWidth="1"/>
    <col min="11269" max="11269" width="17.125" style="17" bestFit="1" customWidth="1"/>
    <col min="11270" max="11270" width="9" style="17"/>
    <col min="11271" max="11271" width="13.125" style="17" bestFit="1" customWidth="1"/>
    <col min="11272" max="11272" width="16" style="17" bestFit="1" customWidth="1"/>
    <col min="11273" max="11273" width="9" style="17"/>
    <col min="11274" max="11274" width="13.125" style="17" bestFit="1" customWidth="1"/>
    <col min="11275" max="11275" width="16" style="17" bestFit="1" customWidth="1"/>
    <col min="11276" max="11520" width="9" style="17"/>
    <col min="11521" max="11521" width="6.375" style="17" customWidth="1"/>
    <col min="11522" max="11522" width="15.375" style="17" customWidth="1"/>
    <col min="11523" max="11523" width="21.625" style="17" bestFit="1" customWidth="1"/>
    <col min="11524" max="11524" width="13.125" style="17" bestFit="1" customWidth="1"/>
    <col min="11525" max="11525" width="17.125" style="17" bestFit="1" customWidth="1"/>
    <col min="11526" max="11526" width="9" style="17"/>
    <col min="11527" max="11527" width="13.125" style="17" bestFit="1" customWidth="1"/>
    <col min="11528" max="11528" width="16" style="17" bestFit="1" customWidth="1"/>
    <col min="11529" max="11529" width="9" style="17"/>
    <col min="11530" max="11530" width="13.125" style="17" bestFit="1" customWidth="1"/>
    <col min="11531" max="11531" width="16" style="17" bestFit="1" customWidth="1"/>
    <col min="11532" max="11776" width="9" style="17"/>
    <col min="11777" max="11777" width="6.375" style="17" customWidth="1"/>
    <col min="11778" max="11778" width="15.375" style="17" customWidth="1"/>
    <col min="11779" max="11779" width="21.625" style="17" bestFit="1" customWidth="1"/>
    <col min="11780" max="11780" width="13.125" style="17" bestFit="1" customWidth="1"/>
    <col min="11781" max="11781" width="17.125" style="17" bestFit="1" customWidth="1"/>
    <col min="11782" max="11782" width="9" style="17"/>
    <col min="11783" max="11783" width="13.125" style="17" bestFit="1" customWidth="1"/>
    <col min="11784" max="11784" width="16" style="17" bestFit="1" customWidth="1"/>
    <col min="11785" max="11785" width="9" style="17"/>
    <col min="11786" max="11786" width="13.125" style="17" bestFit="1" customWidth="1"/>
    <col min="11787" max="11787" width="16" style="17" bestFit="1" customWidth="1"/>
    <col min="11788" max="12032" width="9" style="17"/>
    <col min="12033" max="12033" width="6.375" style="17" customWidth="1"/>
    <col min="12034" max="12034" width="15.375" style="17" customWidth="1"/>
    <col min="12035" max="12035" width="21.625" style="17" bestFit="1" customWidth="1"/>
    <col min="12036" max="12036" width="13.125" style="17" bestFit="1" customWidth="1"/>
    <col min="12037" max="12037" width="17.125" style="17" bestFit="1" customWidth="1"/>
    <col min="12038" max="12038" width="9" style="17"/>
    <col min="12039" max="12039" width="13.125" style="17" bestFit="1" customWidth="1"/>
    <col min="12040" max="12040" width="16" style="17" bestFit="1" customWidth="1"/>
    <col min="12041" max="12041" width="9" style="17"/>
    <col min="12042" max="12042" width="13.125" style="17" bestFit="1" customWidth="1"/>
    <col min="12043" max="12043" width="16" style="17" bestFit="1" customWidth="1"/>
    <col min="12044" max="12288" width="9" style="17"/>
    <col min="12289" max="12289" width="6.375" style="17" customWidth="1"/>
    <col min="12290" max="12290" width="15.375" style="17" customWidth="1"/>
    <col min="12291" max="12291" width="21.625" style="17" bestFit="1" customWidth="1"/>
    <col min="12292" max="12292" width="13.125" style="17" bestFit="1" customWidth="1"/>
    <col min="12293" max="12293" width="17.125" style="17" bestFit="1" customWidth="1"/>
    <col min="12294" max="12294" width="9" style="17"/>
    <col min="12295" max="12295" width="13.125" style="17" bestFit="1" customWidth="1"/>
    <col min="12296" max="12296" width="16" style="17" bestFit="1" customWidth="1"/>
    <col min="12297" max="12297" width="9" style="17"/>
    <col min="12298" max="12298" width="13.125" style="17" bestFit="1" customWidth="1"/>
    <col min="12299" max="12299" width="16" style="17" bestFit="1" customWidth="1"/>
    <col min="12300" max="12544" width="9" style="17"/>
    <col min="12545" max="12545" width="6.375" style="17" customWidth="1"/>
    <col min="12546" max="12546" width="15.375" style="17" customWidth="1"/>
    <col min="12547" max="12547" width="21.625" style="17" bestFit="1" customWidth="1"/>
    <col min="12548" max="12548" width="13.125" style="17" bestFit="1" customWidth="1"/>
    <col min="12549" max="12549" width="17.125" style="17" bestFit="1" customWidth="1"/>
    <col min="12550" max="12550" width="9" style="17"/>
    <col min="12551" max="12551" width="13.125" style="17" bestFit="1" customWidth="1"/>
    <col min="12552" max="12552" width="16" style="17" bestFit="1" customWidth="1"/>
    <col min="12553" max="12553" width="9" style="17"/>
    <col min="12554" max="12554" width="13.125" style="17" bestFit="1" customWidth="1"/>
    <col min="12555" max="12555" width="16" style="17" bestFit="1" customWidth="1"/>
    <col min="12556" max="12800" width="9" style="17"/>
    <col min="12801" max="12801" width="6.375" style="17" customWidth="1"/>
    <col min="12802" max="12802" width="15.375" style="17" customWidth="1"/>
    <col min="12803" max="12803" width="21.625" style="17" bestFit="1" customWidth="1"/>
    <col min="12804" max="12804" width="13.125" style="17" bestFit="1" customWidth="1"/>
    <col min="12805" max="12805" width="17.125" style="17" bestFit="1" customWidth="1"/>
    <col min="12806" max="12806" width="9" style="17"/>
    <col min="12807" max="12807" width="13.125" style="17" bestFit="1" customWidth="1"/>
    <col min="12808" max="12808" width="16" style="17" bestFit="1" customWidth="1"/>
    <col min="12809" max="12809" width="9" style="17"/>
    <col min="12810" max="12810" width="13.125" style="17" bestFit="1" customWidth="1"/>
    <col min="12811" max="12811" width="16" style="17" bestFit="1" customWidth="1"/>
    <col min="12812" max="13056" width="9" style="17"/>
    <col min="13057" max="13057" width="6.375" style="17" customWidth="1"/>
    <col min="13058" max="13058" width="15.375" style="17" customWidth="1"/>
    <col min="13059" max="13059" width="21.625" style="17" bestFit="1" customWidth="1"/>
    <col min="13060" max="13060" width="13.125" style="17" bestFit="1" customWidth="1"/>
    <col min="13061" max="13061" width="17.125" style="17" bestFit="1" customWidth="1"/>
    <col min="13062" max="13062" width="9" style="17"/>
    <col min="13063" max="13063" width="13.125" style="17" bestFit="1" customWidth="1"/>
    <col min="13064" max="13064" width="16" style="17" bestFit="1" customWidth="1"/>
    <col min="13065" max="13065" width="9" style="17"/>
    <col min="13066" max="13066" width="13.125" style="17" bestFit="1" customWidth="1"/>
    <col min="13067" max="13067" width="16" style="17" bestFit="1" customWidth="1"/>
    <col min="13068" max="13312" width="9" style="17"/>
    <col min="13313" max="13313" width="6.375" style="17" customWidth="1"/>
    <col min="13314" max="13314" width="15.375" style="17" customWidth="1"/>
    <col min="13315" max="13315" width="21.625" style="17" bestFit="1" customWidth="1"/>
    <col min="13316" max="13316" width="13.125" style="17" bestFit="1" customWidth="1"/>
    <col min="13317" max="13317" width="17.125" style="17" bestFit="1" customWidth="1"/>
    <col min="13318" max="13318" width="9" style="17"/>
    <col min="13319" max="13319" width="13.125" style="17" bestFit="1" customWidth="1"/>
    <col min="13320" max="13320" width="16" style="17" bestFit="1" customWidth="1"/>
    <col min="13321" max="13321" width="9" style="17"/>
    <col min="13322" max="13322" width="13.125" style="17" bestFit="1" customWidth="1"/>
    <col min="13323" max="13323" width="16" style="17" bestFit="1" customWidth="1"/>
    <col min="13324" max="13568" width="9" style="17"/>
    <col min="13569" max="13569" width="6.375" style="17" customWidth="1"/>
    <col min="13570" max="13570" width="15.375" style="17" customWidth="1"/>
    <col min="13571" max="13571" width="21.625" style="17" bestFit="1" customWidth="1"/>
    <col min="13572" max="13572" width="13.125" style="17" bestFit="1" customWidth="1"/>
    <col min="13573" max="13573" width="17.125" style="17" bestFit="1" customWidth="1"/>
    <col min="13574" max="13574" width="9" style="17"/>
    <col min="13575" max="13575" width="13.125" style="17" bestFit="1" customWidth="1"/>
    <col min="13576" max="13576" width="16" style="17" bestFit="1" customWidth="1"/>
    <col min="13577" max="13577" width="9" style="17"/>
    <col min="13578" max="13578" width="13.125" style="17" bestFit="1" customWidth="1"/>
    <col min="13579" max="13579" width="16" style="17" bestFit="1" customWidth="1"/>
    <col min="13580" max="13824" width="9" style="17"/>
    <col min="13825" max="13825" width="6.375" style="17" customWidth="1"/>
    <col min="13826" max="13826" width="15.375" style="17" customWidth="1"/>
    <col min="13827" max="13827" width="21.625" style="17" bestFit="1" customWidth="1"/>
    <col min="13828" max="13828" width="13.125" style="17" bestFit="1" customWidth="1"/>
    <col min="13829" max="13829" width="17.125" style="17" bestFit="1" customWidth="1"/>
    <col min="13830" max="13830" width="9" style="17"/>
    <col min="13831" max="13831" width="13.125" style="17" bestFit="1" customWidth="1"/>
    <col min="13832" max="13832" width="16" style="17" bestFit="1" customWidth="1"/>
    <col min="13833" max="13833" width="9" style="17"/>
    <col min="13834" max="13834" width="13.125" style="17" bestFit="1" customWidth="1"/>
    <col min="13835" max="13835" width="16" style="17" bestFit="1" customWidth="1"/>
    <col min="13836" max="14080" width="9" style="17"/>
    <col min="14081" max="14081" width="6.375" style="17" customWidth="1"/>
    <col min="14082" max="14082" width="15.375" style="17" customWidth="1"/>
    <col min="14083" max="14083" width="21.625" style="17" bestFit="1" customWidth="1"/>
    <col min="14084" max="14084" width="13.125" style="17" bestFit="1" customWidth="1"/>
    <col min="14085" max="14085" width="17.125" style="17" bestFit="1" customWidth="1"/>
    <col min="14086" max="14086" width="9" style="17"/>
    <col min="14087" max="14087" width="13.125" style="17" bestFit="1" customWidth="1"/>
    <col min="14088" max="14088" width="16" style="17" bestFit="1" customWidth="1"/>
    <col min="14089" max="14089" width="9" style="17"/>
    <col min="14090" max="14090" width="13.125" style="17" bestFit="1" customWidth="1"/>
    <col min="14091" max="14091" width="16" style="17" bestFit="1" customWidth="1"/>
    <col min="14092" max="14336" width="9" style="17"/>
    <col min="14337" max="14337" width="6.375" style="17" customWidth="1"/>
    <col min="14338" max="14338" width="15.375" style="17" customWidth="1"/>
    <col min="14339" max="14339" width="21.625" style="17" bestFit="1" customWidth="1"/>
    <col min="14340" max="14340" width="13.125" style="17" bestFit="1" customWidth="1"/>
    <col min="14341" max="14341" width="17.125" style="17" bestFit="1" customWidth="1"/>
    <col min="14342" max="14342" width="9" style="17"/>
    <col min="14343" max="14343" width="13.125" style="17" bestFit="1" customWidth="1"/>
    <col min="14344" max="14344" width="16" style="17" bestFit="1" customWidth="1"/>
    <col min="14345" max="14345" width="9" style="17"/>
    <col min="14346" max="14346" width="13.125" style="17" bestFit="1" customWidth="1"/>
    <col min="14347" max="14347" width="16" style="17" bestFit="1" customWidth="1"/>
    <col min="14348" max="14592" width="9" style="17"/>
    <col min="14593" max="14593" width="6.375" style="17" customWidth="1"/>
    <col min="14594" max="14594" width="15.375" style="17" customWidth="1"/>
    <col min="14595" max="14595" width="21.625" style="17" bestFit="1" customWidth="1"/>
    <col min="14596" max="14596" width="13.125" style="17" bestFit="1" customWidth="1"/>
    <col min="14597" max="14597" width="17.125" style="17" bestFit="1" customWidth="1"/>
    <col min="14598" max="14598" width="9" style="17"/>
    <col min="14599" max="14599" width="13.125" style="17" bestFit="1" customWidth="1"/>
    <col min="14600" max="14600" width="16" style="17" bestFit="1" customWidth="1"/>
    <col min="14601" max="14601" width="9" style="17"/>
    <col min="14602" max="14602" width="13.125" style="17" bestFit="1" customWidth="1"/>
    <col min="14603" max="14603" width="16" style="17" bestFit="1" customWidth="1"/>
    <col min="14604" max="14848" width="9" style="17"/>
    <col min="14849" max="14849" width="6.375" style="17" customWidth="1"/>
    <col min="14850" max="14850" width="15.375" style="17" customWidth="1"/>
    <col min="14851" max="14851" width="21.625" style="17" bestFit="1" customWidth="1"/>
    <col min="14852" max="14852" width="13.125" style="17" bestFit="1" customWidth="1"/>
    <col min="14853" max="14853" width="17.125" style="17" bestFit="1" customWidth="1"/>
    <col min="14854" max="14854" width="9" style="17"/>
    <col min="14855" max="14855" width="13.125" style="17" bestFit="1" customWidth="1"/>
    <col min="14856" max="14856" width="16" style="17" bestFit="1" customWidth="1"/>
    <col min="14857" max="14857" width="9" style="17"/>
    <col min="14858" max="14858" width="13.125" style="17" bestFit="1" customWidth="1"/>
    <col min="14859" max="14859" width="16" style="17" bestFit="1" customWidth="1"/>
    <col min="14860" max="15104" width="9" style="17"/>
    <col min="15105" max="15105" width="6.375" style="17" customWidth="1"/>
    <col min="15106" max="15106" width="15.375" style="17" customWidth="1"/>
    <col min="15107" max="15107" width="21.625" style="17" bestFit="1" customWidth="1"/>
    <col min="15108" max="15108" width="13.125" style="17" bestFit="1" customWidth="1"/>
    <col min="15109" max="15109" width="17.125" style="17" bestFit="1" customWidth="1"/>
    <col min="15110" max="15110" width="9" style="17"/>
    <col min="15111" max="15111" width="13.125" style="17" bestFit="1" customWidth="1"/>
    <col min="15112" max="15112" width="16" style="17" bestFit="1" customWidth="1"/>
    <col min="15113" max="15113" width="9" style="17"/>
    <col min="15114" max="15114" width="13.125" style="17" bestFit="1" customWidth="1"/>
    <col min="15115" max="15115" width="16" style="17" bestFit="1" customWidth="1"/>
    <col min="15116" max="15360" width="9" style="17"/>
    <col min="15361" max="15361" width="6.375" style="17" customWidth="1"/>
    <col min="15362" max="15362" width="15.375" style="17" customWidth="1"/>
    <col min="15363" max="15363" width="21.625" style="17" bestFit="1" customWidth="1"/>
    <col min="15364" max="15364" width="13.125" style="17" bestFit="1" customWidth="1"/>
    <col min="15365" max="15365" width="17.125" style="17" bestFit="1" customWidth="1"/>
    <col min="15366" max="15366" width="9" style="17"/>
    <col min="15367" max="15367" width="13.125" style="17" bestFit="1" customWidth="1"/>
    <col min="15368" max="15368" width="16" style="17" bestFit="1" customWidth="1"/>
    <col min="15369" max="15369" width="9" style="17"/>
    <col min="15370" max="15370" width="13.125" style="17" bestFit="1" customWidth="1"/>
    <col min="15371" max="15371" width="16" style="17" bestFit="1" customWidth="1"/>
    <col min="15372" max="15616" width="9" style="17"/>
    <col min="15617" max="15617" width="6.375" style="17" customWidth="1"/>
    <col min="15618" max="15618" width="15.375" style="17" customWidth="1"/>
    <col min="15619" max="15619" width="21.625" style="17" bestFit="1" customWidth="1"/>
    <col min="15620" max="15620" width="13.125" style="17" bestFit="1" customWidth="1"/>
    <col min="15621" max="15621" width="17.125" style="17" bestFit="1" customWidth="1"/>
    <col min="15622" max="15622" width="9" style="17"/>
    <col min="15623" max="15623" width="13.125" style="17" bestFit="1" customWidth="1"/>
    <col min="15624" max="15624" width="16" style="17" bestFit="1" customWidth="1"/>
    <col min="15625" max="15625" width="9" style="17"/>
    <col min="15626" max="15626" width="13.125" style="17" bestFit="1" customWidth="1"/>
    <col min="15627" max="15627" width="16" style="17" bestFit="1" customWidth="1"/>
    <col min="15628" max="15872" width="9" style="17"/>
    <col min="15873" max="15873" width="6.375" style="17" customWidth="1"/>
    <col min="15874" max="15874" width="15.375" style="17" customWidth="1"/>
    <col min="15875" max="15875" width="21.625" style="17" bestFit="1" customWidth="1"/>
    <col min="15876" max="15876" width="13.125" style="17" bestFit="1" customWidth="1"/>
    <col min="15877" max="15877" width="17.125" style="17" bestFit="1" customWidth="1"/>
    <col min="15878" max="15878" width="9" style="17"/>
    <col min="15879" max="15879" width="13.125" style="17" bestFit="1" customWidth="1"/>
    <col min="15880" max="15880" width="16" style="17" bestFit="1" customWidth="1"/>
    <col min="15881" max="15881" width="9" style="17"/>
    <col min="15882" max="15882" width="13.125" style="17" bestFit="1" customWidth="1"/>
    <col min="15883" max="15883" width="16" style="17" bestFit="1" customWidth="1"/>
    <col min="15884" max="16128" width="9" style="17"/>
    <col min="16129" max="16129" width="6.375" style="17" customWidth="1"/>
    <col min="16130" max="16130" width="15.375" style="17" customWidth="1"/>
    <col min="16131" max="16131" width="21.625" style="17" bestFit="1" customWidth="1"/>
    <col min="16132" max="16132" width="13.125" style="17" bestFit="1" customWidth="1"/>
    <col min="16133" max="16133" width="17.125" style="17" bestFit="1" customWidth="1"/>
    <col min="16134" max="16134" width="9" style="17"/>
    <col min="16135" max="16135" width="13.125" style="17" bestFit="1" customWidth="1"/>
    <col min="16136" max="16136" width="16" style="17" bestFit="1" customWidth="1"/>
    <col min="16137" max="16137" width="9" style="17"/>
    <col min="16138" max="16138" width="13.125" style="17" bestFit="1" customWidth="1"/>
    <col min="16139" max="16139" width="16" style="17" bestFit="1" customWidth="1"/>
    <col min="16140" max="16384" width="9" style="17"/>
  </cols>
  <sheetData>
    <row r="1" spans="1:13" ht="15" x14ac:dyDescent="0.3">
      <c r="A1" s="91" t="s">
        <v>133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ht="15" x14ac:dyDescent="0.3">
      <c r="A2" s="91" t="s">
        <v>134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3" ht="15.6" thickBot="1" x14ac:dyDescent="0.35">
      <c r="A3" s="17" t="s">
        <v>135</v>
      </c>
    </row>
    <row r="4" spans="1:13" s="19" customFormat="1" ht="15.6" thickTop="1" x14ac:dyDescent="0.3">
      <c r="A4" s="92" t="s">
        <v>136</v>
      </c>
      <c r="B4" s="94" t="s">
        <v>137</v>
      </c>
      <c r="C4" s="96" t="s">
        <v>138</v>
      </c>
      <c r="D4" s="96" t="s">
        <v>139</v>
      </c>
      <c r="E4" s="96"/>
      <c r="F4" s="96"/>
      <c r="G4" s="96">
        <v>202101</v>
      </c>
      <c r="H4" s="96"/>
      <c r="I4" s="96"/>
      <c r="J4" s="96" t="s">
        <v>140</v>
      </c>
      <c r="K4" s="96"/>
      <c r="L4" s="96"/>
      <c r="M4" s="18"/>
    </row>
    <row r="5" spans="1:13" s="19" customFormat="1" ht="15" x14ac:dyDescent="0.3">
      <c r="A5" s="93"/>
      <c r="B5" s="95"/>
      <c r="C5" s="97"/>
      <c r="D5" s="20" t="s">
        <v>141</v>
      </c>
      <c r="E5" s="20" t="s">
        <v>142</v>
      </c>
      <c r="F5" s="20" t="s">
        <v>143</v>
      </c>
      <c r="G5" s="20" t="s">
        <v>141</v>
      </c>
      <c r="H5" s="20" t="s">
        <v>142</v>
      </c>
      <c r="I5" s="20" t="s">
        <v>143</v>
      </c>
      <c r="J5" s="20" t="s">
        <v>141</v>
      </c>
      <c r="K5" s="20" t="s">
        <v>142</v>
      </c>
      <c r="L5" s="20" t="s">
        <v>143</v>
      </c>
      <c r="M5" s="21" t="s">
        <v>144</v>
      </c>
    </row>
    <row r="6" spans="1:13" ht="15" x14ac:dyDescent="0.3">
      <c r="A6" s="22"/>
      <c r="B6" s="23"/>
      <c r="C6" s="23" t="s">
        <v>145</v>
      </c>
      <c r="D6" s="24">
        <v>9745059</v>
      </c>
      <c r="E6" s="24">
        <v>229588888</v>
      </c>
      <c r="F6" s="23">
        <v>23.56</v>
      </c>
      <c r="G6" s="24">
        <v>828395</v>
      </c>
      <c r="H6" s="24">
        <v>23136069</v>
      </c>
      <c r="I6" s="23">
        <v>27.93</v>
      </c>
      <c r="J6" s="24">
        <v>828395</v>
      </c>
      <c r="K6" s="24">
        <v>23136069</v>
      </c>
      <c r="L6" s="23">
        <v>27.93</v>
      </c>
      <c r="M6" s="25"/>
    </row>
    <row r="7" spans="1:13" ht="15" x14ac:dyDescent="0.3">
      <c r="A7" s="22">
        <v>1</v>
      </c>
      <c r="B7" s="26" t="s">
        <v>146</v>
      </c>
      <c r="C7" s="23" t="s">
        <v>147</v>
      </c>
      <c r="D7" s="24">
        <v>168434.57</v>
      </c>
      <c r="E7" s="27">
        <v>1.7299999999999999E-2</v>
      </c>
      <c r="F7" s="28">
        <v>6.9999999999999999E-4</v>
      </c>
      <c r="G7" s="24">
        <v>8422.26</v>
      </c>
      <c r="H7" s="27">
        <v>1.0200000000000001E-2</v>
      </c>
      <c r="I7" s="28">
        <v>4.0000000000000002E-4</v>
      </c>
      <c r="J7" s="24">
        <v>8422.26</v>
      </c>
      <c r="K7" s="27">
        <v>1.0200000000000001E-2</v>
      </c>
      <c r="L7" s="28">
        <v>4.0000000000000002E-4</v>
      </c>
      <c r="M7" s="25"/>
    </row>
    <row r="8" spans="1:13" ht="15" x14ac:dyDescent="0.3">
      <c r="A8" s="22">
        <v>2</v>
      </c>
      <c r="B8" s="26" t="s">
        <v>148</v>
      </c>
      <c r="C8" s="23" t="s">
        <v>149</v>
      </c>
      <c r="D8" s="24">
        <v>432595.03</v>
      </c>
      <c r="E8" s="27">
        <v>4.4400000000000002E-2</v>
      </c>
      <c r="F8" s="28">
        <v>1.9E-3</v>
      </c>
      <c r="G8" s="24">
        <v>27390.32</v>
      </c>
      <c r="H8" s="27">
        <v>3.3099999999999997E-2</v>
      </c>
      <c r="I8" s="28">
        <v>1.1999999999999999E-3</v>
      </c>
      <c r="J8" s="24">
        <v>27390.32</v>
      </c>
      <c r="K8" s="27">
        <v>3.3099999999999997E-2</v>
      </c>
      <c r="L8" s="28">
        <v>1.1999999999999999E-3</v>
      </c>
      <c r="M8" s="25"/>
    </row>
    <row r="9" spans="1:13" ht="15" x14ac:dyDescent="0.3">
      <c r="A9" s="22">
        <v>3</v>
      </c>
      <c r="B9" s="26" t="s">
        <v>150</v>
      </c>
      <c r="C9" s="23" t="s">
        <v>151</v>
      </c>
      <c r="D9" s="24">
        <v>1467559.41</v>
      </c>
      <c r="E9" s="27">
        <v>0.15060000000000001</v>
      </c>
      <c r="F9" s="28">
        <v>6.4000000000000003E-3</v>
      </c>
      <c r="G9" s="24">
        <v>126642.17</v>
      </c>
      <c r="H9" s="27">
        <v>0.15290000000000001</v>
      </c>
      <c r="I9" s="28">
        <v>5.4999999999999997E-3</v>
      </c>
      <c r="J9" s="24">
        <v>126642.17</v>
      </c>
      <c r="K9" s="27">
        <v>0.15290000000000001</v>
      </c>
      <c r="L9" s="28">
        <v>5.4999999999999997E-3</v>
      </c>
      <c r="M9" s="25"/>
    </row>
    <row r="10" spans="1:13" ht="15" x14ac:dyDescent="0.3">
      <c r="A10" s="22">
        <v>4</v>
      </c>
      <c r="B10" s="26" t="s">
        <v>152</v>
      </c>
      <c r="C10" s="23" t="s">
        <v>153</v>
      </c>
      <c r="D10" s="24">
        <v>1970875.69</v>
      </c>
      <c r="E10" s="27">
        <v>0.20219999999999999</v>
      </c>
      <c r="F10" s="28">
        <v>8.6E-3</v>
      </c>
      <c r="G10" s="24">
        <v>207996.05</v>
      </c>
      <c r="H10" s="27">
        <v>0.25109999999999999</v>
      </c>
      <c r="I10" s="28">
        <v>8.9999999999999993E-3</v>
      </c>
      <c r="J10" s="24">
        <v>207996.05</v>
      </c>
      <c r="K10" s="27">
        <v>0.25109999999999999</v>
      </c>
      <c r="L10" s="28">
        <v>8.9999999999999993E-3</v>
      </c>
      <c r="M10" s="25"/>
    </row>
    <row r="11" spans="1:13" ht="15" x14ac:dyDescent="0.3">
      <c r="A11" s="22">
        <v>5</v>
      </c>
      <c r="B11" s="26" t="s">
        <v>154</v>
      </c>
      <c r="C11" s="23" t="s">
        <v>155</v>
      </c>
      <c r="D11" s="24">
        <v>3150041.17</v>
      </c>
      <c r="E11" s="27">
        <v>0.32319999999999999</v>
      </c>
      <c r="F11" s="28">
        <v>1.37E-2</v>
      </c>
      <c r="G11" s="24">
        <v>281705.15000000002</v>
      </c>
      <c r="H11" s="27">
        <v>0.34010000000000001</v>
      </c>
      <c r="I11" s="28">
        <v>1.2200000000000001E-2</v>
      </c>
      <c r="J11" s="24">
        <v>281705.15000000002</v>
      </c>
      <c r="K11" s="27">
        <v>0.34010000000000001</v>
      </c>
      <c r="L11" s="28">
        <v>1.2200000000000001E-2</v>
      </c>
      <c r="M11" s="25"/>
    </row>
    <row r="12" spans="1:13" ht="15" x14ac:dyDescent="0.3">
      <c r="A12" s="22">
        <v>6</v>
      </c>
      <c r="B12" s="26" t="s">
        <v>156</v>
      </c>
      <c r="C12" s="23" t="s">
        <v>157</v>
      </c>
      <c r="D12" s="24">
        <v>3558.92</v>
      </c>
      <c r="E12" s="27">
        <v>4.0000000000000002E-4</v>
      </c>
      <c r="F12" s="28">
        <v>0</v>
      </c>
      <c r="G12" s="24">
        <v>154.04</v>
      </c>
      <c r="H12" s="27">
        <v>2.0000000000000001E-4</v>
      </c>
      <c r="I12" s="28">
        <v>0</v>
      </c>
      <c r="J12" s="24">
        <v>154.04</v>
      </c>
      <c r="K12" s="27">
        <v>2.0000000000000001E-4</v>
      </c>
      <c r="L12" s="28">
        <v>0</v>
      </c>
      <c r="M12" s="25"/>
    </row>
    <row r="13" spans="1:13" ht="15" x14ac:dyDescent="0.3">
      <c r="A13" s="22">
        <v>7</v>
      </c>
      <c r="B13" s="26" t="s">
        <v>158</v>
      </c>
      <c r="C13" s="23" t="s">
        <v>159</v>
      </c>
      <c r="D13" s="24">
        <v>188003.82</v>
      </c>
      <c r="E13" s="27">
        <v>1.9300000000000001E-2</v>
      </c>
      <c r="F13" s="28">
        <v>8.0000000000000004E-4</v>
      </c>
      <c r="G13" s="24">
        <v>3456.9</v>
      </c>
      <c r="H13" s="27">
        <v>4.1999999999999997E-3</v>
      </c>
      <c r="I13" s="28">
        <v>1E-4</v>
      </c>
      <c r="J13" s="24">
        <v>3456.9</v>
      </c>
      <c r="K13" s="27">
        <v>4.1999999999999997E-3</v>
      </c>
      <c r="L13" s="28">
        <v>1E-4</v>
      </c>
      <c r="M13" s="25"/>
    </row>
    <row r="14" spans="1:13" ht="15" x14ac:dyDescent="0.3">
      <c r="A14" s="22">
        <v>8</v>
      </c>
      <c r="B14" s="26" t="s">
        <v>160</v>
      </c>
      <c r="C14" s="23" t="s">
        <v>161</v>
      </c>
      <c r="D14" s="24">
        <v>523554.51</v>
      </c>
      <c r="E14" s="27">
        <v>5.3699999999999998E-2</v>
      </c>
      <c r="F14" s="28">
        <v>2.3E-3</v>
      </c>
      <c r="G14" s="24">
        <v>22986.61</v>
      </c>
      <c r="H14" s="27">
        <v>2.7699999999999999E-2</v>
      </c>
      <c r="I14" s="28">
        <v>1E-3</v>
      </c>
      <c r="J14" s="24">
        <v>22986.61</v>
      </c>
      <c r="K14" s="27">
        <v>2.7699999999999999E-2</v>
      </c>
      <c r="L14" s="28">
        <v>1E-3</v>
      </c>
      <c r="M14" s="25"/>
    </row>
    <row r="15" spans="1:13" ht="15" x14ac:dyDescent="0.3">
      <c r="A15" s="22">
        <v>9</v>
      </c>
      <c r="B15" s="26" t="s">
        <v>162</v>
      </c>
      <c r="C15" s="23" t="s">
        <v>163</v>
      </c>
      <c r="D15" s="24">
        <v>80255.839999999997</v>
      </c>
      <c r="E15" s="27">
        <v>8.2000000000000007E-3</v>
      </c>
      <c r="F15" s="28">
        <v>2.9999999999999997E-4</v>
      </c>
      <c r="G15" s="24">
        <v>1152.1199999999999</v>
      </c>
      <c r="H15" s="27">
        <v>1.4E-3</v>
      </c>
      <c r="I15" s="28">
        <v>0</v>
      </c>
      <c r="J15" s="24">
        <v>1152.1199999999999</v>
      </c>
      <c r="K15" s="27">
        <v>1.4E-3</v>
      </c>
      <c r="L15" s="28">
        <v>0</v>
      </c>
      <c r="M15" s="25"/>
    </row>
    <row r="16" spans="1:13" ht="15" x14ac:dyDescent="0.3">
      <c r="A16" s="22">
        <v>10</v>
      </c>
      <c r="B16" s="26" t="s">
        <v>164</v>
      </c>
      <c r="C16" s="23" t="s">
        <v>165</v>
      </c>
      <c r="D16" s="24">
        <v>84787.59</v>
      </c>
      <c r="E16" s="27">
        <v>8.6999999999999994E-3</v>
      </c>
      <c r="F16" s="28">
        <v>4.0000000000000002E-4</v>
      </c>
      <c r="G16" s="24">
        <v>4983.91</v>
      </c>
      <c r="H16" s="27">
        <v>6.0000000000000001E-3</v>
      </c>
      <c r="I16" s="28">
        <v>2.0000000000000001E-4</v>
      </c>
      <c r="J16" s="24">
        <v>4983.91</v>
      </c>
      <c r="K16" s="27">
        <v>6.0000000000000001E-3</v>
      </c>
      <c r="L16" s="28">
        <v>2.0000000000000001E-4</v>
      </c>
      <c r="M16" s="25"/>
    </row>
    <row r="17" spans="1:13" ht="15" x14ac:dyDescent="0.3">
      <c r="A17" s="22">
        <v>11</v>
      </c>
      <c r="B17" s="26" t="s">
        <v>166</v>
      </c>
      <c r="C17" s="23" t="s">
        <v>167</v>
      </c>
      <c r="D17" s="24">
        <v>171288.02</v>
      </c>
      <c r="E17" s="27">
        <v>1.7600000000000001E-2</v>
      </c>
      <c r="F17" s="28">
        <v>6.9999999999999999E-4</v>
      </c>
      <c r="G17" s="24">
        <v>6737.15</v>
      </c>
      <c r="H17" s="27">
        <v>8.0999999999999996E-3</v>
      </c>
      <c r="I17" s="28">
        <v>2.9999999999999997E-4</v>
      </c>
      <c r="J17" s="24">
        <v>6737.15</v>
      </c>
      <c r="K17" s="27">
        <v>8.0999999999999996E-3</v>
      </c>
      <c r="L17" s="28">
        <v>2.9999999999999997E-4</v>
      </c>
      <c r="M17" s="25"/>
    </row>
    <row r="18" spans="1:13" ht="15" x14ac:dyDescent="0.3">
      <c r="A18" s="22">
        <v>12</v>
      </c>
      <c r="B18" s="26" t="s">
        <v>168</v>
      </c>
      <c r="C18" s="23" t="s">
        <v>169</v>
      </c>
      <c r="D18" s="24">
        <v>182550.12</v>
      </c>
      <c r="E18" s="27">
        <v>1.8700000000000001E-2</v>
      </c>
      <c r="F18" s="28">
        <v>8.0000000000000004E-4</v>
      </c>
      <c r="G18" s="24">
        <v>11348.54</v>
      </c>
      <c r="H18" s="27">
        <v>1.37E-2</v>
      </c>
      <c r="I18" s="28">
        <v>5.0000000000000001E-4</v>
      </c>
      <c r="J18" s="24">
        <v>11348.54</v>
      </c>
      <c r="K18" s="27">
        <v>1.37E-2</v>
      </c>
      <c r="L18" s="28">
        <v>5.0000000000000001E-4</v>
      </c>
      <c r="M18" s="25"/>
    </row>
    <row r="19" spans="1:13" ht="15" x14ac:dyDescent="0.3">
      <c r="A19" s="22">
        <v>13</v>
      </c>
      <c r="B19" s="26" t="s">
        <v>170</v>
      </c>
      <c r="C19" s="23" t="s">
        <v>171</v>
      </c>
      <c r="D19" s="24">
        <v>150741.1</v>
      </c>
      <c r="E19" s="27">
        <v>1.55E-2</v>
      </c>
      <c r="F19" s="28">
        <v>6.9999999999999999E-4</v>
      </c>
      <c r="G19" s="24">
        <v>13854.91</v>
      </c>
      <c r="H19" s="27">
        <v>1.67E-2</v>
      </c>
      <c r="I19" s="28">
        <v>5.9999999999999995E-4</v>
      </c>
      <c r="J19" s="24">
        <v>13854.91</v>
      </c>
      <c r="K19" s="27">
        <v>1.67E-2</v>
      </c>
      <c r="L19" s="28">
        <v>5.9999999999999995E-4</v>
      </c>
      <c r="M19" s="25"/>
    </row>
    <row r="20" spans="1:13" ht="15" x14ac:dyDescent="0.3">
      <c r="A20" s="22">
        <v>14</v>
      </c>
      <c r="B20" s="26" t="s">
        <v>172</v>
      </c>
      <c r="C20" s="23" t="s">
        <v>173</v>
      </c>
      <c r="D20" s="24">
        <v>15884.17</v>
      </c>
      <c r="E20" s="27">
        <v>1.6000000000000001E-3</v>
      </c>
      <c r="F20" s="28">
        <v>1E-4</v>
      </c>
      <c r="G20" s="24">
        <v>773.33</v>
      </c>
      <c r="H20" s="27">
        <v>8.9999999999999998E-4</v>
      </c>
      <c r="I20" s="28">
        <v>0</v>
      </c>
      <c r="J20" s="24">
        <v>773.33</v>
      </c>
      <c r="K20" s="27">
        <v>8.9999999999999998E-4</v>
      </c>
      <c r="L20" s="28">
        <v>0</v>
      </c>
      <c r="M20" s="25"/>
    </row>
    <row r="21" spans="1:13" ht="15" x14ac:dyDescent="0.3">
      <c r="A21" s="22">
        <v>15</v>
      </c>
      <c r="B21" s="26" t="s">
        <v>174</v>
      </c>
      <c r="C21" s="23" t="s">
        <v>175</v>
      </c>
      <c r="D21" s="24">
        <v>554469.27</v>
      </c>
      <c r="E21" s="27">
        <v>5.6899999999999999E-2</v>
      </c>
      <c r="F21" s="28">
        <v>2.3999999999999998E-3</v>
      </c>
      <c r="G21" s="24">
        <v>51013.46</v>
      </c>
      <c r="H21" s="27">
        <v>6.1600000000000002E-2</v>
      </c>
      <c r="I21" s="28">
        <v>2.2000000000000001E-3</v>
      </c>
      <c r="J21" s="24">
        <v>51013.46</v>
      </c>
      <c r="K21" s="27">
        <v>6.1600000000000002E-2</v>
      </c>
      <c r="L21" s="28">
        <v>2.2000000000000001E-3</v>
      </c>
      <c r="M21" s="25"/>
    </row>
    <row r="22" spans="1:13" ht="15" x14ac:dyDescent="0.3">
      <c r="A22" s="22">
        <v>16</v>
      </c>
      <c r="B22" s="26" t="s">
        <v>176</v>
      </c>
      <c r="C22" s="23" t="s">
        <v>177</v>
      </c>
      <c r="D22" s="24">
        <v>41196.800000000003</v>
      </c>
      <c r="E22" s="27">
        <v>4.1999999999999997E-3</v>
      </c>
      <c r="F22" s="28">
        <v>2.0000000000000001E-4</v>
      </c>
      <c r="G22" s="24">
        <v>3891.2</v>
      </c>
      <c r="H22" s="27">
        <v>4.7000000000000002E-3</v>
      </c>
      <c r="I22" s="28">
        <v>2.0000000000000001E-4</v>
      </c>
      <c r="J22" s="24">
        <v>3891.2</v>
      </c>
      <c r="K22" s="27">
        <v>4.7000000000000002E-3</v>
      </c>
      <c r="L22" s="28">
        <v>2.0000000000000001E-4</v>
      </c>
      <c r="M22" s="25"/>
    </row>
    <row r="23" spans="1:13" ht="15" x14ac:dyDescent="0.3">
      <c r="A23" s="22">
        <v>17</v>
      </c>
      <c r="B23" s="26" t="s">
        <v>178</v>
      </c>
      <c r="C23" s="23" t="s">
        <v>179</v>
      </c>
      <c r="D23" s="24">
        <v>8042.24</v>
      </c>
      <c r="E23" s="27">
        <v>8.0000000000000004E-4</v>
      </c>
      <c r="F23" s="28">
        <v>0</v>
      </c>
      <c r="G23" s="24">
        <v>1044.48</v>
      </c>
      <c r="H23" s="27">
        <v>1.2999999999999999E-3</v>
      </c>
      <c r="I23" s="28">
        <v>0</v>
      </c>
      <c r="J23" s="24">
        <v>1044.48</v>
      </c>
      <c r="K23" s="27">
        <v>1.2999999999999999E-3</v>
      </c>
      <c r="L23" s="28">
        <v>0</v>
      </c>
      <c r="M23" s="25"/>
    </row>
    <row r="24" spans="1:13" ht="15" x14ac:dyDescent="0.3">
      <c r="A24" s="22">
        <v>18</v>
      </c>
      <c r="B24" s="26" t="s">
        <v>180</v>
      </c>
      <c r="C24" s="23" t="s">
        <v>181</v>
      </c>
      <c r="D24" s="24">
        <v>72122.210000000006</v>
      </c>
      <c r="E24" s="27">
        <v>7.4000000000000003E-3</v>
      </c>
      <c r="F24" s="28">
        <v>2.9999999999999997E-4</v>
      </c>
      <c r="G24" s="24">
        <v>6091.18</v>
      </c>
      <c r="H24" s="27">
        <v>7.4000000000000003E-3</v>
      </c>
      <c r="I24" s="28">
        <v>2.9999999999999997E-4</v>
      </c>
      <c r="J24" s="24">
        <v>6091.18</v>
      </c>
      <c r="K24" s="27">
        <v>7.4000000000000003E-3</v>
      </c>
      <c r="L24" s="28">
        <v>2.9999999999999997E-4</v>
      </c>
      <c r="M24" s="25"/>
    </row>
    <row r="25" spans="1:13" ht="15" x14ac:dyDescent="0.3">
      <c r="A25" s="22">
        <v>19</v>
      </c>
      <c r="B25" s="26" t="s">
        <v>182</v>
      </c>
      <c r="C25" s="23" t="s">
        <v>183</v>
      </c>
      <c r="D25" s="24">
        <v>20710.939999999999</v>
      </c>
      <c r="E25" s="27">
        <v>2.0999999999999999E-3</v>
      </c>
      <c r="F25" s="28">
        <v>1E-4</v>
      </c>
      <c r="G25" s="24">
        <v>1715.13</v>
      </c>
      <c r="H25" s="27">
        <v>2.0999999999999999E-3</v>
      </c>
      <c r="I25" s="28">
        <v>1E-4</v>
      </c>
      <c r="J25" s="24">
        <v>1715.13</v>
      </c>
      <c r="K25" s="27">
        <v>2.0999999999999999E-3</v>
      </c>
      <c r="L25" s="28">
        <v>1E-4</v>
      </c>
      <c r="M25" s="25"/>
    </row>
    <row r="26" spans="1:13" ht="15" x14ac:dyDescent="0.3">
      <c r="A26" s="22">
        <v>20</v>
      </c>
      <c r="B26" s="26" t="s">
        <v>184</v>
      </c>
      <c r="C26" s="23" t="s">
        <v>185</v>
      </c>
      <c r="D26" s="24">
        <v>19577.88</v>
      </c>
      <c r="E26" s="27">
        <v>2E-3</v>
      </c>
      <c r="F26" s="28">
        <v>1E-4</v>
      </c>
      <c r="G26" s="24">
        <v>1170.22</v>
      </c>
      <c r="H26" s="27">
        <v>1.4E-3</v>
      </c>
      <c r="I26" s="28">
        <v>1E-4</v>
      </c>
      <c r="J26" s="24">
        <v>1170.22</v>
      </c>
      <c r="K26" s="27">
        <v>1.4E-3</v>
      </c>
      <c r="L26" s="28">
        <v>1E-4</v>
      </c>
      <c r="M26" s="25"/>
    </row>
    <row r="27" spans="1:13" ht="15" x14ac:dyDescent="0.3">
      <c r="A27" s="22">
        <v>21</v>
      </c>
      <c r="B27" s="26" t="s">
        <v>186</v>
      </c>
      <c r="C27" s="23" t="s">
        <v>187</v>
      </c>
      <c r="D27" s="24">
        <v>96825.26</v>
      </c>
      <c r="E27" s="27">
        <v>9.9000000000000008E-3</v>
      </c>
      <c r="F27" s="28">
        <v>4.0000000000000002E-4</v>
      </c>
      <c r="G27" s="24">
        <v>8562.34</v>
      </c>
      <c r="H27" s="27">
        <v>1.03E-2</v>
      </c>
      <c r="I27" s="28">
        <v>4.0000000000000002E-4</v>
      </c>
      <c r="J27" s="24">
        <v>8562.34</v>
      </c>
      <c r="K27" s="27">
        <v>1.03E-2</v>
      </c>
      <c r="L27" s="28">
        <v>4.0000000000000002E-4</v>
      </c>
      <c r="M27" s="25"/>
    </row>
    <row r="28" spans="1:13" ht="15" x14ac:dyDescent="0.3">
      <c r="A28" s="22">
        <v>22</v>
      </c>
      <c r="B28" s="26" t="s">
        <v>188</v>
      </c>
      <c r="C28" s="23" t="s">
        <v>189</v>
      </c>
      <c r="D28" s="24">
        <v>76591.13</v>
      </c>
      <c r="E28" s="27">
        <v>7.9000000000000008E-3</v>
      </c>
      <c r="F28" s="28">
        <v>2.9999999999999997E-4</v>
      </c>
      <c r="G28" s="24">
        <v>1417.15</v>
      </c>
      <c r="H28" s="27">
        <v>1.6999999999999999E-3</v>
      </c>
      <c r="I28" s="28">
        <v>1E-4</v>
      </c>
      <c r="J28" s="24">
        <v>1417.15</v>
      </c>
      <c r="K28" s="27">
        <v>1.6999999999999999E-3</v>
      </c>
      <c r="L28" s="28">
        <v>1E-4</v>
      </c>
      <c r="M28" s="25"/>
    </row>
    <row r="29" spans="1:13" ht="15" x14ac:dyDescent="0.3">
      <c r="A29" s="22">
        <v>23</v>
      </c>
      <c r="B29" s="26" t="s">
        <v>190</v>
      </c>
      <c r="C29" s="23" t="s">
        <v>191</v>
      </c>
      <c r="D29" s="24">
        <v>191001.38</v>
      </c>
      <c r="E29" s="27">
        <v>1.9599999999999999E-2</v>
      </c>
      <c r="F29" s="28">
        <v>8.0000000000000004E-4</v>
      </c>
      <c r="G29" s="24">
        <v>12336.77</v>
      </c>
      <c r="H29" s="27">
        <v>1.49E-2</v>
      </c>
      <c r="I29" s="28">
        <v>5.0000000000000001E-4</v>
      </c>
      <c r="J29" s="24">
        <v>12336.77</v>
      </c>
      <c r="K29" s="27">
        <v>1.49E-2</v>
      </c>
      <c r="L29" s="28">
        <v>5.0000000000000001E-4</v>
      </c>
      <c r="M29" s="25"/>
    </row>
    <row r="30" spans="1:13" ht="15" x14ac:dyDescent="0.3">
      <c r="A30" s="22">
        <v>24</v>
      </c>
      <c r="B30" s="26" t="s">
        <v>192</v>
      </c>
      <c r="C30" s="23" t="s">
        <v>193</v>
      </c>
      <c r="D30" s="24">
        <v>361869.88</v>
      </c>
      <c r="E30" s="27">
        <v>3.7100000000000001E-2</v>
      </c>
      <c r="F30" s="28">
        <v>1.6000000000000001E-3</v>
      </c>
      <c r="G30" s="24">
        <v>27551.05</v>
      </c>
      <c r="H30" s="27">
        <v>3.3300000000000003E-2</v>
      </c>
      <c r="I30" s="28">
        <v>1.1999999999999999E-3</v>
      </c>
      <c r="J30" s="24">
        <v>27551.05</v>
      </c>
      <c r="K30" s="27">
        <v>3.3300000000000003E-2</v>
      </c>
      <c r="L30" s="28">
        <v>1.1999999999999999E-3</v>
      </c>
      <c r="M30" s="25"/>
    </row>
    <row r="31" spans="1:13" ht="15" x14ac:dyDescent="0.3">
      <c r="A31" s="22"/>
      <c r="B31" s="26"/>
      <c r="C31" s="23" t="s">
        <v>194</v>
      </c>
      <c r="D31" s="24">
        <v>10032536</v>
      </c>
      <c r="E31" s="27">
        <v>1.0294997700886162</v>
      </c>
      <c r="F31" s="28">
        <v>4.3600007891654968E-2</v>
      </c>
      <c r="G31" s="24">
        <v>832396.4375</v>
      </c>
      <c r="H31" s="27">
        <v>1.0048303496520379</v>
      </c>
      <c r="I31" s="28">
        <v>3.6100007593631744E-2</v>
      </c>
      <c r="J31" s="24">
        <v>832396.4375</v>
      </c>
      <c r="K31" s="27">
        <v>1.0048303496520379</v>
      </c>
      <c r="L31" s="28">
        <v>3.6100007593631744E-2</v>
      </c>
      <c r="M31" s="25"/>
    </row>
    <row r="32" spans="1:13" ht="15" x14ac:dyDescent="0.3">
      <c r="A32" s="22">
        <v>25</v>
      </c>
      <c r="B32" s="26" t="s">
        <v>195</v>
      </c>
      <c r="C32" s="23" t="s">
        <v>196</v>
      </c>
      <c r="D32" s="24">
        <v>1823045.79</v>
      </c>
      <c r="E32" s="27">
        <v>0.18709999999999999</v>
      </c>
      <c r="F32" s="28">
        <v>7.9000000000000008E-3</v>
      </c>
      <c r="G32" s="24">
        <v>132301.45000000001</v>
      </c>
      <c r="H32" s="27">
        <v>0.15970000000000001</v>
      </c>
      <c r="I32" s="28">
        <v>5.7000000000000002E-3</v>
      </c>
      <c r="J32" s="24">
        <v>132301.45000000001</v>
      </c>
      <c r="K32" s="27">
        <v>0.15970000000000001</v>
      </c>
      <c r="L32" s="28">
        <v>5.7000000000000002E-3</v>
      </c>
      <c r="M32" s="25"/>
    </row>
    <row r="33" spans="1:13" ht="15" x14ac:dyDescent="0.3">
      <c r="A33" s="22">
        <v>26</v>
      </c>
      <c r="B33" s="26" t="s">
        <v>197</v>
      </c>
      <c r="C33" s="23" t="s">
        <v>198</v>
      </c>
      <c r="D33" s="24">
        <v>9081484.8399999999</v>
      </c>
      <c r="E33" s="27">
        <v>0.93189999999999995</v>
      </c>
      <c r="F33" s="28">
        <v>3.9600000000000003E-2</v>
      </c>
      <c r="G33" s="24">
        <v>571634.11</v>
      </c>
      <c r="H33" s="27">
        <v>0.69010000000000005</v>
      </c>
      <c r="I33" s="28">
        <v>2.47E-2</v>
      </c>
      <c r="J33" s="24">
        <v>571634.11</v>
      </c>
      <c r="K33" s="27">
        <v>0.69010000000000005</v>
      </c>
      <c r="L33" s="28">
        <v>2.47E-2</v>
      </c>
      <c r="M33" s="25"/>
    </row>
    <row r="34" spans="1:13" ht="15" x14ac:dyDescent="0.3">
      <c r="A34" s="22">
        <v>27</v>
      </c>
      <c r="B34" s="26" t="s">
        <v>199</v>
      </c>
      <c r="C34" s="23" t="s">
        <v>200</v>
      </c>
      <c r="D34" s="24">
        <v>483372.09</v>
      </c>
      <c r="E34" s="27">
        <v>4.9599999999999998E-2</v>
      </c>
      <c r="F34" s="28">
        <v>2.0999999999999999E-3</v>
      </c>
      <c r="G34" s="24">
        <v>45761.8</v>
      </c>
      <c r="H34" s="27">
        <v>5.5199999999999999E-2</v>
      </c>
      <c r="I34" s="28">
        <v>2E-3</v>
      </c>
      <c r="J34" s="24">
        <v>45761.8</v>
      </c>
      <c r="K34" s="27">
        <v>5.5199999999999999E-2</v>
      </c>
      <c r="L34" s="28">
        <v>2E-3</v>
      </c>
      <c r="M34" s="25"/>
    </row>
    <row r="35" spans="1:13" ht="15" x14ac:dyDescent="0.3">
      <c r="A35" s="22">
        <v>28</v>
      </c>
      <c r="B35" s="26" t="s">
        <v>201</v>
      </c>
      <c r="C35" s="23" t="s">
        <v>202</v>
      </c>
      <c r="D35" s="24">
        <v>477097.96</v>
      </c>
      <c r="E35" s="27">
        <v>4.9000000000000002E-2</v>
      </c>
      <c r="F35" s="28">
        <v>2.0999999999999999E-3</v>
      </c>
      <c r="G35" s="24">
        <v>44304.49</v>
      </c>
      <c r="H35" s="27">
        <v>5.3499999999999999E-2</v>
      </c>
      <c r="I35" s="28">
        <v>1.9E-3</v>
      </c>
      <c r="J35" s="24">
        <v>44304.49</v>
      </c>
      <c r="K35" s="27">
        <v>5.3499999999999999E-2</v>
      </c>
      <c r="L35" s="28">
        <v>1.9E-3</v>
      </c>
      <c r="M35" s="25"/>
    </row>
    <row r="36" spans="1:13" ht="15" x14ac:dyDescent="0.3">
      <c r="A36" s="22">
        <v>29</v>
      </c>
      <c r="B36" s="26" t="s">
        <v>203</v>
      </c>
      <c r="C36" s="23" t="s">
        <v>204</v>
      </c>
      <c r="D36" s="24">
        <v>1310337.56</v>
      </c>
      <c r="E36" s="27">
        <v>0.13450000000000001</v>
      </c>
      <c r="F36" s="28">
        <v>5.7000000000000002E-3</v>
      </c>
      <c r="G36" s="24">
        <v>91610.86</v>
      </c>
      <c r="H36" s="27">
        <v>0.1106</v>
      </c>
      <c r="I36" s="28">
        <v>4.0000000000000001E-3</v>
      </c>
      <c r="J36" s="24">
        <v>91610.86</v>
      </c>
      <c r="K36" s="27">
        <v>0.1106</v>
      </c>
      <c r="L36" s="28">
        <v>4.0000000000000001E-3</v>
      </c>
      <c r="M36" s="25"/>
    </row>
    <row r="37" spans="1:13" ht="15" x14ac:dyDescent="0.3">
      <c r="A37" s="22">
        <v>30</v>
      </c>
      <c r="B37" s="26" t="s">
        <v>205</v>
      </c>
      <c r="C37" s="23" t="s">
        <v>206</v>
      </c>
      <c r="D37" s="24">
        <v>13833.62</v>
      </c>
      <c r="E37" s="27">
        <v>1.4E-3</v>
      </c>
      <c r="F37" s="28">
        <v>1E-4</v>
      </c>
      <c r="G37" s="38">
        <v>1334.49</v>
      </c>
      <c r="H37" s="27">
        <v>1.6000000000000001E-3</v>
      </c>
      <c r="I37" s="28">
        <v>1E-4</v>
      </c>
      <c r="J37" s="24">
        <v>1334.49</v>
      </c>
      <c r="K37" s="27">
        <v>1.6000000000000001E-3</v>
      </c>
      <c r="L37" s="28">
        <v>1E-4</v>
      </c>
      <c r="M37" s="25"/>
    </row>
    <row r="38" spans="1:13" ht="15" x14ac:dyDescent="0.3">
      <c r="A38" s="22">
        <v>31</v>
      </c>
      <c r="B38" s="26" t="s">
        <v>207</v>
      </c>
      <c r="C38" s="23" t="s">
        <v>208</v>
      </c>
      <c r="D38" s="24">
        <v>85422.69</v>
      </c>
      <c r="E38" s="27">
        <v>8.8000000000000005E-3</v>
      </c>
      <c r="F38" s="28">
        <v>4.0000000000000002E-4</v>
      </c>
      <c r="G38" s="36">
        <v>2202.8000000000002</v>
      </c>
      <c r="H38" s="27">
        <v>2.7000000000000001E-3</v>
      </c>
      <c r="I38" s="28">
        <v>1E-4</v>
      </c>
      <c r="J38" s="24">
        <v>2202.8000000000002</v>
      </c>
      <c r="K38" s="27">
        <v>2.7000000000000001E-3</v>
      </c>
      <c r="L38" s="28">
        <v>1E-4</v>
      </c>
      <c r="M38" s="25"/>
    </row>
    <row r="39" spans="1:13" ht="15" x14ac:dyDescent="0.3">
      <c r="A39" s="22">
        <v>32</v>
      </c>
      <c r="B39" s="26" t="s">
        <v>209</v>
      </c>
      <c r="C39" s="23" t="s">
        <v>210</v>
      </c>
      <c r="D39" s="24">
        <v>0</v>
      </c>
      <c r="E39" s="27">
        <v>0</v>
      </c>
      <c r="F39" s="28">
        <v>0</v>
      </c>
      <c r="G39" s="24">
        <v>0</v>
      </c>
      <c r="H39" s="27">
        <v>0</v>
      </c>
      <c r="I39" s="28">
        <v>0</v>
      </c>
      <c r="J39" s="24">
        <v>0</v>
      </c>
      <c r="K39" s="27">
        <v>0</v>
      </c>
      <c r="L39" s="28">
        <v>0</v>
      </c>
      <c r="M39" s="25"/>
    </row>
    <row r="40" spans="1:13" ht="15" x14ac:dyDescent="0.3">
      <c r="A40" s="22"/>
      <c r="B40" s="26"/>
      <c r="C40" s="23" t="s">
        <v>211</v>
      </c>
      <c r="D40" s="24">
        <v>13274596</v>
      </c>
      <c r="E40" s="27">
        <v>1.3621873402716187</v>
      </c>
      <c r="F40" s="28">
        <v>5.7899996638298035E-2</v>
      </c>
      <c r="G40" s="24">
        <v>889150.0625</v>
      </c>
      <c r="H40" s="27">
        <v>1.0733406919404391</v>
      </c>
      <c r="I40" s="28">
        <v>3.8500003516674042E-2</v>
      </c>
      <c r="J40" s="24">
        <v>889150.0625</v>
      </c>
      <c r="K40" s="27">
        <v>1.0733406919404391</v>
      </c>
      <c r="L40" s="28">
        <v>3.8500003516674042E-2</v>
      </c>
      <c r="M40" s="25"/>
    </row>
    <row r="41" spans="1:13" ht="15" thickBot="1" x14ac:dyDescent="0.35">
      <c r="A41" s="29"/>
      <c r="B41" s="30" t="s">
        <v>140</v>
      </c>
      <c r="C41" s="31"/>
      <c r="D41" s="32">
        <v>23307131.5</v>
      </c>
      <c r="E41" s="33">
        <v>2.3917000000000002</v>
      </c>
      <c r="F41" s="34">
        <v>0.10150000000000001</v>
      </c>
      <c r="G41" s="32">
        <v>1721546.44</v>
      </c>
      <c r="H41" s="33">
        <v>2.0781999999999998</v>
      </c>
      <c r="I41" s="34">
        <v>7.4399999999999994E-2</v>
      </c>
      <c r="J41" s="32">
        <v>1721546.44</v>
      </c>
      <c r="K41" s="33">
        <v>2.0781999999999998</v>
      </c>
      <c r="L41" s="34">
        <v>7.4399999999999994E-2</v>
      </c>
      <c r="M41" s="35"/>
    </row>
    <row r="42" spans="1:13" ht="15" thickTop="1" x14ac:dyDescent="0.3"/>
  </sheetData>
  <mergeCells count="8">
    <mergeCell ref="A1:M1"/>
    <mergeCell ref="A2:M2"/>
    <mergeCell ref="A4:A5"/>
    <mergeCell ref="B4:B5"/>
    <mergeCell ref="C4:C5"/>
    <mergeCell ref="D4:F4"/>
    <mergeCell ref="G4:I4"/>
    <mergeCell ref="J4:L4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FF00"/>
  </sheetPr>
  <dimension ref="A1:R47"/>
  <sheetViews>
    <sheetView zoomScale="75" workbookViewId="0">
      <pane xSplit="9" ySplit="7" topLeftCell="J23" activePane="bottomRight" state="frozen"/>
      <selection pane="topRight" activeCell="J1" sqref="J1"/>
      <selection pane="bottomLeft" activeCell="A8" sqref="A8"/>
      <selection pane="bottomRight" activeCell="D47" sqref="D47"/>
    </sheetView>
  </sheetViews>
  <sheetFormatPr defaultRowHeight="16.2" x14ac:dyDescent="0.3"/>
  <cols>
    <col min="1" max="1" width="9.875" style="14" customWidth="1"/>
    <col min="2" max="2" width="6" style="14" customWidth="1"/>
    <col min="3" max="4" width="9" style="14"/>
    <col min="5" max="5" width="17.375" style="14" customWidth="1"/>
    <col min="6" max="9" width="9" style="14" hidden="1" customWidth="1"/>
    <col min="10" max="10" width="10.25" style="14" hidden="1" customWidth="1"/>
    <col min="11" max="11" width="12" style="14" customWidth="1"/>
    <col min="12" max="12" width="12" style="14" hidden="1" customWidth="1"/>
    <col min="13" max="13" width="12" style="14" bestFit="1" customWidth="1"/>
    <col min="14" max="14" width="16.25" style="14" customWidth="1"/>
    <col min="15" max="15" width="16.375" style="14" customWidth="1"/>
    <col min="16" max="16" width="12" style="14" bestFit="1" customWidth="1"/>
    <col min="17" max="258" width="9" style="14"/>
    <col min="259" max="259" width="9.875" style="14" customWidth="1"/>
    <col min="260" max="260" width="6" style="14" customWidth="1"/>
    <col min="261" max="262" width="9" style="14"/>
    <col min="263" max="263" width="17.375" style="14" customWidth="1"/>
    <col min="264" max="514" width="9" style="14"/>
    <col min="515" max="515" width="9.875" style="14" customWidth="1"/>
    <col min="516" max="516" width="6" style="14" customWidth="1"/>
    <col min="517" max="518" width="9" style="14"/>
    <col min="519" max="519" width="17.375" style="14" customWidth="1"/>
    <col min="520" max="770" width="9" style="14"/>
    <col min="771" max="771" width="9.875" style="14" customWidth="1"/>
    <col min="772" max="772" width="6" style="14" customWidth="1"/>
    <col min="773" max="774" width="9" style="14"/>
    <col min="775" max="775" width="17.375" style="14" customWidth="1"/>
    <col min="776" max="1026" width="9" style="14"/>
    <col min="1027" max="1027" width="9.875" style="14" customWidth="1"/>
    <col min="1028" max="1028" width="6" style="14" customWidth="1"/>
    <col min="1029" max="1030" width="9" style="14"/>
    <col min="1031" max="1031" width="17.375" style="14" customWidth="1"/>
    <col min="1032" max="1282" width="9" style="14"/>
    <col min="1283" max="1283" width="9.875" style="14" customWidth="1"/>
    <col min="1284" max="1284" width="6" style="14" customWidth="1"/>
    <col min="1285" max="1286" width="9" style="14"/>
    <col min="1287" max="1287" width="17.375" style="14" customWidth="1"/>
    <col min="1288" max="1538" width="9" style="14"/>
    <col min="1539" max="1539" width="9.875" style="14" customWidth="1"/>
    <col min="1540" max="1540" width="6" style="14" customWidth="1"/>
    <col min="1541" max="1542" width="9" style="14"/>
    <col min="1543" max="1543" width="17.375" style="14" customWidth="1"/>
    <col min="1544" max="1794" width="9" style="14"/>
    <col min="1795" max="1795" width="9.875" style="14" customWidth="1"/>
    <col min="1796" max="1796" width="6" style="14" customWidth="1"/>
    <col min="1797" max="1798" width="9" style="14"/>
    <col min="1799" max="1799" width="17.375" style="14" customWidth="1"/>
    <col min="1800" max="2050" width="9" style="14"/>
    <col min="2051" max="2051" width="9.875" style="14" customWidth="1"/>
    <col min="2052" max="2052" width="6" style="14" customWidth="1"/>
    <col min="2053" max="2054" width="9" style="14"/>
    <col min="2055" max="2055" width="17.375" style="14" customWidth="1"/>
    <col min="2056" max="2306" width="9" style="14"/>
    <col min="2307" max="2307" width="9.875" style="14" customWidth="1"/>
    <col min="2308" max="2308" width="6" style="14" customWidth="1"/>
    <col min="2309" max="2310" width="9" style="14"/>
    <col min="2311" max="2311" width="17.375" style="14" customWidth="1"/>
    <col min="2312" max="2562" width="9" style="14"/>
    <col min="2563" max="2563" width="9.875" style="14" customWidth="1"/>
    <col min="2564" max="2564" width="6" style="14" customWidth="1"/>
    <col min="2565" max="2566" width="9" style="14"/>
    <col min="2567" max="2567" width="17.375" style="14" customWidth="1"/>
    <col min="2568" max="2818" width="9" style="14"/>
    <col min="2819" max="2819" width="9.875" style="14" customWidth="1"/>
    <col min="2820" max="2820" width="6" style="14" customWidth="1"/>
    <col min="2821" max="2822" width="9" style="14"/>
    <col min="2823" max="2823" width="17.375" style="14" customWidth="1"/>
    <col min="2824" max="3074" width="9" style="14"/>
    <col min="3075" max="3075" width="9.875" style="14" customWidth="1"/>
    <col min="3076" max="3076" width="6" style="14" customWidth="1"/>
    <col min="3077" max="3078" width="9" style="14"/>
    <col min="3079" max="3079" width="17.375" style="14" customWidth="1"/>
    <col min="3080" max="3330" width="9" style="14"/>
    <col min="3331" max="3331" width="9.875" style="14" customWidth="1"/>
    <col min="3332" max="3332" width="6" style="14" customWidth="1"/>
    <col min="3333" max="3334" width="9" style="14"/>
    <col min="3335" max="3335" width="17.375" style="14" customWidth="1"/>
    <col min="3336" max="3586" width="9" style="14"/>
    <col min="3587" max="3587" width="9.875" style="14" customWidth="1"/>
    <col min="3588" max="3588" width="6" style="14" customWidth="1"/>
    <col min="3589" max="3590" width="9" style="14"/>
    <col min="3591" max="3591" width="17.375" style="14" customWidth="1"/>
    <col min="3592" max="3842" width="9" style="14"/>
    <col min="3843" max="3843" width="9.875" style="14" customWidth="1"/>
    <col min="3844" max="3844" width="6" style="14" customWidth="1"/>
    <col min="3845" max="3846" width="9" style="14"/>
    <col min="3847" max="3847" width="17.375" style="14" customWidth="1"/>
    <col min="3848" max="4098" width="9" style="14"/>
    <col min="4099" max="4099" width="9.875" style="14" customWidth="1"/>
    <col min="4100" max="4100" width="6" style="14" customWidth="1"/>
    <col min="4101" max="4102" width="9" style="14"/>
    <col min="4103" max="4103" width="17.375" style="14" customWidth="1"/>
    <col min="4104" max="4354" width="9" style="14"/>
    <col min="4355" max="4355" width="9.875" style="14" customWidth="1"/>
    <col min="4356" max="4356" width="6" style="14" customWidth="1"/>
    <col min="4357" max="4358" width="9" style="14"/>
    <col min="4359" max="4359" width="17.375" style="14" customWidth="1"/>
    <col min="4360" max="4610" width="9" style="14"/>
    <col min="4611" max="4611" width="9.875" style="14" customWidth="1"/>
    <col min="4612" max="4612" width="6" style="14" customWidth="1"/>
    <col min="4613" max="4614" width="9" style="14"/>
    <col min="4615" max="4615" width="17.375" style="14" customWidth="1"/>
    <col min="4616" max="4866" width="9" style="14"/>
    <col min="4867" max="4867" width="9.875" style="14" customWidth="1"/>
    <col min="4868" max="4868" width="6" style="14" customWidth="1"/>
    <col min="4869" max="4870" width="9" style="14"/>
    <col min="4871" max="4871" width="17.375" style="14" customWidth="1"/>
    <col min="4872" max="5122" width="9" style="14"/>
    <col min="5123" max="5123" width="9.875" style="14" customWidth="1"/>
    <col min="5124" max="5124" width="6" style="14" customWidth="1"/>
    <col min="5125" max="5126" width="9" style="14"/>
    <col min="5127" max="5127" width="17.375" style="14" customWidth="1"/>
    <col min="5128" max="5378" width="9" style="14"/>
    <col min="5379" max="5379" width="9.875" style="14" customWidth="1"/>
    <col min="5380" max="5380" width="6" style="14" customWidth="1"/>
    <col min="5381" max="5382" width="9" style="14"/>
    <col min="5383" max="5383" width="17.375" style="14" customWidth="1"/>
    <col min="5384" max="5634" width="9" style="14"/>
    <col min="5635" max="5635" width="9.875" style="14" customWidth="1"/>
    <col min="5636" max="5636" width="6" style="14" customWidth="1"/>
    <col min="5637" max="5638" width="9" style="14"/>
    <col min="5639" max="5639" width="17.375" style="14" customWidth="1"/>
    <col min="5640" max="5890" width="9" style="14"/>
    <col min="5891" max="5891" width="9.875" style="14" customWidth="1"/>
    <col min="5892" max="5892" width="6" style="14" customWidth="1"/>
    <col min="5893" max="5894" width="9" style="14"/>
    <col min="5895" max="5895" width="17.375" style="14" customWidth="1"/>
    <col min="5896" max="6146" width="9" style="14"/>
    <col min="6147" max="6147" width="9.875" style="14" customWidth="1"/>
    <col min="6148" max="6148" width="6" style="14" customWidth="1"/>
    <col min="6149" max="6150" width="9" style="14"/>
    <col min="6151" max="6151" width="17.375" style="14" customWidth="1"/>
    <col min="6152" max="6402" width="9" style="14"/>
    <col min="6403" max="6403" width="9.875" style="14" customWidth="1"/>
    <col min="6404" max="6404" width="6" style="14" customWidth="1"/>
    <col min="6405" max="6406" width="9" style="14"/>
    <col min="6407" max="6407" width="17.375" style="14" customWidth="1"/>
    <col min="6408" max="6658" width="9" style="14"/>
    <col min="6659" max="6659" width="9.875" style="14" customWidth="1"/>
    <col min="6660" max="6660" width="6" style="14" customWidth="1"/>
    <col min="6661" max="6662" width="9" style="14"/>
    <col min="6663" max="6663" width="17.375" style="14" customWidth="1"/>
    <col min="6664" max="6914" width="9" style="14"/>
    <col min="6915" max="6915" width="9.875" style="14" customWidth="1"/>
    <col min="6916" max="6916" width="6" style="14" customWidth="1"/>
    <col min="6917" max="6918" width="9" style="14"/>
    <col min="6919" max="6919" width="17.375" style="14" customWidth="1"/>
    <col min="6920" max="7170" width="9" style="14"/>
    <col min="7171" max="7171" width="9.875" style="14" customWidth="1"/>
    <col min="7172" max="7172" width="6" style="14" customWidth="1"/>
    <col min="7173" max="7174" width="9" style="14"/>
    <col min="7175" max="7175" width="17.375" style="14" customWidth="1"/>
    <col min="7176" max="7426" width="9" style="14"/>
    <col min="7427" max="7427" width="9.875" style="14" customWidth="1"/>
    <col min="7428" max="7428" width="6" style="14" customWidth="1"/>
    <col min="7429" max="7430" width="9" style="14"/>
    <col min="7431" max="7431" width="17.375" style="14" customWidth="1"/>
    <col min="7432" max="7682" width="9" style="14"/>
    <col min="7683" max="7683" width="9.875" style="14" customWidth="1"/>
    <col min="7684" max="7684" width="6" style="14" customWidth="1"/>
    <col min="7685" max="7686" width="9" style="14"/>
    <col min="7687" max="7687" width="17.375" style="14" customWidth="1"/>
    <col min="7688" max="7938" width="9" style="14"/>
    <col min="7939" max="7939" width="9.875" style="14" customWidth="1"/>
    <col min="7940" max="7940" width="6" style="14" customWidth="1"/>
    <col min="7941" max="7942" width="9" style="14"/>
    <col min="7943" max="7943" width="17.375" style="14" customWidth="1"/>
    <col min="7944" max="8194" width="9" style="14"/>
    <col min="8195" max="8195" width="9.875" style="14" customWidth="1"/>
    <col min="8196" max="8196" width="6" style="14" customWidth="1"/>
    <col min="8197" max="8198" width="9" style="14"/>
    <col min="8199" max="8199" width="17.375" style="14" customWidth="1"/>
    <col min="8200" max="8450" width="9" style="14"/>
    <col min="8451" max="8451" width="9.875" style="14" customWidth="1"/>
    <col min="8452" max="8452" width="6" style="14" customWidth="1"/>
    <col min="8453" max="8454" width="9" style="14"/>
    <col min="8455" max="8455" width="17.375" style="14" customWidth="1"/>
    <col min="8456" max="8706" width="9" style="14"/>
    <col min="8707" max="8707" width="9.875" style="14" customWidth="1"/>
    <col min="8708" max="8708" width="6" style="14" customWidth="1"/>
    <col min="8709" max="8710" width="9" style="14"/>
    <col min="8711" max="8711" width="17.375" style="14" customWidth="1"/>
    <col min="8712" max="8962" width="9" style="14"/>
    <col min="8963" max="8963" width="9.875" style="14" customWidth="1"/>
    <col min="8964" max="8964" width="6" style="14" customWidth="1"/>
    <col min="8965" max="8966" width="9" style="14"/>
    <col min="8967" max="8967" width="17.375" style="14" customWidth="1"/>
    <col min="8968" max="9218" width="9" style="14"/>
    <col min="9219" max="9219" width="9.875" style="14" customWidth="1"/>
    <col min="9220" max="9220" width="6" style="14" customWidth="1"/>
    <col min="9221" max="9222" width="9" style="14"/>
    <col min="9223" max="9223" width="17.375" style="14" customWidth="1"/>
    <col min="9224" max="9474" width="9" style="14"/>
    <col min="9475" max="9475" width="9.875" style="14" customWidth="1"/>
    <col min="9476" max="9476" width="6" style="14" customWidth="1"/>
    <col min="9477" max="9478" width="9" style="14"/>
    <col min="9479" max="9479" width="17.375" style="14" customWidth="1"/>
    <col min="9480" max="9730" width="9" style="14"/>
    <col min="9731" max="9731" width="9.875" style="14" customWidth="1"/>
    <col min="9732" max="9732" width="6" style="14" customWidth="1"/>
    <col min="9733" max="9734" width="9" style="14"/>
    <col min="9735" max="9735" width="17.375" style="14" customWidth="1"/>
    <col min="9736" max="9986" width="9" style="14"/>
    <col min="9987" max="9987" width="9.875" style="14" customWidth="1"/>
    <col min="9988" max="9988" width="6" style="14" customWidth="1"/>
    <col min="9989" max="9990" width="9" style="14"/>
    <col min="9991" max="9991" width="17.375" style="14" customWidth="1"/>
    <col min="9992" max="10242" width="9" style="14"/>
    <col min="10243" max="10243" width="9.875" style="14" customWidth="1"/>
    <col min="10244" max="10244" width="6" style="14" customWidth="1"/>
    <col min="10245" max="10246" width="9" style="14"/>
    <col min="10247" max="10247" width="17.375" style="14" customWidth="1"/>
    <col min="10248" max="10498" width="9" style="14"/>
    <col min="10499" max="10499" width="9.875" style="14" customWidth="1"/>
    <col min="10500" max="10500" width="6" style="14" customWidth="1"/>
    <col min="10501" max="10502" width="9" style="14"/>
    <col min="10503" max="10503" width="17.375" style="14" customWidth="1"/>
    <col min="10504" max="10754" width="9" style="14"/>
    <col min="10755" max="10755" width="9.875" style="14" customWidth="1"/>
    <col min="10756" max="10756" width="6" style="14" customWidth="1"/>
    <col min="10757" max="10758" width="9" style="14"/>
    <col min="10759" max="10759" width="17.375" style="14" customWidth="1"/>
    <col min="10760" max="11010" width="9" style="14"/>
    <col min="11011" max="11011" width="9.875" style="14" customWidth="1"/>
    <col min="11012" max="11012" width="6" style="14" customWidth="1"/>
    <col min="11013" max="11014" width="9" style="14"/>
    <col min="11015" max="11015" width="17.375" style="14" customWidth="1"/>
    <col min="11016" max="11266" width="9" style="14"/>
    <col min="11267" max="11267" width="9.875" style="14" customWidth="1"/>
    <col min="11268" max="11268" width="6" style="14" customWidth="1"/>
    <col min="11269" max="11270" width="9" style="14"/>
    <col min="11271" max="11271" width="17.375" style="14" customWidth="1"/>
    <col min="11272" max="11522" width="9" style="14"/>
    <col min="11523" max="11523" width="9.875" style="14" customWidth="1"/>
    <col min="11524" max="11524" width="6" style="14" customWidth="1"/>
    <col min="11525" max="11526" width="9" style="14"/>
    <col min="11527" max="11527" width="17.375" style="14" customWidth="1"/>
    <col min="11528" max="11778" width="9" style="14"/>
    <col min="11779" max="11779" width="9.875" style="14" customWidth="1"/>
    <col min="11780" max="11780" width="6" style="14" customWidth="1"/>
    <col min="11781" max="11782" width="9" style="14"/>
    <col min="11783" max="11783" width="17.375" style="14" customWidth="1"/>
    <col min="11784" max="12034" width="9" style="14"/>
    <col min="12035" max="12035" width="9.875" style="14" customWidth="1"/>
    <col min="12036" max="12036" width="6" style="14" customWidth="1"/>
    <col min="12037" max="12038" width="9" style="14"/>
    <col min="12039" max="12039" width="17.375" style="14" customWidth="1"/>
    <col min="12040" max="12290" width="9" style="14"/>
    <col min="12291" max="12291" width="9.875" style="14" customWidth="1"/>
    <col min="12292" max="12292" width="6" style="14" customWidth="1"/>
    <col min="12293" max="12294" width="9" style="14"/>
    <col min="12295" max="12295" width="17.375" style="14" customWidth="1"/>
    <col min="12296" max="12546" width="9" style="14"/>
    <col min="12547" max="12547" width="9.875" style="14" customWidth="1"/>
    <col min="12548" max="12548" width="6" style="14" customWidth="1"/>
    <col min="12549" max="12550" width="9" style="14"/>
    <col min="12551" max="12551" width="17.375" style="14" customWidth="1"/>
    <col min="12552" max="12802" width="9" style="14"/>
    <col min="12803" max="12803" width="9.875" style="14" customWidth="1"/>
    <col min="12804" max="12804" width="6" style="14" customWidth="1"/>
    <col min="12805" max="12806" width="9" style="14"/>
    <col min="12807" max="12807" width="17.375" style="14" customWidth="1"/>
    <col min="12808" max="13058" width="9" style="14"/>
    <col min="13059" max="13059" width="9.875" style="14" customWidth="1"/>
    <col min="13060" max="13060" width="6" style="14" customWidth="1"/>
    <col min="13061" max="13062" width="9" style="14"/>
    <col min="13063" max="13063" width="17.375" style="14" customWidth="1"/>
    <col min="13064" max="13314" width="9" style="14"/>
    <col min="13315" max="13315" width="9.875" style="14" customWidth="1"/>
    <col min="13316" max="13316" width="6" style="14" customWidth="1"/>
    <col min="13317" max="13318" width="9" style="14"/>
    <col min="13319" max="13319" width="17.375" style="14" customWidth="1"/>
    <col min="13320" max="13570" width="9" style="14"/>
    <col min="13571" max="13571" width="9.875" style="14" customWidth="1"/>
    <col min="13572" max="13572" width="6" style="14" customWidth="1"/>
    <col min="13573" max="13574" width="9" style="14"/>
    <col min="13575" max="13575" width="17.375" style="14" customWidth="1"/>
    <col min="13576" max="13826" width="9" style="14"/>
    <col min="13827" max="13827" width="9.875" style="14" customWidth="1"/>
    <col min="13828" max="13828" width="6" style="14" customWidth="1"/>
    <col min="13829" max="13830" width="9" style="14"/>
    <col min="13831" max="13831" width="17.375" style="14" customWidth="1"/>
    <col min="13832" max="14082" width="9" style="14"/>
    <col min="14083" max="14083" width="9.875" style="14" customWidth="1"/>
    <col min="14084" max="14084" width="6" style="14" customWidth="1"/>
    <col min="14085" max="14086" width="9" style="14"/>
    <col min="14087" max="14087" width="17.375" style="14" customWidth="1"/>
    <col min="14088" max="14338" width="9" style="14"/>
    <col min="14339" max="14339" width="9.875" style="14" customWidth="1"/>
    <col min="14340" max="14340" width="6" style="14" customWidth="1"/>
    <col min="14341" max="14342" width="9" style="14"/>
    <col min="14343" max="14343" width="17.375" style="14" customWidth="1"/>
    <col min="14344" max="14594" width="9" style="14"/>
    <col min="14595" max="14595" width="9.875" style="14" customWidth="1"/>
    <col min="14596" max="14596" width="6" style="14" customWidth="1"/>
    <col min="14597" max="14598" width="9" style="14"/>
    <col min="14599" max="14599" width="17.375" style="14" customWidth="1"/>
    <col min="14600" max="14850" width="9" style="14"/>
    <col min="14851" max="14851" width="9.875" style="14" customWidth="1"/>
    <col min="14852" max="14852" width="6" style="14" customWidth="1"/>
    <col min="14853" max="14854" width="9" style="14"/>
    <col min="14855" max="14855" width="17.375" style="14" customWidth="1"/>
    <col min="14856" max="15106" width="9" style="14"/>
    <col min="15107" max="15107" width="9.875" style="14" customWidth="1"/>
    <col min="15108" max="15108" width="6" style="14" customWidth="1"/>
    <col min="15109" max="15110" width="9" style="14"/>
    <col min="15111" max="15111" width="17.375" style="14" customWidth="1"/>
    <col min="15112" max="15362" width="9" style="14"/>
    <col min="15363" max="15363" width="9.875" style="14" customWidth="1"/>
    <col min="15364" max="15364" width="6" style="14" customWidth="1"/>
    <col min="15365" max="15366" width="9" style="14"/>
    <col min="15367" max="15367" width="17.375" style="14" customWidth="1"/>
    <col min="15368" max="15618" width="9" style="14"/>
    <col min="15619" max="15619" width="9.875" style="14" customWidth="1"/>
    <col min="15620" max="15620" width="6" style="14" customWidth="1"/>
    <col min="15621" max="15622" width="9" style="14"/>
    <col min="15623" max="15623" width="17.375" style="14" customWidth="1"/>
    <col min="15624" max="15874" width="9" style="14"/>
    <col min="15875" max="15875" width="9.875" style="14" customWidth="1"/>
    <col min="15876" max="15876" width="6" style="14" customWidth="1"/>
    <col min="15877" max="15878" width="9" style="14"/>
    <col min="15879" max="15879" width="17.375" style="14" customWidth="1"/>
    <col min="15880" max="16130" width="9" style="14"/>
    <col min="16131" max="16131" width="9.875" style="14" customWidth="1"/>
    <col min="16132" max="16132" width="6" style="14" customWidth="1"/>
    <col min="16133" max="16134" width="9" style="14"/>
    <col min="16135" max="16135" width="17.375" style="14" customWidth="1"/>
    <col min="16136" max="16384" width="9" style="14"/>
  </cols>
  <sheetData>
    <row r="1" spans="1:18" x14ac:dyDescent="0.3">
      <c r="A1" s="13" t="s">
        <v>18</v>
      </c>
      <c r="B1" s="13" t="s">
        <v>19</v>
      </c>
    </row>
    <row r="2" spans="1:18" x14ac:dyDescent="0.3">
      <c r="A2" s="13" t="s">
        <v>20</v>
      </c>
      <c r="B2" s="13" t="s">
        <v>21</v>
      </c>
      <c r="C2" s="13" t="s">
        <v>22</v>
      </c>
    </row>
    <row r="3" spans="1:18" x14ac:dyDescent="0.3">
      <c r="A3" s="13" t="s">
        <v>23</v>
      </c>
      <c r="B3" s="13" t="s">
        <v>24</v>
      </c>
    </row>
    <row r="4" spans="1:18" x14ac:dyDescent="0.3">
      <c r="A4" s="13" t="s">
        <v>25</v>
      </c>
    </row>
    <row r="6" spans="1:18" x14ac:dyDescent="0.3">
      <c r="A6" s="13" t="s">
        <v>26</v>
      </c>
      <c r="B6" s="13" t="s">
        <v>27</v>
      </c>
      <c r="C6" s="13" t="s">
        <v>28</v>
      </c>
      <c r="D6" s="13" t="s">
        <v>29</v>
      </c>
      <c r="E6" s="13" t="s">
        <v>30</v>
      </c>
      <c r="F6" s="14" t="s">
        <v>31</v>
      </c>
      <c r="G6" s="14" t="s">
        <v>32</v>
      </c>
      <c r="H6" s="14" t="s">
        <v>33</v>
      </c>
      <c r="I6" s="14" t="s">
        <v>34</v>
      </c>
      <c r="J6" s="14" t="s">
        <v>35</v>
      </c>
      <c r="K6" s="14" t="s">
        <v>36</v>
      </c>
      <c r="L6" s="14" t="s">
        <v>37</v>
      </c>
      <c r="M6" s="14" t="s">
        <v>38</v>
      </c>
      <c r="N6" s="14" t="s">
        <v>214</v>
      </c>
      <c r="O6" s="14" t="s">
        <v>215</v>
      </c>
      <c r="P6" s="14" t="s">
        <v>39</v>
      </c>
      <c r="Q6" s="14" t="s">
        <v>40</v>
      </c>
      <c r="R6" s="14" t="s">
        <v>41</v>
      </c>
    </row>
    <row r="7" spans="1:18" x14ac:dyDescent="0.3">
      <c r="A7" s="13" t="s">
        <v>42</v>
      </c>
      <c r="B7" s="13" t="s">
        <v>42</v>
      </c>
      <c r="C7" s="13" t="s">
        <v>43</v>
      </c>
      <c r="D7" s="13" t="s">
        <v>44</v>
      </c>
      <c r="E7" s="74" t="s">
        <v>45</v>
      </c>
      <c r="F7" s="14">
        <v>83</v>
      </c>
      <c r="G7" s="14">
        <v>83</v>
      </c>
      <c r="H7" s="14">
        <v>0</v>
      </c>
      <c r="I7" s="14" t="s">
        <v>15</v>
      </c>
      <c r="J7" s="14">
        <v>313.77999999999997</v>
      </c>
      <c r="K7" s="14">
        <v>0</v>
      </c>
      <c r="L7" s="14">
        <v>313.77999999999997</v>
      </c>
      <c r="M7" s="46">
        <v>0</v>
      </c>
      <c r="N7" s="46">
        <f>IF(L7&gt;0,L7-K7,0)</f>
        <v>313.77999999999997</v>
      </c>
      <c r="O7" s="46">
        <f>IF(M7&gt;0,M7-K7,0)</f>
        <v>0</v>
      </c>
      <c r="P7" s="14">
        <v>313.77999999999997</v>
      </c>
      <c r="Q7" s="14">
        <v>28.045000000000002</v>
      </c>
      <c r="R7" s="14" t="s">
        <v>46</v>
      </c>
    </row>
    <row r="8" spans="1:18" x14ac:dyDescent="0.3">
      <c r="A8" s="13" t="s">
        <v>42</v>
      </c>
      <c r="B8" s="13" t="s">
        <v>42</v>
      </c>
      <c r="C8" s="13" t="s">
        <v>43</v>
      </c>
      <c r="D8" s="13" t="s">
        <v>44</v>
      </c>
      <c r="E8" s="74" t="s">
        <v>47</v>
      </c>
      <c r="F8" s="14">
        <v>58.5</v>
      </c>
      <c r="G8" s="14">
        <v>0</v>
      </c>
      <c r="H8" s="14">
        <v>58.5</v>
      </c>
      <c r="I8" s="14" t="s">
        <v>15</v>
      </c>
      <c r="J8" s="14">
        <v>254.48</v>
      </c>
      <c r="K8" s="14">
        <v>0</v>
      </c>
      <c r="L8" s="14">
        <v>0</v>
      </c>
      <c r="M8" s="46">
        <v>254.48</v>
      </c>
      <c r="N8" s="46">
        <f t="shared" ref="N8:N40" si="0">IF(L8&gt;0,L8-K8,0)</f>
        <v>0</v>
      </c>
      <c r="O8" s="46">
        <f>IF(M8&gt;0,M8-K8,0)</f>
        <v>254.48</v>
      </c>
      <c r="P8" s="14">
        <v>254.48</v>
      </c>
      <c r="Q8" s="14">
        <v>28.045000000000002</v>
      </c>
      <c r="R8" s="14" t="s">
        <v>46</v>
      </c>
    </row>
    <row r="9" spans="1:18" x14ac:dyDescent="0.3">
      <c r="A9" s="13" t="s">
        <v>42</v>
      </c>
      <c r="B9" s="13" t="s">
        <v>42</v>
      </c>
      <c r="C9" s="13" t="s">
        <v>43</v>
      </c>
      <c r="D9" s="13" t="s">
        <v>44</v>
      </c>
      <c r="E9" s="74" t="s">
        <v>48</v>
      </c>
      <c r="F9" s="14">
        <v>29.5</v>
      </c>
      <c r="G9" s="14">
        <v>29.5</v>
      </c>
      <c r="H9" s="14">
        <v>0</v>
      </c>
      <c r="I9" s="14" t="s">
        <v>15</v>
      </c>
      <c r="J9" s="14">
        <v>128.33000000000001</v>
      </c>
      <c r="K9" s="14">
        <v>0</v>
      </c>
      <c r="L9" s="14">
        <v>128.33000000000001</v>
      </c>
      <c r="M9" s="46">
        <v>0</v>
      </c>
      <c r="N9" s="46">
        <f t="shared" si="0"/>
        <v>128.33000000000001</v>
      </c>
      <c r="O9" s="46">
        <f t="shared" ref="O9:O41" si="1">IF(M9&gt;0,M9-K9,0)</f>
        <v>0</v>
      </c>
      <c r="P9" s="14">
        <v>128.33000000000001</v>
      </c>
      <c r="Q9" s="14">
        <v>28.045000000000002</v>
      </c>
      <c r="R9" s="14" t="s">
        <v>46</v>
      </c>
    </row>
    <row r="10" spans="1:18" x14ac:dyDescent="0.3">
      <c r="A10" s="13" t="s">
        <v>42</v>
      </c>
      <c r="B10" s="13" t="s">
        <v>42</v>
      </c>
      <c r="C10" s="13" t="s">
        <v>43</v>
      </c>
      <c r="D10" s="13" t="s">
        <v>44</v>
      </c>
      <c r="E10" s="74" t="s">
        <v>49</v>
      </c>
      <c r="F10" s="14">
        <v>7</v>
      </c>
      <c r="G10" s="14">
        <v>7</v>
      </c>
      <c r="H10" s="14">
        <v>0</v>
      </c>
      <c r="I10" s="14" t="s">
        <v>15</v>
      </c>
      <c r="J10" s="14">
        <v>30.45</v>
      </c>
      <c r="K10" s="14">
        <v>0</v>
      </c>
      <c r="L10" s="14">
        <v>30.45</v>
      </c>
      <c r="M10" s="46">
        <v>0</v>
      </c>
      <c r="N10" s="46">
        <f t="shared" si="0"/>
        <v>30.45</v>
      </c>
      <c r="O10" s="46">
        <f t="shared" si="1"/>
        <v>0</v>
      </c>
      <c r="P10" s="14">
        <v>30.45</v>
      </c>
      <c r="Q10" s="14">
        <v>28.045000000000002</v>
      </c>
      <c r="R10" s="14" t="s">
        <v>46</v>
      </c>
    </row>
    <row r="11" spans="1:18" x14ac:dyDescent="0.3">
      <c r="A11" s="13" t="s">
        <v>42</v>
      </c>
      <c r="B11" s="13" t="s">
        <v>42</v>
      </c>
      <c r="C11" s="13" t="s">
        <v>43</v>
      </c>
      <c r="D11" s="13" t="s">
        <v>44</v>
      </c>
      <c r="E11" s="75" t="s">
        <v>50</v>
      </c>
      <c r="F11" s="14">
        <v>46</v>
      </c>
      <c r="G11" s="14">
        <v>0</v>
      </c>
      <c r="H11" s="14">
        <v>46</v>
      </c>
      <c r="I11" s="14" t="s">
        <v>15</v>
      </c>
      <c r="J11" s="14">
        <v>200.11</v>
      </c>
      <c r="K11" s="14">
        <v>61.51</v>
      </c>
      <c r="L11" s="14">
        <v>0</v>
      </c>
      <c r="M11" s="14">
        <v>200.11</v>
      </c>
      <c r="N11" s="46">
        <f t="shared" si="0"/>
        <v>0</v>
      </c>
      <c r="O11" s="46">
        <f t="shared" si="1"/>
        <v>138.60000000000002</v>
      </c>
      <c r="P11" s="14">
        <v>138.6</v>
      </c>
      <c r="Q11" s="14">
        <v>28.045000000000002</v>
      </c>
      <c r="R11" s="14" t="s">
        <v>46</v>
      </c>
    </row>
    <row r="12" spans="1:18" x14ac:dyDescent="0.3">
      <c r="A12" s="13" t="s">
        <v>42</v>
      </c>
      <c r="B12" s="13" t="s">
        <v>42</v>
      </c>
      <c r="C12" s="13" t="s">
        <v>43</v>
      </c>
      <c r="D12" s="13" t="s">
        <v>44</v>
      </c>
      <c r="E12" s="74" t="s">
        <v>51</v>
      </c>
      <c r="F12" s="14">
        <v>14</v>
      </c>
      <c r="G12" s="14">
        <v>14</v>
      </c>
      <c r="H12" s="14">
        <v>0</v>
      </c>
      <c r="I12" s="14" t="s">
        <v>15</v>
      </c>
      <c r="J12" s="14">
        <v>60.9</v>
      </c>
      <c r="K12" s="14">
        <v>0</v>
      </c>
      <c r="L12" s="14">
        <v>60.9</v>
      </c>
      <c r="M12" s="14">
        <v>0</v>
      </c>
      <c r="N12" s="46">
        <f t="shared" si="0"/>
        <v>60.9</v>
      </c>
      <c r="O12" s="46">
        <f t="shared" si="1"/>
        <v>0</v>
      </c>
      <c r="P12" s="14">
        <v>60.9</v>
      </c>
      <c r="Q12" s="14">
        <v>28.045000000000002</v>
      </c>
      <c r="R12" s="14" t="s">
        <v>46</v>
      </c>
    </row>
    <row r="13" spans="1:18" x14ac:dyDescent="0.3">
      <c r="A13" s="13" t="s">
        <v>42</v>
      </c>
      <c r="B13" s="13" t="s">
        <v>42</v>
      </c>
      <c r="C13" s="13" t="s">
        <v>43</v>
      </c>
      <c r="D13" s="13" t="s">
        <v>44</v>
      </c>
      <c r="E13" s="75" t="s">
        <v>52</v>
      </c>
      <c r="F13" s="14">
        <v>27</v>
      </c>
      <c r="G13" s="14">
        <v>0</v>
      </c>
      <c r="H13" s="14">
        <v>27</v>
      </c>
      <c r="I13" s="14" t="s">
        <v>15</v>
      </c>
      <c r="J13" s="14">
        <v>117.45</v>
      </c>
      <c r="K13" s="14">
        <v>10.69</v>
      </c>
      <c r="L13" s="14">
        <v>0</v>
      </c>
      <c r="M13" s="14">
        <v>117.45</v>
      </c>
      <c r="N13" s="46">
        <f t="shared" si="0"/>
        <v>0</v>
      </c>
      <c r="O13" s="46">
        <f t="shared" si="1"/>
        <v>106.76</v>
      </c>
      <c r="P13" s="14">
        <v>106.76</v>
      </c>
      <c r="Q13" s="14">
        <v>28.045000000000002</v>
      </c>
      <c r="R13" s="14" t="s">
        <v>46</v>
      </c>
    </row>
    <row r="14" spans="1:18" x14ac:dyDescent="0.3">
      <c r="A14" s="13" t="s">
        <v>42</v>
      </c>
      <c r="B14" s="13" t="s">
        <v>42</v>
      </c>
      <c r="C14" s="13" t="s">
        <v>43</v>
      </c>
      <c r="D14" s="13" t="s">
        <v>44</v>
      </c>
      <c r="E14" s="74" t="s">
        <v>53</v>
      </c>
      <c r="F14" s="14">
        <v>19</v>
      </c>
      <c r="G14" s="14">
        <v>19</v>
      </c>
      <c r="H14" s="14">
        <v>0</v>
      </c>
      <c r="I14" s="14" t="s">
        <v>15</v>
      </c>
      <c r="J14" s="14">
        <v>82.65</v>
      </c>
      <c r="K14" s="14">
        <v>0</v>
      </c>
      <c r="L14" s="14">
        <v>82.65</v>
      </c>
      <c r="M14" s="14">
        <v>0</v>
      </c>
      <c r="N14" s="46">
        <f t="shared" si="0"/>
        <v>82.65</v>
      </c>
      <c r="O14" s="46">
        <f t="shared" si="1"/>
        <v>0</v>
      </c>
      <c r="P14" s="14">
        <v>82.65</v>
      </c>
      <c r="Q14" s="14">
        <v>28.045000000000002</v>
      </c>
      <c r="R14" s="14" t="s">
        <v>46</v>
      </c>
    </row>
    <row r="15" spans="1:18" x14ac:dyDescent="0.3">
      <c r="A15" s="13" t="s">
        <v>42</v>
      </c>
      <c r="B15" s="13" t="s">
        <v>42</v>
      </c>
      <c r="C15" s="13" t="s">
        <v>43</v>
      </c>
      <c r="D15" s="13" t="s">
        <v>44</v>
      </c>
      <c r="E15" s="75" t="s">
        <v>54</v>
      </c>
      <c r="F15" s="14">
        <v>19.5</v>
      </c>
      <c r="G15" s="14">
        <v>0</v>
      </c>
      <c r="H15" s="14">
        <v>19.5</v>
      </c>
      <c r="I15" s="14" t="s">
        <v>15</v>
      </c>
      <c r="J15" s="14">
        <v>84.83</v>
      </c>
      <c r="K15" s="14">
        <v>96.27</v>
      </c>
      <c r="L15" s="14">
        <v>0</v>
      </c>
      <c r="M15" s="14">
        <v>84.83</v>
      </c>
      <c r="N15" s="46">
        <f t="shared" si="0"/>
        <v>0</v>
      </c>
      <c r="O15" s="46">
        <f t="shared" si="1"/>
        <v>-11.439999999999998</v>
      </c>
      <c r="P15" s="14">
        <v>-11.44</v>
      </c>
      <c r="Q15" s="14">
        <v>28.045000000000002</v>
      </c>
      <c r="R15" s="14" t="s">
        <v>46</v>
      </c>
    </row>
    <row r="16" spans="1:18" x14ac:dyDescent="0.3">
      <c r="A16" s="13" t="s">
        <v>42</v>
      </c>
      <c r="B16" s="13" t="s">
        <v>42</v>
      </c>
      <c r="C16" s="13" t="s">
        <v>43</v>
      </c>
      <c r="D16" s="13" t="s">
        <v>44</v>
      </c>
      <c r="E16" s="74" t="s">
        <v>55</v>
      </c>
      <c r="F16" s="14">
        <v>30</v>
      </c>
      <c r="G16" s="14">
        <v>30</v>
      </c>
      <c r="H16" s="14">
        <v>0</v>
      </c>
      <c r="I16" s="14" t="s">
        <v>15</v>
      </c>
      <c r="J16" s="14">
        <v>130.5</v>
      </c>
      <c r="K16" s="14">
        <v>0</v>
      </c>
      <c r="L16" s="14">
        <v>130.5</v>
      </c>
      <c r="M16" s="14">
        <v>0</v>
      </c>
      <c r="N16" s="46">
        <f t="shared" si="0"/>
        <v>130.5</v>
      </c>
      <c r="O16" s="46">
        <f t="shared" si="1"/>
        <v>0</v>
      </c>
      <c r="P16" s="14">
        <v>130.5</v>
      </c>
      <c r="Q16" s="14">
        <v>28.045000000000002</v>
      </c>
      <c r="R16" s="14" t="s">
        <v>46</v>
      </c>
    </row>
    <row r="17" spans="1:18" x14ac:dyDescent="0.3">
      <c r="A17" s="13" t="s">
        <v>42</v>
      </c>
      <c r="B17" s="13" t="s">
        <v>42</v>
      </c>
      <c r="C17" s="13" t="s">
        <v>43</v>
      </c>
      <c r="D17" s="13" t="s">
        <v>44</v>
      </c>
      <c r="E17" s="74" t="s">
        <v>56</v>
      </c>
      <c r="F17" s="14">
        <v>9</v>
      </c>
      <c r="G17" s="14">
        <v>9</v>
      </c>
      <c r="H17" s="14">
        <v>0</v>
      </c>
      <c r="I17" s="14" t="s">
        <v>15</v>
      </c>
      <c r="J17" s="14">
        <v>39.15</v>
      </c>
      <c r="K17" s="14">
        <v>0</v>
      </c>
      <c r="L17" s="14">
        <v>39.15</v>
      </c>
      <c r="M17" s="14">
        <v>0</v>
      </c>
      <c r="N17" s="46">
        <f t="shared" si="0"/>
        <v>39.15</v>
      </c>
      <c r="O17" s="46">
        <f t="shared" si="1"/>
        <v>0</v>
      </c>
      <c r="P17" s="14">
        <v>39.15</v>
      </c>
      <c r="Q17" s="14">
        <v>28.045000000000002</v>
      </c>
      <c r="R17" s="14" t="s">
        <v>46</v>
      </c>
    </row>
    <row r="18" spans="1:18" x14ac:dyDescent="0.3">
      <c r="A18" s="13" t="s">
        <v>42</v>
      </c>
      <c r="B18" s="13" t="s">
        <v>42</v>
      </c>
      <c r="C18" s="13" t="s">
        <v>43</v>
      </c>
      <c r="D18" s="13" t="s">
        <v>44</v>
      </c>
      <c r="E18" s="74" t="s">
        <v>57</v>
      </c>
      <c r="F18" s="14">
        <v>4</v>
      </c>
      <c r="G18" s="14">
        <v>0</v>
      </c>
      <c r="H18" s="14">
        <v>4</v>
      </c>
      <c r="I18" s="14" t="s">
        <v>15</v>
      </c>
      <c r="J18" s="14">
        <v>17.399999999999999</v>
      </c>
      <c r="K18" s="14">
        <v>0</v>
      </c>
      <c r="L18" s="14">
        <v>0</v>
      </c>
      <c r="M18" s="14">
        <v>17.399999999999999</v>
      </c>
      <c r="N18" s="46">
        <f t="shared" si="0"/>
        <v>0</v>
      </c>
      <c r="O18" s="46">
        <f t="shared" si="1"/>
        <v>17.399999999999999</v>
      </c>
      <c r="P18" s="14">
        <v>17.399999999999999</v>
      </c>
      <c r="Q18" s="14">
        <v>28.045000000000002</v>
      </c>
      <c r="R18" s="14" t="s">
        <v>46</v>
      </c>
    </row>
    <row r="19" spans="1:18" x14ac:dyDescent="0.3">
      <c r="A19" s="13" t="s">
        <v>42</v>
      </c>
      <c r="B19" s="13" t="s">
        <v>42</v>
      </c>
      <c r="C19" s="13" t="s">
        <v>43</v>
      </c>
      <c r="D19" s="13" t="s">
        <v>44</v>
      </c>
      <c r="E19" s="74" t="s">
        <v>58</v>
      </c>
      <c r="F19" s="14">
        <v>16.5</v>
      </c>
      <c r="G19" s="14">
        <v>16.5</v>
      </c>
      <c r="H19" s="14">
        <v>0</v>
      </c>
      <c r="I19" s="14" t="s">
        <v>15</v>
      </c>
      <c r="J19" s="14">
        <v>71.78</v>
      </c>
      <c r="K19" s="14">
        <v>0</v>
      </c>
      <c r="L19" s="14">
        <v>71.78</v>
      </c>
      <c r="M19" s="14">
        <v>0</v>
      </c>
      <c r="N19" s="46">
        <f t="shared" si="0"/>
        <v>71.78</v>
      </c>
      <c r="O19" s="46">
        <f t="shared" si="1"/>
        <v>0</v>
      </c>
      <c r="P19" s="14">
        <v>71.78</v>
      </c>
      <c r="Q19" s="14">
        <v>28.045000000000002</v>
      </c>
      <c r="R19" s="14" t="s">
        <v>46</v>
      </c>
    </row>
    <row r="20" spans="1:18" x14ac:dyDescent="0.3">
      <c r="A20" s="13" t="s">
        <v>42</v>
      </c>
      <c r="B20" s="13" t="s">
        <v>42</v>
      </c>
      <c r="C20" s="13" t="s">
        <v>43</v>
      </c>
      <c r="D20" s="13" t="s">
        <v>44</v>
      </c>
      <c r="E20" s="74" t="s">
        <v>59</v>
      </c>
      <c r="F20" s="14">
        <v>5</v>
      </c>
      <c r="G20" s="14">
        <v>0</v>
      </c>
      <c r="H20" s="14">
        <v>5</v>
      </c>
      <c r="I20" s="14" t="s">
        <v>15</v>
      </c>
      <c r="J20" s="14">
        <v>21.75</v>
      </c>
      <c r="K20" s="14">
        <v>0</v>
      </c>
      <c r="L20" s="14">
        <v>0</v>
      </c>
      <c r="M20" s="14">
        <v>21.75</v>
      </c>
      <c r="N20" s="46">
        <f t="shared" si="0"/>
        <v>0</v>
      </c>
      <c r="O20" s="46">
        <f t="shared" si="1"/>
        <v>21.75</v>
      </c>
      <c r="P20" s="14">
        <v>21.75</v>
      </c>
      <c r="Q20" s="14">
        <v>28.045000000000002</v>
      </c>
      <c r="R20" s="14" t="s">
        <v>46</v>
      </c>
    </row>
    <row r="21" spans="1:18" x14ac:dyDescent="0.3">
      <c r="A21" s="13" t="s">
        <v>42</v>
      </c>
      <c r="B21" s="13" t="s">
        <v>42</v>
      </c>
      <c r="C21" s="13" t="s">
        <v>43</v>
      </c>
      <c r="D21" s="13" t="s">
        <v>44</v>
      </c>
      <c r="E21" s="74" t="s">
        <v>60</v>
      </c>
      <c r="F21" s="14">
        <v>19.5</v>
      </c>
      <c r="G21" s="14">
        <v>19.5</v>
      </c>
      <c r="H21" s="14">
        <v>0</v>
      </c>
      <c r="I21" s="14" t="s">
        <v>15</v>
      </c>
      <c r="J21" s="14">
        <v>84.83</v>
      </c>
      <c r="K21" s="14">
        <v>0</v>
      </c>
      <c r="L21" s="14">
        <v>84.83</v>
      </c>
      <c r="M21" s="14">
        <v>0</v>
      </c>
      <c r="N21" s="46">
        <f t="shared" si="0"/>
        <v>84.83</v>
      </c>
      <c r="O21" s="46">
        <f t="shared" si="1"/>
        <v>0</v>
      </c>
      <c r="P21" s="14">
        <v>84.83</v>
      </c>
      <c r="Q21" s="14">
        <v>28.045000000000002</v>
      </c>
      <c r="R21" s="14" t="s">
        <v>46</v>
      </c>
    </row>
    <row r="22" spans="1:18" x14ac:dyDescent="0.3">
      <c r="A22" s="13" t="s">
        <v>42</v>
      </c>
      <c r="B22" s="13" t="s">
        <v>42</v>
      </c>
      <c r="C22" s="13" t="s">
        <v>43</v>
      </c>
      <c r="D22" s="13" t="s">
        <v>44</v>
      </c>
      <c r="E22" s="74" t="s">
        <v>61</v>
      </c>
      <c r="F22" s="14">
        <v>4</v>
      </c>
      <c r="G22" s="14">
        <v>4</v>
      </c>
      <c r="H22" s="14">
        <v>0</v>
      </c>
      <c r="I22" s="14" t="s">
        <v>15</v>
      </c>
      <c r="J22" s="14">
        <v>17.399999999999999</v>
      </c>
      <c r="K22" s="14">
        <v>0</v>
      </c>
      <c r="L22" s="14">
        <v>17.399999999999999</v>
      </c>
      <c r="M22" s="14">
        <v>0</v>
      </c>
      <c r="N22" s="46">
        <f t="shared" si="0"/>
        <v>17.399999999999999</v>
      </c>
      <c r="O22" s="46">
        <f t="shared" si="1"/>
        <v>0</v>
      </c>
      <c r="P22" s="14">
        <v>17.399999999999999</v>
      </c>
      <c r="Q22" s="14">
        <v>28.045000000000002</v>
      </c>
      <c r="R22" s="14" t="s">
        <v>46</v>
      </c>
    </row>
    <row r="23" spans="1:18" x14ac:dyDescent="0.3">
      <c r="A23" s="13" t="s">
        <v>42</v>
      </c>
      <c r="B23" s="13" t="s">
        <v>42</v>
      </c>
      <c r="C23" s="13" t="s">
        <v>43</v>
      </c>
      <c r="D23" s="13" t="s">
        <v>44</v>
      </c>
      <c r="E23" s="74" t="s">
        <v>62</v>
      </c>
      <c r="F23" s="14">
        <v>1.5</v>
      </c>
      <c r="G23" s="14">
        <v>0</v>
      </c>
      <c r="H23" s="14">
        <v>1.5</v>
      </c>
      <c r="I23" s="14" t="s">
        <v>15</v>
      </c>
      <c r="J23" s="14">
        <v>6.53</v>
      </c>
      <c r="K23" s="14">
        <v>0</v>
      </c>
      <c r="L23" s="14">
        <v>0</v>
      </c>
      <c r="M23" s="14">
        <v>6.53</v>
      </c>
      <c r="N23" s="46">
        <f t="shared" si="0"/>
        <v>0</v>
      </c>
      <c r="O23" s="46">
        <f t="shared" si="1"/>
        <v>6.53</v>
      </c>
      <c r="P23" s="14">
        <v>6.53</v>
      </c>
      <c r="Q23" s="14">
        <v>28.045000000000002</v>
      </c>
      <c r="R23" s="14" t="s">
        <v>46</v>
      </c>
    </row>
    <row r="24" spans="1:18" x14ac:dyDescent="0.3">
      <c r="A24" s="13" t="s">
        <v>42</v>
      </c>
      <c r="B24" s="13" t="s">
        <v>42</v>
      </c>
      <c r="C24" s="13" t="s">
        <v>43</v>
      </c>
      <c r="D24" s="13" t="s">
        <v>44</v>
      </c>
      <c r="E24" s="74" t="s">
        <v>63</v>
      </c>
      <c r="F24" s="14">
        <v>1</v>
      </c>
      <c r="G24" s="14">
        <v>0</v>
      </c>
      <c r="H24" s="14">
        <v>1</v>
      </c>
      <c r="I24" s="14" t="s">
        <v>15</v>
      </c>
      <c r="J24" s="14">
        <v>4.3499999999999996</v>
      </c>
      <c r="K24" s="14">
        <v>5.35</v>
      </c>
      <c r="L24" s="14">
        <v>0</v>
      </c>
      <c r="M24" s="14">
        <v>4.3499999999999996</v>
      </c>
      <c r="N24" s="46">
        <f t="shared" si="0"/>
        <v>0</v>
      </c>
      <c r="O24" s="46">
        <f t="shared" si="1"/>
        <v>-1</v>
      </c>
      <c r="P24" s="14">
        <v>-1</v>
      </c>
      <c r="Q24" s="14">
        <v>28.045000000000002</v>
      </c>
      <c r="R24" s="14" t="s">
        <v>46</v>
      </c>
    </row>
    <row r="25" spans="1:18" x14ac:dyDescent="0.3">
      <c r="A25" s="13" t="s">
        <v>42</v>
      </c>
      <c r="B25" s="13" t="s">
        <v>42</v>
      </c>
      <c r="C25" s="13" t="s">
        <v>43</v>
      </c>
      <c r="D25" s="13" t="s">
        <v>44</v>
      </c>
      <c r="E25" s="74" t="s">
        <v>64</v>
      </c>
      <c r="F25" s="14">
        <v>39</v>
      </c>
      <c r="G25" s="14">
        <v>39</v>
      </c>
      <c r="H25" s="14">
        <v>0</v>
      </c>
      <c r="I25" s="14" t="s">
        <v>15</v>
      </c>
      <c r="J25" s="14">
        <v>169.66</v>
      </c>
      <c r="K25" s="14">
        <v>0</v>
      </c>
      <c r="L25" s="14">
        <v>169.66</v>
      </c>
      <c r="M25" s="14">
        <v>0</v>
      </c>
      <c r="N25" s="46">
        <f t="shared" si="0"/>
        <v>169.66</v>
      </c>
      <c r="O25" s="46">
        <f t="shared" si="1"/>
        <v>0</v>
      </c>
      <c r="P25" s="14">
        <v>169.66</v>
      </c>
      <c r="Q25" s="14">
        <v>28.045000000000002</v>
      </c>
      <c r="R25" s="14" t="s">
        <v>46</v>
      </c>
    </row>
    <row r="26" spans="1:18" x14ac:dyDescent="0.3">
      <c r="A26" s="13" t="s">
        <v>42</v>
      </c>
      <c r="B26" s="13" t="s">
        <v>42</v>
      </c>
      <c r="C26" s="13" t="s">
        <v>43</v>
      </c>
      <c r="D26" s="13" t="s">
        <v>44</v>
      </c>
      <c r="E26" s="74" t="s">
        <v>65</v>
      </c>
      <c r="F26" s="14">
        <v>32.5</v>
      </c>
      <c r="G26" s="14">
        <v>32.5</v>
      </c>
      <c r="H26" s="14">
        <v>0</v>
      </c>
      <c r="I26" s="14" t="s">
        <v>15</v>
      </c>
      <c r="J26" s="14">
        <v>141.38</v>
      </c>
      <c r="K26" s="14">
        <v>0</v>
      </c>
      <c r="L26" s="14">
        <v>141.38</v>
      </c>
      <c r="M26" s="14">
        <v>0</v>
      </c>
      <c r="N26" s="46">
        <f t="shared" si="0"/>
        <v>141.38</v>
      </c>
      <c r="O26" s="46">
        <f t="shared" si="1"/>
        <v>0</v>
      </c>
      <c r="P26" s="14">
        <v>141.38</v>
      </c>
      <c r="Q26" s="14">
        <v>28.045000000000002</v>
      </c>
      <c r="R26" s="14" t="s">
        <v>46</v>
      </c>
    </row>
    <row r="27" spans="1:18" x14ac:dyDescent="0.3">
      <c r="A27" s="13" t="s">
        <v>42</v>
      </c>
      <c r="B27" s="13" t="s">
        <v>42</v>
      </c>
      <c r="C27" s="13" t="s">
        <v>43</v>
      </c>
      <c r="D27" s="13" t="s">
        <v>44</v>
      </c>
      <c r="E27" s="74" t="s">
        <v>66</v>
      </c>
      <c r="F27" s="14">
        <v>2</v>
      </c>
      <c r="G27" s="14">
        <v>2</v>
      </c>
      <c r="H27" s="14">
        <v>0</v>
      </c>
      <c r="I27" s="14" t="s">
        <v>15</v>
      </c>
      <c r="J27" s="14">
        <v>8.6999999999999993</v>
      </c>
      <c r="K27" s="14">
        <v>0</v>
      </c>
      <c r="L27" s="14">
        <v>8.6999999999999993</v>
      </c>
      <c r="M27" s="14">
        <v>0</v>
      </c>
      <c r="N27" s="46">
        <f t="shared" si="0"/>
        <v>8.6999999999999993</v>
      </c>
      <c r="O27" s="46">
        <f t="shared" si="1"/>
        <v>0</v>
      </c>
      <c r="P27" s="14">
        <v>8.6999999999999993</v>
      </c>
      <c r="Q27" s="14">
        <v>28.045000000000002</v>
      </c>
      <c r="R27" s="14" t="s">
        <v>46</v>
      </c>
    </row>
    <row r="28" spans="1:18" x14ac:dyDescent="0.3">
      <c r="A28" s="13" t="s">
        <v>42</v>
      </c>
      <c r="B28" s="13" t="s">
        <v>42</v>
      </c>
      <c r="C28" s="13" t="s">
        <v>43</v>
      </c>
      <c r="D28" s="13" t="s">
        <v>44</v>
      </c>
      <c r="E28" s="75" t="s">
        <v>67</v>
      </c>
      <c r="F28" s="14">
        <v>10.5</v>
      </c>
      <c r="G28" s="14">
        <v>0</v>
      </c>
      <c r="H28" s="14">
        <v>10.5</v>
      </c>
      <c r="I28" s="14" t="s">
        <v>15</v>
      </c>
      <c r="J28" s="14">
        <v>45.68</v>
      </c>
      <c r="K28" s="14">
        <v>8.02</v>
      </c>
      <c r="L28" s="14">
        <v>0</v>
      </c>
      <c r="M28" s="14">
        <v>45.68</v>
      </c>
      <c r="N28" s="46">
        <f t="shared" si="0"/>
        <v>0</v>
      </c>
      <c r="O28" s="46">
        <f t="shared" si="1"/>
        <v>37.659999999999997</v>
      </c>
      <c r="P28" s="14">
        <v>37.659999999999997</v>
      </c>
      <c r="Q28" s="14">
        <v>28.045000000000002</v>
      </c>
      <c r="R28" s="14" t="s">
        <v>46</v>
      </c>
    </row>
    <row r="29" spans="1:18" x14ac:dyDescent="0.3">
      <c r="A29" s="13" t="s">
        <v>42</v>
      </c>
      <c r="B29" s="13" t="s">
        <v>42</v>
      </c>
      <c r="C29" s="13" t="s">
        <v>43</v>
      </c>
      <c r="D29" s="13" t="s">
        <v>44</v>
      </c>
      <c r="E29" s="74" t="s">
        <v>68</v>
      </c>
      <c r="F29" s="14">
        <v>36.5</v>
      </c>
      <c r="G29" s="14">
        <v>36.5</v>
      </c>
      <c r="H29" s="14">
        <v>0</v>
      </c>
      <c r="I29" s="14" t="s">
        <v>15</v>
      </c>
      <c r="J29" s="14">
        <v>158.78</v>
      </c>
      <c r="K29" s="14">
        <v>0</v>
      </c>
      <c r="L29" s="14">
        <v>158.78</v>
      </c>
      <c r="M29" s="14">
        <v>0</v>
      </c>
      <c r="N29" s="46">
        <f t="shared" si="0"/>
        <v>158.78</v>
      </c>
      <c r="O29" s="46">
        <f t="shared" si="1"/>
        <v>0</v>
      </c>
      <c r="P29" s="14">
        <v>158.78</v>
      </c>
      <c r="Q29" s="14">
        <v>28.045000000000002</v>
      </c>
      <c r="R29" s="14" t="s">
        <v>46</v>
      </c>
    </row>
    <row r="30" spans="1:18" x14ac:dyDescent="0.3">
      <c r="A30" s="13" t="s">
        <v>42</v>
      </c>
      <c r="B30" s="13" t="s">
        <v>42</v>
      </c>
      <c r="C30" s="13" t="s">
        <v>43</v>
      </c>
      <c r="D30" s="13" t="s">
        <v>44</v>
      </c>
      <c r="E30" s="75" t="s">
        <v>69</v>
      </c>
      <c r="F30" s="14">
        <v>219.5</v>
      </c>
      <c r="G30" s="14">
        <v>0</v>
      </c>
      <c r="H30" s="14">
        <v>219.5</v>
      </c>
      <c r="I30" s="14" t="s">
        <v>15</v>
      </c>
      <c r="J30" s="14">
        <v>954.86</v>
      </c>
      <c r="K30" s="15">
        <v>1120.52</v>
      </c>
      <c r="L30" s="14">
        <v>0</v>
      </c>
      <c r="M30" s="14">
        <v>954.86</v>
      </c>
      <c r="N30" s="46">
        <f t="shared" si="0"/>
        <v>0</v>
      </c>
      <c r="O30" s="46">
        <f t="shared" si="1"/>
        <v>-165.65999999999997</v>
      </c>
      <c r="P30" s="14">
        <v>-165.66</v>
      </c>
      <c r="Q30" s="14">
        <v>28.045000000000002</v>
      </c>
      <c r="R30" s="14" t="s">
        <v>46</v>
      </c>
    </row>
    <row r="31" spans="1:18" x14ac:dyDescent="0.3">
      <c r="A31" s="13" t="s">
        <v>42</v>
      </c>
      <c r="B31" s="13" t="s">
        <v>42</v>
      </c>
      <c r="C31" s="13" t="s">
        <v>43</v>
      </c>
      <c r="D31" s="13" t="s">
        <v>44</v>
      </c>
      <c r="E31" s="74" t="s">
        <v>70</v>
      </c>
      <c r="F31" s="14">
        <v>5</v>
      </c>
      <c r="G31" s="14">
        <v>5</v>
      </c>
      <c r="H31" s="14">
        <v>0</v>
      </c>
      <c r="I31" s="14" t="s">
        <v>15</v>
      </c>
      <c r="J31" s="14">
        <v>21.75</v>
      </c>
      <c r="K31" s="14">
        <v>0</v>
      </c>
      <c r="L31" s="14">
        <v>21.75</v>
      </c>
      <c r="M31" s="14">
        <v>0</v>
      </c>
      <c r="N31" s="46">
        <f t="shared" si="0"/>
        <v>21.75</v>
      </c>
      <c r="O31" s="46">
        <f t="shared" si="1"/>
        <v>0</v>
      </c>
      <c r="P31" s="14">
        <v>21.75</v>
      </c>
      <c r="Q31" s="14">
        <v>28.045000000000002</v>
      </c>
      <c r="R31" s="14" t="s">
        <v>46</v>
      </c>
    </row>
    <row r="32" spans="1:18" x14ac:dyDescent="0.3">
      <c r="A32" s="13" t="s">
        <v>42</v>
      </c>
      <c r="B32" s="13" t="s">
        <v>42</v>
      </c>
      <c r="C32" s="13" t="s">
        <v>43</v>
      </c>
      <c r="D32" s="13" t="s">
        <v>44</v>
      </c>
      <c r="E32" s="75" t="s">
        <v>71</v>
      </c>
      <c r="F32" s="14">
        <v>58</v>
      </c>
      <c r="G32" s="14">
        <v>0</v>
      </c>
      <c r="H32" s="14">
        <v>58</v>
      </c>
      <c r="I32" s="14" t="s">
        <v>15</v>
      </c>
      <c r="J32" s="14">
        <v>252.31</v>
      </c>
      <c r="K32" s="14">
        <v>267.43</v>
      </c>
      <c r="L32" s="14">
        <v>0</v>
      </c>
      <c r="M32" s="14">
        <v>252.31</v>
      </c>
      <c r="N32" s="46">
        <f t="shared" si="0"/>
        <v>0</v>
      </c>
      <c r="O32" s="46">
        <f t="shared" si="1"/>
        <v>-15.120000000000005</v>
      </c>
      <c r="P32" s="14">
        <v>-15.12</v>
      </c>
      <c r="Q32" s="14">
        <v>28.045000000000002</v>
      </c>
      <c r="R32" s="14" t="s">
        <v>46</v>
      </c>
    </row>
    <row r="33" spans="1:18" x14ac:dyDescent="0.3">
      <c r="A33" s="13" t="s">
        <v>42</v>
      </c>
      <c r="B33" s="13" t="s">
        <v>42</v>
      </c>
      <c r="C33" s="13" t="s">
        <v>43</v>
      </c>
      <c r="D33" s="13" t="s">
        <v>44</v>
      </c>
      <c r="E33" s="74" t="s">
        <v>72</v>
      </c>
      <c r="F33" s="14">
        <v>8.5</v>
      </c>
      <c r="G33" s="14">
        <v>8.5</v>
      </c>
      <c r="H33" s="14">
        <v>0</v>
      </c>
      <c r="I33" s="14" t="s">
        <v>15</v>
      </c>
      <c r="J33" s="14">
        <v>36.979999999999997</v>
      </c>
      <c r="K33" s="14">
        <v>0</v>
      </c>
      <c r="L33" s="14">
        <v>36.979999999999997</v>
      </c>
      <c r="M33" s="14">
        <v>0</v>
      </c>
      <c r="N33" s="46">
        <f t="shared" si="0"/>
        <v>36.979999999999997</v>
      </c>
      <c r="O33" s="46">
        <f t="shared" si="1"/>
        <v>0</v>
      </c>
      <c r="P33" s="14">
        <v>36.979999999999997</v>
      </c>
      <c r="Q33" s="14">
        <v>28.045000000000002</v>
      </c>
      <c r="R33" s="14" t="s">
        <v>46</v>
      </c>
    </row>
    <row r="34" spans="1:18" x14ac:dyDescent="0.3">
      <c r="A34" s="13" t="s">
        <v>42</v>
      </c>
      <c r="B34" s="13" t="s">
        <v>42</v>
      </c>
      <c r="C34" s="13" t="s">
        <v>43</v>
      </c>
      <c r="D34" s="13" t="s">
        <v>44</v>
      </c>
      <c r="E34" s="74" t="s">
        <v>73</v>
      </c>
      <c r="F34" s="14">
        <v>14.5</v>
      </c>
      <c r="G34" s="14">
        <v>14.5</v>
      </c>
      <c r="H34" s="14">
        <v>0</v>
      </c>
      <c r="I34" s="14" t="s">
        <v>15</v>
      </c>
      <c r="J34" s="14">
        <v>63.08</v>
      </c>
      <c r="K34" s="14">
        <v>0</v>
      </c>
      <c r="L34" s="14">
        <v>63.08</v>
      </c>
      <c r="M34" s="14">
        <v>0</v>
      </c>
      <c r="N34" s="46">
        <f t="shared" si="0"/>
        <v>63.08</v>
      </c>
      <c r="O34" s="46">
        <f t="shared" si="1"/>
        <v>0</v>
      </c>
      <c r="P34" s="14">
        <v>63.08</v>
      </c>
      <c r="Q34" s="14">
        <v>28.045000000000002</v>
      </c>
      <c r="R34" s="14" t="s">
        <v>46</v>
      </c>
    </row>
    <row r="35" spans="1:18" x14ac:dyDescent="0.3">
      <c r="A35" s="13" t="s">
        <v>42</v>
      </c>
      <c r="B35" s="13" t="s">
        <v>42</v>
      </c>
      <c r="C35" s="13" t="s">
        <v>43</v>
      </c>
      <c r="D35" s="13" t="s">
        <v>44</v>
      </c>
      <c r="E35" s="75" t="s">
        <v>74</v>
      </c>
      <c r="F35" s="14">
        <v>78.5</v>
      </c>
      <c r="G35" s="14">
        <v>0</v>
      </c>
      <c r="H35" s="14">
        <v>78.5</v>
      </c>
      <c r="I35" s="14" t="s">
        <v>15</v>
      </c>
      <c r="J35" s="14">
        <v>341.49</v>
      </c>
      <c r="K35" s="14">
        <v>163.13</v>
      </c>
      <c r="L35" s="14">
        <v>0</v>
      </c>
      <c r="M35" s="14">
        <v>341.49</v>
      </c>
      <c r="N35" s="46">
        <f t="shared" si="0"/>
        <v>0</v>
      </c>
      <c r="O35" s="46">
        <f t="shared" si="1"/>
        <v>178.36</v>
      </c>
      <c r="P35" s="14">
        <v>178.36</v>
      </c>
      <c r="Q35" s="14">
        <v>28.045000000000002</v>
      </c>
      <c r="R35" s="14" t="s">
        <v>46</v>
      </c>
    </row>
    <row r="36" spans="1:18" x14ac:dyDescent="0.3">
      <c r="A36" s="13" t="s">
        <v>42</v>
      </c>
      <c r="B36" s="13" t="s">
        <v>42</v>
      </c>
      <c r="C36" s="13" t="s">
        <v>43</v>
      </c>
      <c r="D36" s="13" t="s">
        <v>44</v>
      </c>
      <c r="E36" s="74" t="s">
        <v>75</v>
      </c>
      <c r="F36" s="14">
        <v>6</v>
      </c>
      <c r="G36" s="14">
        <v>6</v>
      </c>
      <c r="H36" s="14">
        <v>0</v>
      </c>
      <c r="I36" s="14" t="s">
        <v>15</v>
      </c>
      <c r="J36" s="14">
        <v>26.1</v>
      </c>
      <c r="K36" s="14">
        <v>0</v>
      </c>
      <c r="L36" s="14">
        <v>26.1</v>
      </c>
      <c r="M36" s="14">
        <v>0</v>
      </c>
      <c r="N36" s="46">
        <f t="shared" si="0"/>
        <v>26.1</v>
      </c>
      <c r="O36" s="46">
        <f t="shared" si="1"/>
        <v>0</v>
      </c>
      <c r="P36" s="14">
        <v>26.1</v>
      </c>
      <c r="Q36" s="14">
        <v>28.045000000000002</v>
      </c>
      <c r="R36" s="14" t="s">
        <v>46</v>
      </c>
    </row>
    <row r="37" spans="1:18" x14ac:dyDescent="0.3">
      <c r="A37" s="13" t="s">
        <v>42</v>
      </c>
      <c r="B37" s="13" t="s">
        <v>42</v>
      </c>
      <c r="C37" s="13" t="s">
        <v>43</v>
      </c>
      <c r="D37" s="13" t="s">
        <v>44</v>
      </c>
      <c r="E37" s="74" t="s">
        <v>76</v>
      </c>
      <c r="F37" s="14">
        <v>20.5</v>
      </c>
      <c r="G37" s="14">
        <v>20.5</v>
      </c>
      <c r="H37" s="14">
        <v>0</v>
      </c>
      <c r="I37" s="14" t="s">
        <v>15</v>
      </c>
      <c r="J37" s="14">
        <v>89.18</v>
      </c>
      <c r="K37" s="14">
        <v>0</v>
      </c>
      <c r="L37" s="14">
        <v>89.18</v>
      </c>
      <c r="M37" s="14">
        <v>0</v>
      </c>
      <c r="N37" s="46">
        <f t="shared" si="0"/>
        <v>89.18</v>
      </c>
      <c r="O37" s="46">
        <f t="shared" si="1"/>
        <v>0</v>
      </c>
      <c r="P37" s="14">
        <v>89.18</v>
      </c>
      <c r="Q37" s="14">
        <v>28.045000000000002</v>
      </c>
      <c r="R37" s="14" t="s">
        <v>46</v>
      </c>
    </row>
    <row r="38" spans="1:18" x14ac:dyDescent="0.3">
      <c r="A38" s="13" t="s">
        <v>42</v>
      </c>
      <c r="B38" s="13" t="s">
        <v>42</v>
      </c>
      <c r="C38" s="13" t="s">
        <v>43</v>
      </c>
      <c r="D38" s="13" t="s">
        <v>44</v>
      </c>
      <c r="E38" s="75" t="s">
        <v>77</v>
      </c>
      <c r="F38" s="14">
        <v>19.5</v>
      </c>
      <c r="G38" s="14">
        <v>0</v>
      </c>
      <c r="H38" s="14">
        <v>19.5</v>
      </c>
      <c r="I38" s="14" t="s">
        <v>15</v>
      </c>
      <c r="J38" s="14">
        <v>84.83</v>
      </c>
      <c r="K38" s="14">
        <v>90.93</v>
      </c>
      <c r="L38" s="14">
        <v>0</v>
      </c>
      <c r="M38" s="14">
        <v>84.83</v>
      </c>
      <c r="N38" s="46">
        <f t="shared" si="0"/>
        <v>0</v>
      </c>
      <c r="O38" s="46">
        <f t="shared" si="1"/>
        <v>-6.1000000000000085</v>
      </c>
      <c r="P38" s="14">
        <v>-6.1</v>
      </c>
      <c r="Q38" s="14">
        <v>28.045000000000002</v>
      </c>
      <c r="R38" s="14" t="s">
        <v>46</v>
      </c>
    </row>
    <row r="39" spans="1:18" x14ac:dyDescent="0.3">
      <c r="A39" s="13" t="s">
        <v>42</v>
      </c>
      <c r="B39" s="13" t="s">
        <v>42</v>
      </c>
      <c r="C39" s="13" t="s">
        <v>43</v>
      </c>
      <c r="D39" s="13" t="s">
        <v>44</v>
      </c>
      <c r="E39" s="74" t="s">
        <v>78</v>
      </c>
      <c r="F39" s="14">
        <v>1</v>
      </c>
      <c r="G39" s="14">
        <v>0</v>
      </c>
      <c r="H39" s="14">
        <v>1</v>
      </c>
      <c r="I39" s="14" t="s">
        <v>15</v>
      </c>
      <c r="J39" s="14">
        <v>4.3499999999999996</v>
      </c>
      <c r="K39" s="14">
        <v>0</v>
      </c>
      <c r="L39" s="14">
        <v>0</v>
      </c>
      <c r="M39" s="14">
        <v>4.3499999999999996</v>
      </c>
      <c r="N39" s="46">
        <f t="shared" si="0"/>
        <v>0</v>
      </c>
      <c r="O39" s="46">
        <f t="shared" si="1"/>
        <v>4.3499999999999996</v>
      </c>
      <c r="P39" s="14">
        <v>4.3499999999999996</v>
      </c>
      <c r="Q39" s="14">
        <v>28.045000000000002</v>
      </c>
      <c r="R39" s="14" t="s">
        <v>46</v>
      </c>
    </row>
    <row r="40" spans="1:18" x14ac:dyDescent="0.3">
      <c r="A40" s="13" t="s">
        <v>42</v>
      </c>
      <c r="B40" s="13" t="s">
        <v>42</v>
      </c>
      <c r="C40" s="13" t="s">
        <v>43</v>
      </c>
      <c r="D40" s="13" t="s">
        <v>44</v>
      </c>
      <c r="E40" s="74" t="s">
        <v>79</v>
      </c>
      <c r="F40" s="14">
        <v>12.5</v>
      </c>
      <c r="G40" s="14">
        <v>12.5</v>
      </c>
      <c r="H40" s="14">
        <v>0</v>
      </c>
      <c r="I40" s="14" t="s">
        <v>15</v>
      </c>
      <c r="J40" s="14">
        <v>54.38</v>
      </c>
      <c r="K40" s="14">
        <v>0</v>
      </c>
      <c r="L40" s="14">
        <v>54.38</v>
      </c>
      <c r="M40" s="14">
        <v>0</v>
      </c>
      <c r="N40" s="46">
        <f t="shared" si="0"/>
        <v>54.38</v>
      </c>
      <c r="O40" s="46">
        <f t="shared" si="1"/>
        <v>0</v>
      </c>
      <c r="P40" s="14">
        <v>54.38</v>
      </c>
      <c r="Q40" s="14">
        <v>28.045000000000002</v>
      </c>
      <c r="R40" s="14" t="s">
        <v>46</v>
      </c>
    </row>
    <row r="41" spans="1:18" x14ac:dyDescent="0.3">
      <c r="A41" s="13" t="s">
        <v>42</v>
      </c>
      <c r="B41" s="13" t="s">
        <v>42</v>
      </c>
      <c r="C41" s="13" t="s">
        <v>43</v>
      </c>
      <c r="D41" s="13" t="s">
        <v>44</v>
      </c>
      <c r="E41" s="74" t="s">
        <v>80</v>
      </c>
      <c r="F41" s="14">
        <v>3</v>
      </c>
      <c r="G41" s="14">
        <v>0</v>
      </c>
      <c r="H41" s="14">
        <v>3</v>
      </c>
      <c r="I41" s="14" t="s">
        <v>15</v>
      </c>
      <c r="J41" s="14">
        <v>13.05</v>
      </c>
      <c r="K41" s="14">
        <v>0</v>
      </c>
      <c r="L41" s="14">
        <v>0</v>
      </c>
      <c r="M41" s="14">
        <v>13.05</v>
      </c>
      <c r="N41" s="46">
        <f>IF(L41&gt;0,L41-K41,0)</f>
        <v>0</v>
      </c>
      <c r="O41" s="46">
        <f t="shared" si="1"/>
        <v>13.05</v>
      </c>
      <c r="P41" s="14">
        <v>13.05</v>
      </c>
      <c r="Q41" s="14">
        <v>28.045000000000002</v>
      </c>
      <c r="R41" s="14" t="s">
        <v>46</v>
      </c>
    </row>
    <row r="42" spans="1:18" x14ac:dyDescent="0.3">
      <c r="A42" s="13" t="s">
        <v>42</v>
      </c>
      <c r="B42" s="13" t="s">
        <v>42</v>
      </c>
      <c r="C42" s="13" t="s">
        <v>43</v>
      </c>
      <c r="E42" s="13" t="s">
        <v>81</v>
      </c>
      <c r="J42" s="15">
        <v>4133.2299999999996</v>
      </c>
      <c r="K42" s="15">
        <v>1823.85</v>
      </c>
      <c r="L42" s="15">
        <v>1729.76</v>
      </c>
      <c r="M42" s="15">
        <v>2403.4699999999998</v>
      </c>
      <c r="N42" s="47">
        <f>SUM(N7:N41)</f>
        <v>1729.76</v>
      </c>
      <c r="O42" s="47">
        <f>SUM(O7:O41)</f>
        <v>579.61999999999989</v>
      </c>
      <c r="P42" s="15">
        <v>2309.38</v>
      </c>
    </row>
    <row r="43" spans="1:18" x14ac:dyDescent="0.3">
      <c r="A43" s="13" t="s">
        <v>82</v>
      </c>
      <c r="J43" s="15">
        <v>4133.2299999999996</v>
      </c>
      <c r="K43" s="15">
        <v>1823.85</v>
      </c>
      <c r="L43" s="15">
        <v>1729.76</v>
      </c>
      <c r="M43" s="15">
        <v>2403.4699999999998</v>
      </c>
      <c r="N43" s="15">
        <f>SUM(N7:N41)</f>
        <v>1729.76</v>
      </c>
      <c r="O43" s="15">
        <f>SUM(O7:O41)</f>
        <v>579.61999999999989</v>
      </c>
      <c r="P43" s="15">
        <v>2309.38</v>
      </c>
    </row>
    <row r="45" spans="1:18" x14ac:dyDescent="0.3">
      <c r="D45" s="13" t="s">
        <v>83</v>
      </c>
      <c r="I45" s="14" t="s">
        <v>15</v>
      </c>
      <c r="P45" s="14">
        <v>0</v>
      </c>
    </row>
    <row r="46" spans="1:18" x14ac:dyDescent="0.3">
      <c r="C46" s="13" t="s">
        <v>84</v>
      </c>
      <c r="J46" s="15">
        <v>4133.2299999999996</v>
      </c>
      <c r="K46" s="15">
        <v>1823.85</v>
      </c>
      <c r="L46" s="15">
        <v>1729.76</v>
      </c>
      <c r="M46" s="15">
        <v>2403.4699999999998</v>
      </c>
      <c r="N46" s="15"/>
      <c r="O46" s="15">
        <f>O43</f>
        <v>579.61999999999989</v>
      </c>
      <c r="P46" s="15">
        <v>2309.38</v>
      </c>
    </row>
    <row r="47" spans="1:18" x14ac:dyDescent="0.3">
      <c r="O47" s="16"/>
    </row>
  </sheetData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rgb="FFFFFF00"/>
  </sheetPr>
  <dimension ref="A1:R55"/>
  <sheetViews>
    <sheetView zoomScale="75" workbookViewId="0">
      <pane xSplit="8" ySplit="7" topLeftCell="I38" activePane="bottomRight" state="frozen"/>
      <selection pane="topRight" activeCell="I1" sqref="I1"/>
      <selection pane="bottomLeft" activeCell="A8" sqref="A8"/>
      <selection pane="bottomRight" activeCell="O55" sqref="O55"/>
    </sheetView>
  </sheetViews>
  <sheetFormatPr defaultRowHeight="16.2" x14ac:dyDescent="0.3"/>
  <cols>
    <col min="1" max="1" width="9.875" style="14" customWidth="1"/>
    <col min="2" max="2" width="6" style="14" customWidth="1"/>
    <col min="3" max="4" width="9" style="14"/>
    <col min="5" max="5" width="18.625" style="14" customWidth="1"/>
    <col min="6" max="9" width="9" style="14"/>
    <col min="10" max="10" width="12.125" style="14" bestFit="1" customWidth="1"/>
    <col min="11" max="12" width="9" style="14"/>
    <col min="13" max="13" width="12" style="14" bestFit="1" customWidth="1"/>
    <col min="14" max="15" width="12" style="14" customWidth="1"/>
    <col min="16" max="16" width="12" style="14" bestFit="1" customWidth="1"/>
    <col min="17" max="258" width="9" style="14"/>
    <col min="259" max="259" width="9.875" style="14" customWidth="1"/>
    <col min="260" max="260" width="6" style="14" customWidth="1"/>
    <col min="261" max="267" width="9" style="14"/>
    <col min="268" max="268" width="12.125" style="14" bestFit="1" customWidth="1"/>
    <col min="269" max="270" width="9" style="14"/>
    <col min="271" max="272" width="12" style="14" bestFit="1" customWidth="1"/>
    <col min="273" max="514" width="9" style="14"/>
    <col min="515" max="515" width="9.875" style="14" customWidth="1"/>
    <col min="516" max="516" width="6" style="14" customWidth="1"/>
    <col min="517" max="523" width="9" style="14"/>
    <col min="524" max="524" width="12.125" style="14" bestFit="1" customWidth="1"/>
    <col min="525" max="526" width="9" style="14"/>
    <col min="527" max="528" width="12" style="14" bestFit="1" customWidth="1"/>
    <col min="529" max="770" width="9" style="14"/>
    <col min="771" max="771" width="9.875" style="14" customWidth="1"/>
    <col min="772" max="772" width="6" style="14" customWidth="1"/>
    <col min="773" max="779" width="9" style="14"/>
    <col min="780" max="780" width="12.125" style="14" bestFit="1" customWidth="1"/>
    <col min="781" max="782" width="9" style="14"/>
    <col min="783" max="784" width="12" style="14" bestFit="1" customWidth="1"/>
    <col min="785" max="1026" width="9" style="14"/>
    <col min="1027" max="1027" width="9.875" style="14" customWidth="1"/>
    <col min="1028" max="1028" width="6" style="14" customWidth="1"/>
    <col min="1029" max="1035" width="9" style="14"/>
    <col min="1036" max="1036" width="12.125" style="14" bestFit="1" customWidth="1"/>
    <col min="1037" max="1038" width="9" style="14"/>
    <col min="1039" max="1040" width="12" style="14" bestFit="1" customWidth="1"/>
    <col min="1041" max="1282" width="9" style="14"/>
    <col min="1283" max="1283" width="9.875" style="14" customWidth="1"/>
    <col min="1284" max="1284" width="6" style="14" customWidth="1"/>
    <col min="1285" max="1291" width="9" style="14"/>
    <col min="1292" max="1292" width="12.125" style="14" bestFit="1" customWidth="1"/>
    <col min="1293" max="1294" width="9" style="14"/>
    <col min="1295" max="1296" width="12" style="14" bestFit="1" customWidth="1"/>
    <col min="1297" max="1538" width="9" style="14"/>
    <col min="1539" max="1539" width="9.875" style="14" customWidth="1"/>
    <col min="1540" max="1540" width="6" style="14" customWidth="1"/>
    <col min="1541" max="1547" width="9" style="14"/>
    <col min="1548" max="1548" width="12.125" style="14" bestFit="1" customWidth="1"/>
    <col min="1549" max="1550" width="9" style="14"/>
    <col min="1551" max="1552" width="12" style="14" bestFit="1" customWidth="1"/>
    <col min="1553" max="1794" width="9" style="14"/>
    <col min="1795" max="1795" width="9.875" style="14" customWidth="1"/>
    <col min="1796" max="1796" width="6" style="14" customWidth="1"/>
    <col min="1797" max="1803" width="9" style="14"/>
    <col min="1804" max="1804" width="12.125" style="14" bestFit="1" customWidth="1"/>
    <col min="1805" max="1806" width="9" style="14"/>
    <col min="1807" max="1808" width="12" style="14" bestFit="1" customWidth="1"/>
    <col min="1809" max="2050" width="9" style="14"/>
    <col min="2051" max="2051" width="9.875" style="14" customWidth="1"/>
    <col min="2052" max="2052" width="6" style="14" customWidth="1"/>
    <col min="2053" max="2059" width="9" style="14"/>
    <col min="2060" max="2060" width="12.125" style="14" bestFit="1" customWidth="1"/>
    <col min="2061" max="2062" width="9" style="14"/>
    <col min="2063" max="2064" width="12" style="14" bestFit="1" customWidth="1"/>
    <col min="2065" max="2306" width="9" style="14"/>
    <col min="2307" max="2307" width="9.875" style="14" customWidth="1"/>
    <col min="2308" max="2308" width="6" style="14" customWidth="1"/>
    <col min="2309" max="2315" width="9" style="14"/>
    <col min="2316" max="2316" width="12.125" style="14" bestFit="1" customWidth="1"/>
    <col min="2317" max="2318" width="9" style="14"/>
    <col min="2319" max="2320" width="12" style="14" bestFit="1" customWidth="1"/>
    <col min="2321" max="2562" width="9" style="14"/>
    <col min="2563" max="2563" width="9.875" style="14" customWidth="1"/>
    <col min="2564" max="2564" width="6" style="14" customWidth="1"/>
    <col min="2565" max="2571" width="9" style="14"/>
    <col min="2572" max="2572" width="12.125" style="14" bestFit="1" customWidth="1"/>
    <col min="2573" max="2574" width="9" style="14"/>
    <col min="2575" max="2576" width="12" style="14" bestFit="1" customWidth="1"/>
    <col min="2577" max="2818" width="9" style="14"/>
    <col min="2819" max="2819" width="9.875" style="14" customWidth="1"/>
    <col min="2820" max="2820" width="6" style="14" customWidth="1"/>
    <col min="2821" max="2827" width="9" style="14"/>
    <col min="2828" max="2828" width="12.125" style="14" bestFit="1" customWidth="1"/>
    <col min="2829" max="2830" width="9" style="14"/>
    <col min="2831" max="2832" width="12" style="14" bestFit="1" customWidth="1"/>
    <col min="2833" max="3074" width="9" style="14"/>
    <col min="3075" max="3075" width="9.875" style="14" customWidth="1"/>
    <col min="3076" max="3076" width="6" style="14" customWidth="1"/>
    <col min="3077" max="3083" width="9" style="14"/>
    <col min="3084" max="3084" width="12.125" style="14" bestFit="1" customWidth="1"/>
    <col min="3085" max="3086" width="9" style="14"/>
    <col min="3087" max="3088" width="12" style="14" bestFit="1" customWidth="1"/>
    <col min="3089" max="3330" width="9" style="14"/>
    <col min="3331" max="3331" width="9.875" style="14" customWidth="1"/>
    <col min="3332" max="3332" width="6" style="14" customWidth="1"/>
    <col min="3333" max="3339" width="9" style="14"/>
    <col min="3340" max="3340" width="12.125" style="14" bestFit="1" customWidth="1"/>
    <col min="3341" max="3342" width="9" style="14"/>
    <col min="3343" max="3344" width="12" style="14" bestFit="1" customWidth="1"/>
    <col min="3345" max="3586" width="9" style="14"/>
    <col min="3587" max="3587" width="9.875" style="14" customWidth="1"/>
    <col min="3588" max="3588" width="6" style="14" customWidth="1"/>
    <col min="3589" max="3595" width="9" style="14"/>
    <col min="3596" max="3596" width="12.125" style="14" bestFit="1" customWidth="1"/>
    <col min="3597" max="3598" width="9" style="14"/>
    <col min="3599" max="3600" width="12" style="14" bestFit="1" customWidth="1"/>
    <col min="3601" max="3842" width="9" style="14"/>
    <col min="3843" max="3843" width="9.875" style="14" customWidth="1"/>
    <col min="3844" max="3844" width="6" style="14" customWidth="1"/>
    <col min="3845" max="3851" width="9" style="14"/>
    <col min="3852" max="3852" width="12.125" style="14" bestFit="1" customWidth="1"/>
    <col min="3853" max="3854" width="9" style="14"/>
    <col min="3855" max="3856" width="12" style="14" bestFit="1" customWidth="1"/>
    <col min="3857" max="4098" width="9" style="14"/>
    <col min="4099" max="4099" width="9.875" style="14" customWidth="1"/>
    <col min="4100" max="4100" width="6" style="14" customWidth="1"/>
    <col min="4101" max="4107" width="9" style="14"/>
    <col min="4108" max="4108" width="12.125" style="14" bestFit="1" customWidth="1"/>
    <col min="4109" max="4110" width="9" style="14"/>
    <col min="4111" max="4112" width="12" style="14" bestFit="1" customWidth="1"/>
    <col min="4113" max="4354" width="9" style="14"/>
    <col min="4355" max="4355" width="9.875" style="14" customWidth="1"/>
    <col min="4356" max="4356" width="6" style="14" customWidth="1"/>
    <col min="4357" max="4363" width="9" style="14"/>
    <col min="4364" max="4364" width="12.125" style="14" bestFit="1" customWidth="1"/>
    <col min="4365" max="4366" width="9" style="14"/>
    <col min="4367" max="4368" width="12" style="14" bestFit="1" customWidth="1"/>
    <col min="4369" max="4610" width="9" style="14"/>
    <col min="4611" max="4611" width="9.875" style="14" customWidth="1"/>
    <col min="4612" max="4612" width="6" style="14" customWidth="1"/>
    <col min="4613" max="4619" width="9" style="14"/>
    <col min="4620" max="4620" width="12.125" style="14" bestFit="1" customWidth="1"/>
    <col min="4621" max="4622" width="9" style="14"/>
    <col min="4623" max="4624" width="12" style="14" bestFit="1" customWidth="1"/>
    <col min="4625" max="4866" width="9" style="14"/>
    <col min="4867" max="4867" width="9.875" style="14" customWidth="1"/>
    <col min="4868" max="4868" width="6" style="14" customWidth="1"/>
    <col min="4869" max="4875" width="9" style="14"/>
    <col min="4876" max="4876" width="12.125" style="14" bestFit="1" customWidth="1"/>
    <col min="4877" max="4878" width="9" style="14"/>
    <col min="4879" max="4880" width="12" style="14" bestFit="1" customWidth="1"/>
    <col min="4881" max="5122" width="9" style="14"/>
    <col min="5123" max="5123" width="9.875" style="14" customWidth="1"/>
    <col min="5124" max="5124" width="6" style="14" customWidth="1"/>
    <col min="5125" max="5131" width="9" style="14"/>
    <col min="5132" max="5132" width="12.125" style="14" bestFit="1" customWidth="1"/>
    <col min="5133" max="5134" width="9" style="14"/>
    <col min="5135" max="5136" width="12" style="14" bestFit="1" customWidth="1"/>
    <col min="5137" max="5378" width="9" style="14"/>
    <col min="5379" max="5379" width="9.875" style="14" customWidth="1"/>
    <col min="5380" max="5380" width="6" style="14" customWidth="1"/>
    <col min="5381" max="5387" width="9" style="14"/>
    <col min="5388" max="5388" width="12.125" style="14" bestFit="1" customWidth="1"/>
    <col min="5389" max="5390" width="9" style="14"/>
    <col min="5391" max="5392" width="12" style="14" bestFit="1" customWidth="1"/>
    <col min="5393" max="5634" width="9" style="14"/>
    <col min="5635" max="5635" width="9.875" style="14" customWidth="1"/>
    <col min="5636" max="5636" width="6" style="14" customWidth="1"/>
    <col min="5637" max="5643" width="9" style="14"/>
    <col min="5644" max="5644" width="12.125" style="14" bestFit="1" customWidth="1"/>
    <col min="5645" max="5646" width="9" style="14"/>
    <col min="5647" max="5648" width="12" style="14" bestFit="1" customWidth="1"/>
    <col min="5649" max="5890" width="9" style="14"/>
    <col min="5891" max="5891" width="9.875" style="14" customWidth="1"/>
    <col min="5892" max="5892" width="6" style="14" customWidth="1"/>
    <col min="5893" max="5899" width="9" style="14"/>
    <col min="5900" max="5900" width="12.125" style="14" bestFit="1" customWidth="1"/>
    <col min="5901" max="5902" width="9" style="14"/>
    <col min="5903" max="5904" width="12" style="14" bestFit="1" customWidth="1"/>
    <col min="5905" max="6146" width="9" style="14"/>
    <col min="6147" max="6147" width="9.875" style="14" customWidth="1"/>
    <col min="6148" max="6148" width="6" style="14" customWidth="1"/>
    <col min="6149" max="6155" width="9" style="14"/>
    <col min="6156" max="6156" width="12.125" style="14" bestFit="1" customWidth="1"/>
    <col min="6157" max="6158" width="9" style="14"/>
    <col min="6159" max="6160" width="12" style="14" bestFit="1" customWidth="1"/>
    <col min="6161" max="6402" width="9" style="14"/>
    <col min="6403" max="6403" width="9.875" style="14" customWidth="1"/>
    <col min="6404" max="6404" width="6" style="14" customWidth="1"/>
    <col min="6405" max="6411" width="9" style="14"/>
    <col min="6412" max="6412" width="12.125" style="14" bestFit="1" customWidth="1"/>
    <col min="6413" max="6414" width="9" style="14"/>
    <col min="6415" max="6416" width="12" style="14" bestFit="1" customWidth="1"/>
    <col min="6417" max="6658" width="9" style="14"/>
    <col min="6659" max="6659" width="9.875" style="14" customWidth="1"/>
    <col min="6660" max="6660" width="6" style="14" customWidth="1"/>
    <col min="6661" max="6667" width="9" style="14"/>
    <col min="6668" max="6668" width="12.125" style="14" bestFit="1" customWidth="1"/>
    <col min="6669" max="6670" width="9" style="14"/>
    <col min="6671" max="6672" width="12" style="14" bestFit="1" customWidth="1"/>
    <col min="6673" max="6914" width="9" style="14"/>
    <col min="6915" max="6915" width="9.875" style="14" customWidth="1"/>
    <col min="6916" max="6916" width="6" style="14" customWidth="1"/>
    <col min="6917" max="6923" width="9" style="14"/>
    <col min="6924" max="6924" width="12.125" style="14" bestFit="1" customWidth="1"/>
    <col min="6925" max="6926" width="9" style="14"/>
    <col min="6927" max="6928" width="12" style="14" bestFit="1" customWidth="1"/>
    <col min="6929" max="7170" width="9" style="14"/>
    <col min="7171" max="7171" width="9.875" style="14" customWidth="1"/>
    <col min="7172" max="7172" width="6" style="14" customWidth="1"/>
    <col min="7173" max="7179" width="9" style="14"/>
    <col min="7180" max="7180" width="12.125" style="14" bestFit="1" customWidth="1"/>
    <col min="7181" max="7182" width="9" style="14"/>
    <col min="7183" max="7184" width="12" style="14" bestFit="1" customWidth="1"/>
    <col min="7185" max="7426" width="9" style="14"/>
    <col min="7427" max="7427" width="9.875" style="14" customWidth="1"/>
    <col min="7428" max="7428" width="6" style="14" customWidth="1"/>
    <col min="7429" max="7435" width="9" style="14"/>
    <col min="7436" max="7436" width="12.125" style="14" bestFit="1" customWidth="1"/>
    <col min="7437" max="7438" width="9" style="14"/>
    <col min="7439" max="7440" width="12" style="14" bestFit="1" customWidth="1"/>
    <col min="7441" max="7682" width="9" style="14"/>
    <col min="7683" max="7683" width="9.875" style="14" customWidth="1"/>
    <col min="7684" max="7684" width="6" style="14" customWidth="1"/>
    <col min="7685" max="7691" width="9" style="14"/>
    <col min="7692" max="7692" width="12.125" style="14" bestFit="1" customWidth="1"/>
    <col min="7693" max="7694" width="9" style="14"/>
    <col min="7695" max="7696" width="12" style="14" bestFit="1" customWidth="1"/>
    <col min="7697" max="7938" width="9" style="14"/>
    <col min="7939" max="7939" width="9.875" style="14" customWidth="1"/>
    <col min="7940" max="7940" width="6" style="14" customWidth="1"/>
    <col min="7941" max="7947" width="9" style="14"/>
    <col min="7948" max="7948" width="12.125" style="14" bestFit="1" customWidth="1"/>
    <col min="7949" max="7950" width="9" style="14"/>
    <col min="7951" max="7952" width="12" style="14" bestFit="1" customWidth="1"/>
    <col min="7953" max="8194" width="9" style="14"/>
    <col min="8195" max="8195" width="9.875" style="14" customWidth="1"/>
    <col min="8196" max="8196" width="6" style="14" customWidth="1"/>
    <col min="8197" max="8203" width="9" style="14"/>
    <col min="8204" max="8204" width="12.125" style="14" bestFit="1" customWidth="1"/>
    <col min="8205" max="8206" width="9" style="14"/>
    <col min="8207" max="8208" width="12" style="14" bestFit="1" customWidth="1"/>
    <col min="8209" max="8450" width="9" style="14"/>
    <col min="8451" max="8451" width="9.875" style="14" customWidth="1"/>
    <col min="8452" max="8452" width="6" style="14" customWidth="1"/>
    <col min="8453" max="8459" width="9" style="14"/>
    <col min="8460" max="8460" width="12.125" style="14" bestFit="1" customWidth="1"/>
    <col min="8461" max="8462" width="9" style="14"/>
    <col min="8463" max="8464" width="12" style="14" bestFit="1" customWidth="1"/>
    <col min="8465" max="8706" width="9" style="14"/>
    <col min="8707" max="8707" width="9.875" style="14" customWidth="1"/>
    <col min="8708" max="8708" width="6" style="14" customWidth="1"/>
    <col min="8709" max="8715" width="9" style="14"/>
    <col min="8716" max="8716" width="12.125" style="14" bestFit="1" customWidth="1"/>
    <col min="8717" max="8718" width="9" style="14"/>
    <col min="8719" max="8720" width="12" style="14" bestFit="1" customWidth="1"/>
    <col min="8721" max="8962" width="9" style="14"/>
    <col min="8963" max="8963" width="9.875" style="14" customWidth="1"/>
    <col min="8964" max="8964" width="6" style="14" customWidth="1"/>
    <col min="8965" max="8971" width="9" style="14"/>
    <col min="8972" max="8972" width="12.125" style="14" bestFit="1" customWidth="1"/>
    <col min="8973" max="8974" width="9" style="14"/>
    <col min="8975" max="8976" width="12" style="14" bestFit="1" customWidth="1"/>
    <col min="8977" max="9218" width="9" style="14"/>
    <col min="9219" max="9219" width="9.875" style="14" customWidth="1"/>
    <col min="9220" max="9220" width="6" style="14" customWidth="1"/>
    <col min="9221" max="9227" width="9" style="14"/>
    <col min="9228" max="9228" width="12.125" style="14" bestFit="1" customWidth="1"/>
    <col min="9229" max="9230" width="9" style="14"/>
    <col min="9231" max="9232" width="12" style="14" bestFit="1" customWidth="1"/>
    <col min="9233" max="9474" width="9" style="14"/>
    <col min="9475" max="9475" width="9.875" style="14" customWidth="1"/>
    <col min="9476" max="9476" width="6" style="14" customWidth="1"/>
    <col min="9477" max="9483" width="9" style="14"/>
    <col min="9484" max="9484" width="12.125" style="14" bestFit="1" customWidth="1"/>
    <col min="9485" max="9486" width="9" style="14"/>
    <col min="9487" max="9488" width="12" style="14" bestFit="1" customWidth="1"/>
    <col min="9489" max="9730" width="9" style="14"/>
    <col min="9731" max="9731" width="9.875" style="14" customWidth="1"/>
    <col min="9732" max="9732" width="6" style="14" customWidth="1"/>
    <col min="9733" max="9739" width="9" style="14"/>
    <col min="9740" max="9740" width="12.125" style="14" bestFit="1" customWidth="1"/>
    <col min="9741" max="9742" width="9" style="14"/>
    <col min="9743" max="9744" width="12" style="14" bestFit="1" customWidth="1"/>
    <col min="9745" max="9986" width="9" style="14"/>
    <col min="9987" max="9987" width="9.875" style="14" customWidth="1"/>
    <col min="9988" max="9988" width="6" style="14" customWidth="1"/>
    <col min="9989" max="9995" width="9" style="14"/>
    <col min="9996" max="9996" width="12.125" style="14" bestFit="1" customWidth="1"/>
    <col min="9997" max="9998" width="9" style="14"/>
    <col min="9999" max="10000" width="12" style="14" bestFit="1" customWidth="1"/>
    <col min="10001" max="10242" width="9" style="14"/>
    <col min="10243" max="10243" width="9.875" style="14" customWidth="1"/>
    <col min="10244" max="10244" width="6" style="14" customWidth="1"/>
    <col min="10245" max="10251" width="9" style="14"/>
    <col min="10252" max="10252" width="12.125" style="14" bestFit="1" customWidth="1"/>
    <col min="10253" max="10254" width="9" style="14"/>
    <col min="10255" max="10256" width="12" style="14" bestFit="1" customWidth="1"/>
    <col min="10257" max="10498" width="9" style="14"/>
    <col min="10499" max="10499" width="9.875" style="14" customWidth="1"/>
    <col min="10500" max="10500" width="6" style="14" customWidth="1"/>
    <col min="10501" max="10507" width="9" style="14"/>
    <col min="10508" max="10508" width="12.125" style="14" bestFit="1" customWidth="1"/>
    <col min="10509" max="10510" width="9" style="14"/>
    <col min="10511" max="10512" width="12" style="14" bestFit="1" customWidth="1"/>
    <col min="10513" max="10754" width="9" style="14"/>
    <col min="10755" max="10755" width="9.875" style="14" customWidth="1"/>
    <col min="10756" max="10756" width="6" style="14" customWidth="1"/>
    <col min="10757" max="10763" width="9" style="14"/>
    <col min="10764" max="10764" width="12.125" style="14" bestFit="1" customWidth="1"/>
    <col min="10765" max="10766" width="9" style="14"/>
    <col min="10767" max="10768" width="12" style="14" bestFit="1" customWidth="1"/>
    <col min="10769" max="11010" width="9" style="14"/>
    <col min="11011" max="11011" width="9.875" style="14" customWidth="1"/>
    <col min="11012" max="11012" width="6" style="14" customWidth="1"/>
    <col min="11013" max="11019" width="9" style="14"/>
    <col min="11020" max="11020" width="12.125" style="14" bestFit="1" customWidth="1"/>
    <col min="11021" max="11022" width="9" style="14"/>
    <col min="11023" max="11024" width="12" style="14" bestFit="1" customWidth="1"/>
    <col min="11025" max="11266" width="9" style="14"/>
    <col min="11267" max="11267" width="9.875" style="14" customWidth="1"/>
    <col min="11268" max="11268" width="6" style="14" customWidth="1"/>
    <col min="11269" max="11275" width="9" style="14"/>
    <col min="11276" max="11276" width="12.125" style="14" bestFit="1" customWidth="1"/>
    <col min="11277" max="11278" width="9" style="14"/>
    <col min="11279" max="11280" width="12" style="14" bestFit="1" customWidth="1"/>
    <col min="11281" max="11522" width="9" style="14"/>
    <col min="11523" max="11523" width="9.875" style="14" customWidth="1"/>
    <col min="11524" max="11524" width="6" style="14" customWidth="1"/>
    <col min="11525" max="11531" width="9" style="14"/>
    <col min="11532" max="11532" width="12.125" style="14" bestFit="1" customWidth="1"/>
    <col min="11533" max="11534" width="9" style="14"/>
    <col min="11535" max="11536" width="12" style="14" bestFit="1" customWidth="1"/>
    <col min="11537" max="11778" width="9" style="14"/>
    <col min="11779" max="11779" width="9.875" style="14" customWidth="1"/>
    <col min="11780" max="11780" width="6" style="14" customWidth="1"/>
    <col min="11781" max="11787" width="9" style="14"/>
    <col min="11788" max="11788" width="12.125" style="14" bestFit="1" customWidth="1"/>
    <col min="11789" max="11790" width="9" style="14"/>
    <col min="11791" max="11792" width="12" style="14" bestFit="1" customWidth="1"/>
    <col min="11793" max="12034" width="9" style="14"/>
    <col min="12035" max="12035" width="9.875" style="14" customWidth="1"/>
    <col min="12036" max="12036" width="6" style="14" customWidth="1"/>
    <col min="12037" max="12043" width="9" style="14"/>
    <col min="12044" max="12044" width="12.125" style="14" bestFit="1" customWidth="1"/>
    <col min="12045" max="12046" width="9" style="14"/>
    <col min="12047" max="12048" width="12" style="14" bestFit="1" customWidth="1"/>
    <col min="12049" max="12290" width="9" style="14"/>
    <col min="12291" max="12291" width="9.875" style="14" customWidth="1"/>
    <col min="12292" max="12292" width="6" style="14" customWidth="1"/>
    <col min="12293" max="12299" width="9" style="14"/>
    <col min="12300" max="12300" width="12.125" style="14" bestFit="1" customWidth="1"/>
    <col min="12301" max="12302" width="9" style="14"/>
    <col min="12303" max="12304" width="12" style="14" bestFit="1" customWidth="1"/>
    <col min="12305" max="12546" width="9" style="14"/>
    <col min="12547" max="12547" width="9.875" style="14" customWidth="1"/>
    <col min="12548" max="12548" width="6" style="14" customWidth="1"/>
    <col min="12549" max="12555" width="9" style="14"/>
    <col min="12556" max="12556" width="12.125" style="14" bestFit="1" customWidth="1"/>
    <col min="12557" max="12558" width="9" style="14"/>
    <col min="12559" max="12560" width="12" style="14" bestFit="1" customWidth="1"/>
    <col min="12561" max="12802" width="9" style="14"/>
    <col min="12803" max="12803" width="9.875" style="14" customWidth="1"/>
    <col min="12804" max="12804" width="6" style="14" customWidth="1"/>
    <col min="12805" max="12811" width="9" style="14"/>
    <col min="12812" max="12812" width="12.125" style="14" bestFit="1" customWidth="1"/>
    <col min="12813" max="12814" width="9" style="14"/>
    <col min="12815" max="12816" width="12" style="14" bestFit="1" customWidth="1"/>
    <col min="12817" max="13058" width="9" style="14"/>
    <col min="13059" max="13059" width="9.875" style="14" customWidth="1"/>
    <col min="13060" max="13060" width="6" style="14" customWidth="1"/>
    <col min="13061" max="13067" width="9" style="14"/>
    <col min="13068" max="13068" width="12.125" style="14" bestFit="1" customWidth="1"/>
    <col min="13069" max="13070" width="9" style="14"/>
    <col min="13071" max="13072" width="12" style="14" bestFit="1" customWidth="1"/>
    <col min="13073" max="13314" width="9" style="14"/>
    <col min="13315" max="13315" width="9.875" style="14" customWidth="1"/>
    <col min="13316" max="13316" width="6" style="14" customWidth="1"/>
    <col min="13317" max="13323" width="9" style="14"/>
    <col min="13324" max="13324" width="12.125" style="14" bestFit="1" customWidth="1"/>
    <col min="13325" max="13326" width="9" style="14"/>
    <col min="13327" max="13328" width="12" style="14" bestFit="1" customWidth="1"/>
    <col min="13329" max="13570" width="9" style="14"/>
    <col min="13571" max="13571" width="9.875" style="14" customWidth="1"/>
    <col min="13572" max="13572" width="6" style="14" customWidth="1"/>
    <col min="13573" max="13579" width="9" style="14"/>
    <col min="13580" max="13580" width="12.125" style="14" bestFit="1" customWidth="1"/>
    <col min="13581" max="13582" width="9" style="14"/>
    <col min="13583" max="13584" width="12" style="14" bestFit="1" customWidth="1"/>
    <col min="13585" max="13826" width="9" style="14"/>
    <col min="13827" max="13827" width="9.875" style="14" customWidth="1"/>
    <col min="13828" max="13828" width="6" style="14" customWidth="1"/>
    <col min="13829" max="13835" width="9" style="14"/>
    <col min="13836" max="13836" width="12.125" style="14" bestFit="1" customWidth="1"/>
    <col min="13837" max="13838" width="9" style="14"/>
    <col min="13839" max="13840" width="12" style="14" bestFit="1" customWidth="1"/>
    <col min="13841" max="14082" width="9" style="14"/>
    <col min="14083" max="14083" width="9.875" style="14" customWidth="1"/>
    <col min="14084" max="14084" width="6" style="14" customWidth="1"/>
    <col min="14085" max="14091" width="9" style="14"/>
    <col min="14092" max="14092" width="12.125" style="14" bestFit="1" customWidth="1"/>
    <col min="14093" max="14094" width="9" style="14"/>
    <col min="14095" max="14096" width="12" style="14" bestFit="1" customWidth="1"/>
    <col min="14097" max="14338" width="9" style="14"/>
    <col min="14339" max="14339" width="9.875" style="14" customWidth="1"/>
    <col min="14340" max="14340" width="6" style="14" customWidth="1"/>
    <col min="14341" max="14347" width="9" style="14"/>
    <col min="14348" max="14348" width="12.125" style="14" bestFit="1" customWidth="1"/>
    <col min="14349" max="14350" width="9" style="14"/>
    <col min="14351" max="14352" width="12" style="14" bestFit="1" customWidth="1"/>
    <col min="14353" max="14594" width="9" style="14"/>
    <col min="14595" max="14595" width="9.875" style="14" customWidth="1"/>
    <col min="14596" max="14596" width="6" style="14" customWidth="1"/>
    <col min="14597" max="14603" width="9" style="14"/>
    <col min="14604" max="14604" width="12.125" style="14" bestFit="1" customWidth="1"/>
    <col min="14605" max="14606" width="9" style="14"/>
    <col min="14607" max="14608" width="12" style="14" bestFit="1" customWidth="1"/>
    <col min="14609" max="14850" width="9" style="14"/>
    <col min="14851" max="14851" width="9.875" style="14" customWidth="1"/>
    <col min="14852" max="14852" width="6" style="14" customWidth="1"/>
    <col min="14853" max="14859" width="9" style="14"/>
    <col min="14860" max="14860" width="12.125" style="14" bestFit="1" customWidth="1"/>
    <col min="14861" max="14862" width="9" style="14"/>
    <col min="14863" max="14864" width="12" style="14" bestFit="1" customWidth="1"/>
    <col min="14865" max="15106" width="9" style="14"/>
    <col min="15107" max="15107" width="9.875" style="14" customWidth="1"/>
    <col min="15108" max="15108" width="6" style="14" customWidth="1"/>
    <col min="15109" max="15115" width="9" style="14"/>
    <col min="15116" max="15116" width="12.125" style="14" bestFit="1" customWidth="1"/>
    <col min="15117" max="15118" width="9" style="14"/>
    <col min="15119" max="15120" width="12" style="14" bestFit="1" customWidth="1"/>
    <col min="15121" max="15362" width="9" style="14"/>
    <col min="15363" max="15363" width="9.875" style="14" customWidth="1"/>
    <col min="15364" max="15364" width="6" style="14" customWidth="1"/>
    <col min="15365" max="15371" width="9" style="14"/>
    <col min="15372" max="15372" width="12.125" style="14" bestFit="1" customWidth="1"/>
    <col min="15373" max="15374" width="9" style="14"/>
    <col min="15375" max="15376" width="12" style="14" bestFit="1" customWidth="1"/>
    <col min="15377" max="15618" width="9" style="14"/>
    <col min="15619" max="15619" width="9.875" style="14" customWidth="1"/>
    <col min="15620" max="15620" width="6" style="14" customWidth="1"/>
    <col min="15621" max="15627" width="9" style="14"/>
    <col min="15628" max="15628" width="12.125" style="14" bestFit="1" customWidth="1"/>
    <col min="15629" max="15630" width="9" style="14"/>
    <col min="15631" max="15632" width="12" style="14" bestFit="1" customWidth="1"/>
    <col min="15633" max="15874" width="9" style="14"/>
    <col min="15875" max="15875" width="9.875" style="14" customWidth="1"/>
    <col min="15876" max="15876" width="6" style="14" customWidth="1"/>
    <col min="15877" max="15883" width="9" style="14"/>
    <col min="15884" max="15884" width="12.125" style="14" bestFit="1" customWidth="1"/>
    <col min="15885" max="15886" width="9" style="14"/>
    <col min="15887" max="15888" width="12" style="14" bestFit="1" customWidth="1"/>
    <col min="15889" max="16130" width="9" style="14"/>
    <col min="16131" max="16131" width="9.875" style="14" customWidth="1"/>
    <col min="16132" max="16132" width="6" style="14" customWidth="1"/>
    <col min="16133" max="16139" width="9" style="14"/>
    <col min="16140" max="16140" width="12.125" style="14" bestFit="1" customWidth="1"/>
    <col min="16141" max="16142" width="9" style="14"/>
    <col min="16143" max="16144" width="12" style="14" bestFit="1" customWidth="1"/>
    <col min="16145" max="16384" width="9" style="14"/>
  </cols>
  <sheetData>
    <row r="1" spans="1:18" x14ac:dyDescent="0.3">
      <c r="A1" s="13" t="s">
        <v>18</v>
      </c>
      <c r="B1" s="13" t="s">
        <v>19</v>
      </c>
    </row>
    <row r="2" spans="1:18" x14ac:dyDescent="0.3">
      <c r="A2" s="13" t="s">
        <v>20</v>
      </c>
      <c r="B2" s="13" t="s">
        <v>21</v>
      </c>
      <c r="C2" s="13" t="s">
        <v>22</v>
      </c>
    </row>
    <row r="3" spans="1:18" x14ac:dyDescent="0.3">
      <c r="A3" s="13" t="s">
        <v>23</v>
      </c>
      <c r="B3" s="13" t="s">
        <v>24</v>
      </c>
    </row>
    <row r="4" spans="1:18" x14ac:dyDescent="0.3">
      <c r="A4" s="13" t="s">
        <v>25</v>
      </c>
    </row>
    <row r="6" spans="1:18" x14ac:dyDescent="0.3">
      <c r="A6" s="13" t="s">
        <v>26</v>
      </c>
      <c r="B6" s="13" t="s">
        <v>27</v>
      </c>
      <c r="C6" s="13" t="s">
        <v>28</v>
      </c>
      <c r="D6" s="13" t="s">
        <v>29</v>
      </c>
      <c r="E6" s="13" t="s">
        <v>30</v>
      </c>
      <c r="F6" s="14" t="s">
        <v>31</v>
      </c>
      <c r="G6" s="14" t="s">
        <v>32</v>
      </c>
      <c r="H6" s="14" t="s">
        <v>33</v>
      </c>
      <c r="I6" s="14" t="s">
        <v>34</v>
      </c>
      <c r="J6" s="14" t="s">
        <v>35</v>
      </c>
      <c r="K6" s="14" t="s">
        <v>36</v>
      </c>
      <c r="L6" s="14" t="s">
        <v>37</v>
      </c>
      <c r="M6" s="14" t="s">
        <v>38</v>
      </c>
      <c r="N6" s="14" t="s">
        <v>214</v>
      </c>
      <c r="O6" s="14" t="s">
        <v>215</v>
      </c>
      <c r="P6" s="14" t="s">
        <v>39</v>
      </c>
      <c r="Q6" s="14" t="s">
        <v>40</v>
      </c>
      <c r="R6" s="14" t="s">
        <v>41</v>
      </c>
    </row>
    <row r="7" spans="1:18" x14ac:dyDescent="0.3">
      <c r="A7" s="13" t="s">
        <v>42</v>
      </c>
      <c r="B7" s="13" t="s">
        <v>12</v>
      </c>
      <c r="C7" s="13" t="s">
        <v>43</v>
      </c>
      <c r="D7" s="13" t="s">
        <v>44</v>
      </c>
      <c r="E7" s="13" t="s">
        <v>85</v>
      </c>
      <c r="F7" s="14">
        <v>725</v>
      </c>
      <c r="G7" s="14">
        <v>0</v>
      </c>
      <c r="H7" s="14">
        <v>725</v>
      </c>
      <c r="I7" s="14" t="s">
        <v>15</v>
      </c>
      <c r="J7" s="15">
        <v>2336.02</v>
      </c>
      <c r="K7" s="14">
        <v>0</v>
      </c>
      <c r="L7" s="14">
        <v>0</v>
      </c>
      <c r="M7" s="15">
        <v>2336.02</v>
      </c>
      <c r="N7" s="46">
        <f>IF(L7&gt;0,L7-K7,0)</f>
        <v>0</v>
      </c>
      <c r="O7" s="41">
        <f>IF(M7&gt;0,M7-K7,0)</f>
        <v>2336.02</v>
      </c>
      <c r="P7" s="15">
        <v>2336.02</v>
      </c>
      <c r="Q7" s="14">
        <v>28.045000000000002</v>
      </c>
      <c r="R7" s="14" t="s">
        <v>86</v>
      </c>
    </row>
    <row r="8" spans="1:18" x14ac:dyDescent="0.3">
      <c r="A8" s="13" t="s">
        <v>42</v>
      </c>
      <c r="B8" s="13" t="s">
        <v>12</v>
      </c>
      <c r="C8" s="13" t="s">
        <v>43</v>
      </c>
      <c r="D8" s="13" t="s">
        <v>44</v>
      </c>
      <c r="E8" s="13" t="s">
        <v>87</v>
      </c>
      <c r="F8" s="14">
        <v>15</v>
      </c>
      <c r="G8" s="14">
        <v>0</v>
      </c>
      <c r="H8" s="14">
        <v>15</v>
      </c>
      <c r="I8" s="14" t="s">
        <v>15</v>
      </c>
      <c r="J8" s="14">
        <v>126</v>
      </c>
      <c r="K8" s="14">
        <v>0</v>
      </c>
      <c r="L8" s="14">
        <v>0</v>
      </c>
      <c r="M8" s="14">
        <v>126</v>
      </c>
      <c r="N8" s="46">
        <f t="shared" ref="N8:N48" si="0">IF(L8&gt;0,L8-K8,0)</f>
        <v>0</v>
      </c>
      <c r="O8" s="46">
        <f t="shared" ref="O8:O48" si="1">IF(M8&gt;0,M8-K8,0)</f>
        <v>126</v>
      </c>
      <c r="P8" s="14">
        <v>126</v>
      </c>
      <c r="Q8" s="14">
        <v>28.045000000000002</v>
      </c>
      <c r="R8" s="14" t="s">
        <v>88</v>
      </c>
    </row>
    <row r="9" spans="1:18" x14ac:dyDescent="0.3">
      <c r="A9" s="13" t="s">
        <v>42</v>
      </c>
      <c r="B9" s="13" t="s">
        <v>12</v>
      </c>
      <c r="C9" s="13" t="s">
        <v>43</v>
      </c>
      <c r="D9" s="13" t="s">
        <v>44</v>
      </c>
      <c r="E9" s="13" t="s">
        <v>89</v>
      </c>
      <c r="F9" s="14">
        <v>41.5</v>
      </c>
      <c r="G9" s="14">
        <v>0</v>
      </c>
      <c r="H9" s="14">
        <v>41.5</v>
      </c>
      <c r="I9" s="14" t="s">
        <v>15</v>
      </c>
      <c r="J9" s="14">
        <v>249</v>
      </c>
      <c r="K9" s="14">
        <v>0</v>
      </c>
      <c r="L9" s="14">
        <v>0</v>
      </c>
      <c r="M9" s="14">
        <v>249</v>
      </c>
      <c r="N9" s="46">
        <f t="shared" si="0"/>
        <v>0</v>
      </c>
      <c r="O9" s="46">
        <f t="shared" si="1"/>
        <v>249</v>
      </c>
      <c r="P9" s="14">
        <v>249</v>
      </c>
      <c r="Q9" s="14">
        <v>28.045000000000002</v>
      </c>
      <c r="R9" s="14" t="s">
        <v>90</v>
      </c>
    </row>
    <row r="10" spans="1:18" x14ac:dyDescent="0.3">
      <c r="A10" s="13" t="s">
        <v>42</v>
      </c>
      <c r="B10" s="13" t="s">
        <v>12</v>
      </c>
      <c r="C10" s="13" t="s">
        <v>43</v>
      </c>
      <c r="D10" s="13" t="s">
        <v>44</v>
      </c>
      <c r="E10" s="13" t="s">
        <v>91</v>
      </c>
      <c r="F10" s="14">
        <v>4421</v>
      </c>
      <c r="G10" s="14">
        <v>0</v>
      </c>
      <c r="H10" s="14">
        <v>4421</v>
      </c>
      <c r="I10" s="14" t="s">
        <v>15</v>
      </c>
      <c r="J10" s="15">
        <v>14721.93</v>
      </c>
      <c r="K10" s="14">
        <v>0</v>
      </c>
      <c r="L10" s="14">
        <v>0</v>
      </c>
      <c r="M10" s="15">
        <v>14721.93</v>
      </c>
      <c r="N10" s="46">
        <f t="shared" si="0"/>
        <v>0</v>
      </c>
      <c r="O10" s="46">
        <f t="shared" si="1"/>
        <v>14721.93</v>
      </c>
      <c r="P10" s="15">
        <v>14721.93</v>
      </c>
      <c r="Q10" s="14">
        <v>28.045000000000002</v>
      </c>
      <c r="R10" s="14" t="s">
        <v>92</v>
      </c>
    </row>
    <row r="11" spans="1:18" x14ac:dyDescent="0.3">
      <c r="A11" s="13" t="s">
        <v>42</v>
      </c>
      <c r="B11" s="13" t="s">
        <v>12</v>
      </c>
      <c r="C11" s="13" t="s">
        <v>43</v>
      </c>
      <c r="D11" s="13" t="s">
        <v>44</v>
      </c>
      <c r="E11" s="13" t="s">
        <v>93</v>
      </c>
      <c r="F11" s="14">
        <v>16</v>
      </c>
      <c r="G11" s="14">
        <v>0</v>
      </c>
      <c r="H11" s="14">
        <v>16</v>
      </c>
      <c r="I11" s="14" t="s">
        <v>15</v>
      </c>
      <c r="J11" s="14">
        <v>134.4</v>
      </c>
      <c r="K11" s="14">
        <v>0</v>
      </c>
      <c r="L11" s="14">
        <v>0</v>
      </c>
      <c r="M11" s="14">
        <v>134.4</v>
      </c>
      <c r="N11" s="46">
        <f t="shared" si="0"/>
        <v>0</v>
      </c>
      <c r="O11" s="46">
        <f t="shared" si="1"/>
        <v>134.4</v>
      </c>
      <c r="P11" s="14">
        <v>134.4</v>
      </c>
      <c r="Q11" s="14">
        <v>28.045000000000002</v>
      </c>
      <c r="R11" s="14" t="s">
        <v>88</v>
      </c>
    </row>
    <row r="12" spans="1:18" x14ac:dyDescent="0.3">
      <c r="A12" s="13" t="s">
        <v>42</v>
      </c>
      <c r="B12" s="13" t="s">
        <v>12</v>
      </c>
      <c r="C12" s="13" t="s">
        <v>43</v>
      </c>
      <c r="D12" s="13" t="s">
        <v>44</v>
      </c>
      <c r="E12" s="13" t="s">
        <v>94</v>
      </c>
      <c r="F12" s="14">
        <v>70</v>
      </c>
      <c r="G12" s="14">
        <v>0</v>
      </c>
      <c r="H12" s="14">
        <v>70</v>
      </c>
      <c r="I12" s="14" t="s">
        <v>15</v>
      </c>
      <c r="J12" s="14">
        <v>567</v>
      </c>
      <c r="K12" s="14">
        <v>0</v>
      </c>
      <c r="L12" s="14">
        <v>0</v>
      </c>
      <c r="M12" s="14">
        <v>567</v>
      </c>
      <c r="N12" s="46">
        <f t="shared" si="0"/>
        <v>0</v>
      </c>
      <c r="O12" s="46">
        <f t="shared" si="1"/>
        <v>567</v>
      </c>
      <c r="P12" s="14">
        <v>567</v>
      </c>
      <c r="Q12" s="14">
        <v>28.045000000000002</v>
      </c>
      <c r="R12" s="14" t="s">
        <v>88</v>
      </c>
    </row>
    <row r="13" spans="1:18" x14ac:dyDescent="0.3">
      <c r="A13" s="13" t="s">
        <v>42</v>
      </c>
      <c r="B13" s="13" t="s">
        <v>12</v>
      </c>
      <c r="C13" s="13" t="s">
        <v>43</v>
      </c>
      <c r="D13" s="13" t="s">
        <v>44</v>
      </c>
      <c r="E13" s="13" t="s">
        <v>95</v>
      </c>
      <c r="F13" s="14">
        <v>14</v>
      </c>
      <c r="G13" s="14">
        <v>0</v>
      </c>
      <c r="H13" s="14">
        <v>14</v>
      </c>
      <c r="I13" s="14" t="s">
        <v>15</v>
      </c>
      <c r="J13" s="14">
        <v>91</v>
      </c>
      <c r="K13" s="14">
        <v>0</v>
      </c>
      <c r="L13" s="14">
        <v>0</v>
      </c>
      <c r="M13" s="14">
        <v>91</v>
      </c>
      <c r="N13" s="46">
        <f t="shared" si="0"/>
        <v>0</v>
      </c>
      <c r="O13" s="46">
        <f t="shared" si="1"/>
        <v>91</v>
      </c>
      <c r="P13" s="14">
        <v>91</v>
      </c>
      <c r="Q13" s="14">
        <v>28.045000000000002</v>
      </c>
      <c r="R13" s="14" t="s">
        <v>88</v>
      </c>
    </row>
    <row r="14" spans="1:18" x14ac:dyDescent="0.3">
      <c r="A14" s="13" t="s">
        <v>42</v>
      </c>
      <c r="B14" s="13" t="s">
        <v>12</v>
      </c>
      <c r="C14" s="13" t="s">
        <v>43</v>
      </c>
      <c r="D14" s="13" t="s">
        <v>44</v>
      </c>
      <c r="E14" s="13" t="s">
        <v>96</v>
      </c>
      <c r="F14" s="14">
        <v>33</v>
      </c>
      <c r="G14" s="14">
        <v>0</v>
      </c>
      <c r="H14" s="14">
        <v>33</v>
      </c>
      <c r="I14" s="14" t="s">
        <v>15</v>
      </c>
      <c r="J14" s="14">
        <v>198</v>
      </c>
      <c r="K14" s="14">
        <v>0</v>
      </c>
      <c r="L14" s="14">
        <v>0</v>
      </c>
      <c r="M14" s="14">
        <v>198</v>
      </c>
      <c r="N14" s="46">
        <f t="shared" si="0"/>
        <v>0</v>
      </c>
      <c r="O14" s="46">
        <f t="shared" si="1"/>
        <v>198</v>
      </c>
      <c r="P14" s="14">
        <v>198</v>
      </c>
      <c r="Q14" s="14">
        <v>28.045000000000002</v>
      </c>
      <c r="R14" s="14" t="s">
        <v>88</v>
      </c>
    </row>
    <row r="15" spans="1:18" x14ac:dyDescent="0.3">
      <c r="A15" s="13" t="s">
        <v>42</v>
      </c>
      <c r="B15" s="13" t="s">
        <v>12</v>
      </c>
      <c r="C15" s="13" t="s">
        <v>43</v>
      </c>
      <c r="D15" s="13" t="s">
        <v>44</v>
      </c>
      <c r="E15" s="13" t="s">
        <v>97</v>
      </c>
      <c r="F15" s="14">
        <v>49</v>
      </c>
      <c r="G15" s="14">
        <v>0</v>
      </c>
      <c r="H15" s="14">
        <v>49</v>
      </c>
      <c r="I15" s="14" t="s">
        <v>15</v>
      </c>
      <c r="J15" s="14">
        <v>411.6</v>
      </c>
      <c r="K15" s="14">
        <v>0</v>
      </c>
      <c r="L15" s="14">
        <v>0</v>
      </c>
      <c r="M15" s="14">
        <v>411.6</v>
      </c>
      <c r="N15" s="46">
        <f t="shared" si="0"/>
        <v>0</v>
      </c>
      <c r="O15" s="46">
        <f t="shared" si="1"/>
        <v>411.6</v>
      </c>
      <c r="P15" s="14">
        <v>411.6</v>
      </c>
      <c r="Q15" s="14">
        <v>28.045000000000002</v>
      </c>
      <c r="R15" s="14" t="s">
        <v>88</v>
      </c>
    </row>
    <row r="16" spans="1:18" x14ac:dyDescent="0.3">
      <c r="A16" s="13" t="s">
        <v>42</v>
      </c>
      <c r="B16" s="13" t="s">
        <v>12</v>
      </c>
      <c r="C16" s="13" t="s">
        <v>43</v>
      </c>
      <c r="D16" s="13" t="s">
        <v>44</v>
      </c>
      <c r="E16" s="13" t="s">
        <v>98</v>
      </c>
      <c r="F16" s="14">
        <v>2</v>
      </c>
      <c r="G16" s="14">
        <v>0</v>
      </c>
      <c r="H16" s="14">
        <v>2</v>
      </c>
      <c r="I16" s="14" t="s">
        <v>15</v>
      </c>
      <c r="J16" s="14">
        <v>10</v>
      </c>
      <c r="K16" s="14">
        <v>0</v>
      </c>
      <c r="L16" s="14">
        <v>0</v>
      </c>
      <c r="M16" s="14">
        <v>10</v>
      </c>
      <c r="N16" s="46">
        <f t="shared" si="0"/>
        <v>0</v>
      </c>
      <c r="O16" s="46">
        <f t="shared" si="1"/>
        <v>10</v>
      </c>
      <c r="P16" s="14">
        <v>10</v>
      </c>
      <c r="Q16" s="14">
        <v>28.045000000000002</v>
      </c>
      <c r="R16" s="14" t="s">
        <v>88</v>
      </c>
    </row>
    <row r="17" spans="1:18" x14ac:dyDescent="0.3">
      <c r="A17" s="13" t="s">
        <v>42</v>
      </c>
      <c r="B17" s="13" t="s">
        <v>12</v>
      </c>
      <c r="C17" s="13" t="s">
        <v>43</v>
      </c>
      <c r="D17" s="13" t="s">
        <v>44</v>
      </c>
      <c r="E17" s="13" t="s">
        <v>99</v>
      </c>
      <c r="F17" s="14">
        <v>6</v>
      </c>
      <c r="G17" s="14">
        <v>0</v>
      </c>
      <c r="H17" s="14">
        <v>6</v>
      </c>
      <c r="I17" s="14" t="s">
        <v>15</v>
      </c>
      <c r="J17" s="14">
        <v>50.4</v>
      </c>
      <c r="K17" s="14">
        <v>0</v>
      </c>
      <c r="L17" s="14">
        <v>0</v>
      </c>
      <c r="M17" s="14">
        <v>50.4</v>
      </c>
      <c r="N17" s="46">
        <f t="shared" si="0"/>
        <v>0</v>
      </c>
      <c r="O17" s="46">
        <f t="shared" si="1"/>
        <v>50.4</v>
      </c>
      <c r="P17" s="14">
        <v>50.4</v>
      </c>
      <c r="Q17" s="14">
        <v>28.045000000000002</v>
      </c>
      <c r="R17" s="14" t="s">
        <v>88</v>
      </c>
    </row>
    <row r="18" spans="1:18" x14ac:dyDescent="0.3">
      <c r="A18" s="13" t="s">
        <v>42</v>
      </c>
      <c r="B18" s="13" t="s">
        <v>12</v>
      </c>
      <c r="C18" s="13" t="s">
        <v>43</v>
      </c>
      <c r="D18" s="13" t="s">
        <v>44</v>
      </c>
      <c r="E18" s="13" t="s">
        <v>100</v>
      </c>
      <c r="F18" s="14">
        <v>5</v>
      </c>
      <c r="G18" s="14">
        <v>0</v>
      </c>
      <c r="H18" s="14">
        <v>5</v>
      </c>
      <c r="I18" s="14" t="s">
        <v>15</v>
      </c>
      <c r="J18" s="14">
        <v>66.150000000000006</v>
      </c>
      <c r="K18" s="14">
        <v>0</v>
      </c>
      <c r="L18" s="14">
        <v>0</v>
      </c>
      <c r="M18" s="14">
        <v>66.150000000000006</v>
      </c>
      <c r="N18" s="46">
        <f t="shared" si="0"/>
        <v>0</v>
      </c>
      <c r="O18" s="46">
        <f t="shared" si="1"/>
        <v>66.150000000000006</v>
      </c>
      <c r="P18" s="14">
        <v>66.150000000000006</v>
      </c>
      <c r="Q18" s="14">
        <v>28.045000000000002</v>
      </c>
      <c r="R18" s="14" t="s">
        <v>88</v>
      </c>
    </row>
    <row r="19" spans="1:18" x14ac:dyDescent="0.3">
      <c r="A19" s="13" t="s">
        <v>42</v>
      </c>
      <c r="B19" s="13" t="s">
        <v>12</v>
      </c>
      <c r="C19" s="13" t="s">
        <v>43</v>
      </c>
      <c r="D19" s="13" t="s">
        <v>44</v>
      </c>
      <c r="E19" s="13" t="s">
        <v>101</v>
      </c>
      <c r="F19" s="14">
        <v>100</v>
      </c>
      <c r="G19" s="14">
        <v>0</v>
      </c>
      <c r="H19" s="14">
        <v>100</v>
      </c>
      <c r="I19" s="14" t="s">
        <v>15</v>
      </c>
      <c r="J19" s="14">
        <v>810</v>
      </c>
      <c r="K19" s="14">
        <v>0</v>
      </c>
      <c r="L19" s="14">
        <v>0</v>
      </c>
      <c r="M19" s="14">
        <v>810</v>
      </c>
      <c r="N19" s="46">
        <f t="shared" si="0"/>
        <v>0</v>
      </c>
      <c r="O19" s="46">
        <f t="shared" si="1"/>
        <v>810</v>
      </c>
      <c r="P19" s="14">
        <v>810</v>
      </c>
      <c r="Q19" s="14">
        <v>28.045000000000002</v>
      </c>
      <c r="R19" s="14" t="s">
        <v>88</v>
      </c>
    </row>
    <row r="20" spans="1:18" x14ac:dyDescent="0.3">
      <c r="A20" s="13" t="s">
        <v>42</v>
      </c>
      <c r="B20" s="13" t="s">
        <v>12</v>
      </c>
      <c r="C20" s="13" t="s">
        <v>43</v>
      </c>
      <c r="D20" s="13" t="s">
        <v>44</v>
      </c>
      <c r="E20" s="13" t="s">
        <v>102</v>
      </c>
      <c r="F20" s="14">
        <v>19.5</v>
      </c>
      <c r="G20" s="14">
        <v>0</v>
      </c>
      <c r="H20" s="14">
        <v>19.5</v>
      </c>
      <c r="I20" s="14" t="s">
        <v>15</v>
      </c>
      <c r="J20" s="14">
        <v>46.8</v>
      </c>
      <c r="K20" s="14">
        <v>0</v>
      </c>
      <c r="L20" s="14">
        <v>0</v>
      </c>
      <c r="M20" s="14">
        <v>46.8</v>
      </c>
      <c r="N20" s="46">
        <f t="shared" si="0"/>
        <v>0</v>
      </c>
      <c r="O20" s="46">
        <f t="shared" si="1"/>
        <v>46.8</v>
      </c>
      <c r="P20" s="14">
        <v>46.8</v>
      </c>
      <c r="Q20" s="14">
        <v>28.045000000000002</v>
      </c>
      <c r="R20" s="14" t="s">
        <v>88</v>
      </c>
    </row>
    <row r="21" spans="1:18" x14ac:dyDescent="0.3">
      <c r="A21" s="13" t="s">
        <v>42</v>
      </c>
      <c r="B21" s="13" t="s">
        <v>12</v>
      </c>
      <c r="C21" s="13" t="s">
        <v>43</v>
      </c>
      <c r="D21" s="13" t="s">
        <v>44</v>
      </c>
      <c r="E21" s="13" t="s">
        <v>103</v>
      </c>
      <c r="F21" s="14">
        <v>60</v>
      </c>
      <c r="G21" s="14">
        <v>0</v>
      </c>
      <c r="H21" s="14">
        <v>60</v>
      </c>
      <c r="I21" s="14" t="s">
        <v>15</v>
      </c>
      <c r="J21" s="14">
        <v>486</v>
      </c>
      <c r="K21" s="14">
        <v>0</v>
      </c>
      <c r="L21" s="14">
        <v>0</v>
      </c>
      <c r="M21" s="14">
        <v>486</v>
      </c>
      <c r="N21" s="46">
        <f t="shared" si="0"/>
        <v>0</v>
      </c>
      <c r="O21" s="46">
        <f t="shared" si="1"/>
        <v>486</v>
      </c>
      <c r="P21" s="14">
        <v>486</v>
      </c>
      <c r="Q21" s="14">
        <v>28.045000000000002</v>
      </c>
      <c r="R21" s="14" t="s">
        <v>88</v>
      </c>
    </row>
    <row r="22" spans="1:18" x14ac:dyDescent="0.3">
      <c r="A22" s="13" t="s">
        <v>42</v>
      </c>
      <c r="B22" s="13" t="s">
        <v>12</v>
      </c>
      <c r="C22" s="13" t="s">
        <v>43</v>
      </c>
      <c r="D22" s="13" t="s">
        <v>44</v>
      </c>
      <c r="E22" s="13" t="s">
        <v>104</v>
      </c>
      <c r="F22" s="14">
        <v>6.5</v>
      </c>
      <c r="G22" s="14">
        <v>0</v>
      </c>
      <c r="H22" s="14">
        <v>6.5</v>
      </c>
      <c r="I22" s="14" t="s">
        <v>15</v>
      </c>
      <c r="J22" s="14">
        <v>76.489999999999995</v>
      </c>
      <c r="K22" s="14">
        <v>0</v>
      </c>
      <c r="L22" s="14">
        <v>0</v>
      </c>
      <c r="M22" s="14">
        <v>76.489999999999995</v>
      </c>
      <c r="N22" s="46">
        <f t="shared" si="0"/>
        <v>0</v>
      </c>
      <c r="O22" s="46">
        <f t="shared" si="1"/>
        <v>76.489999999999995</v>
      </c>
      <c r="P22" s="14">
        <v>76.489999999999995</v>
      </c>
      <c r="Q22" s="14">
        <v>28.045000000000002</v>
      </c>
      <c r="R22" s="14" t="s">
        <v>88</v>
      </c>
    </row>
    <row r="23" spans="1:18" x14ac:dyDescent="0.3">
      <c r="A23" s="13" t="s">
        <v>42</v>
      </c>
      <c r="B23" s="13" t="s">
        <v>12</v>
      </c>
      <c r="C23" s="13" t="s">
        <v>43</v>
      </c>
      <c r="D23" s="13" t="s">
        <v>44</v>
      </c>
      <c r="E23" s="13" t="s">
        <v>105</v>
      </c>
      <c r="F23" s="14">
        <v>5138</v>
      </c>
      <c r="G23" s="14">
        <v>0</v>
      </c>
      <c r="H23" s="14">
        <v>5138</v>
      </c>
      <c r="I23" s="14" t="s">
        <v>15</v>
      </c>
      <c r="J23" s="15">
        <v>16387.84</v>
      </c>
      <c r="K23" s="14">
        <v>0</v>
      </c>
      <c r="L23" s="14">
        <v>0</v>
      </c>
      <c r="M23" s="15">
        <v>16387.84</v>
      </c>
      <c r="N23" s="46">
        <f t="shared" si="0"/>
        <v>0</v>
      </c>
      <c r="O23" s="46">
        <f t="shared" si="1"/>
        <v>16387.84</v>
      </c>
      <c r="P23" s="15">
        <v>16387.84</v>
      </c>
      <c r="Q23" s="14">
        <v>28.045000000000002</v>
      </c>
      <c r="R23" s="14" t="s">
        <v>92</v>
      </c>
    </row>
    <row r="24" spans="1:18" x14ac:dyDescent="0.3">
      <c r="A24" s="13" t="s">
        <v>42</v>
      </c>
      <c r="B24" s="13" t="s">
        <v>12</v>
      </c>
      <c r="C24" s="13" t="s">
        <v>43</v>
      </c>
      <c r="D24" s="13" t="s">
        <v>44</v>
      </c>
      <c r="E24" s="13" t="s">
        <v>106</v>
      </c>
      <c r="F24" s="14">
        <v>59</v>
      </c>
      <c r="G24" s="14">
        <v>0</v>
      </c>
      <c r="H24" s="14">
        <v>59</v>
      </c>
      <c r="I24" s="14" t="s">
        <v>15</v>
      </c>
      <c r="J24" s="14">
        <v>477.9</v>
      </c>
      <c r="K24" s="14">
        <v>0</v>
      </c>
      <c r="L24" s="14">
        <v>0</v>
      </c>
      <c r="M24" s="14">
        <v>477.9</v>
      </c>
      <c r="N24" s="46">
        <f t="shared" si="0"/>
        <v>0</v>
      </c>
      <c r="O24" s="46">
        <f t="shared" si="1"/>
        <v>477.9</v>
      </c>
      <c r="P24" s="14">
        <v>477.9</v>
      </c>
      <c r="Q24" s="14">
        <v>28.045000000000002</v>
      </c>
      <c r="R24" s="14" t="s">
        <v>88</v>
      </c>
    </row>
    <row r="25" spans="1:18" x14ac:dyDescent="0.3">
      <c r="A25" s="13" t="s">
        <v>42</v>
      </c>
      <c r="B25" s="13" t="s">
        <v>12</v>
      </c>
      <c r="C25" s="13" t="s">
        <v>43</v>
      </c>
      <c r="D25" s="13" t="s">
        <v>44</v>
      </c>
      <c r="E25" s="13" t="s">
        <v>107</v>
      </c>
      <c r="F25" s="14">
        <v>169</v>
      </c>
      <c r="G25" s="14">
        <v>0</v>
      </c>
      <c r="H25" s="14">
        <v>169</v>
      </c>
      <c r="I25" s="14" t="s">
        <v>15</v>
      </c>
      <c r="J25" s="14">
        <v>802.57</v>
      </c>
      <c r="K25" s="14">
        <v>0</v>
      </c>
      <c r="L25" s="14">
        <v>0</v>
      </c>
      <c r="M25" s="14">
        <v>802.57</v>
      </c>
      <c r="N25" s="46">
        <f t="shared" si="0"/>
        <v>0</v>
      </c>
      <c r="O25" s="46">
        <f t="shared" si="1"/>
        <v>802.57</v>
      </c>
      <c r="P25" s="14">
        <v>802.57</v>
      </c>
      <c r="Q25" s="14">
        <v>28.045000000000002</v>
      </c>
      <c r="R25" s="14" t="s">
        <v>92</v>
      </c>
    </row>
    <row r="26" spans="1:18" x14ac:dyDescent="0.3">
      <c r="A26" s="13" t="s">
        <v>42</v>
      </c>
      <c r="B26" s="13" t="s">
        <v>12</v>
      </c>
      <c r="C26" s="13" t="s">
        <v>43</v>
      </c>
      <c r="D26" s="13" t="s">
        <v>44</v>
      </c>
      <c r="E26" s="13" t="s">
        <v>108</v>
      </c>
      <c r="F26" s="14">
        <v>10</v>
      </c>
      <c r="G26" s="14">
        <v>0</v>
      </c>
      <c r="H26" s="14">
        <v>10</v>
      </c>
      <c r="I26" s="14" t="s">
        <v>15</v>
      </c>
      <c r="J26" s="14">
        <v>65</v>
      </c>
      <c r="K26" s="14">
        <v>0</v>
      </c>
      <c r="L26" s="14">
        <v>0</v>
      </c>
      <c r="M26" s="14">
        <v>65</v>
      </c>
      <c r="N26" s="46">
        <f t="shared" si="0"/>
        <v>0</v>
      </c>
      <c r="O26" s="46">
        <f t="shared" si="1"/>
        <v>65</v>
      </c>
      <c r="P26" s="14">
        <v>65</v>
      </c>
      <c r="Q26" s="14">
        <v>28.045000000000002</v>
      </c>
      <c r="R26" s="14" t="s">
        <v>88</v>
      </c>
    </row>
    <row r="27" spans="1:18" x14ac:dyDescent="0.3">
      <c r="A27" s="13" t="s">
        <v>42</v>
      </c>
      <c r="B27" s="13" t="s">
        <v>12</v>
      </c>
      <c r="C27" s="13" t="s">
        <v>43</v>
      </c>
      <c r="D27" s="13" t="s">
        <v>44</v>
      </c>
      <c r="E27" s="13" t="s">
        <v>109</v>
      </c>
      <c r="F27" s="14">
        <v>3</v>
      </c>
      <c r="G27" s="14">
        <v>0</v>
      </c>
      <c r="H27" s="14">
        <v>3</v>
      </c>
      <c r="I27" s="14" t="s">
        <v>15</v>
      </c>
      <c r="J27" s="14">
        <v>20.6</v>
      </c>
      <c r="K27" s="14">
        <v>0</v>
      </c>
      <c r="L27" s="14">
        <v>0</v>
      </c>
      <c r="M27" s="14">
        <v>20.6</v>
      </c>
      <c r="N27" s="46">
        <f t="shared" si="0"/>
        <v>0</v>
      </c>
      <c r="O27" s="46">
        <f t="shared" si="1"/>
        <v>20.6</v>
      </c>
      <c r="P27" s="14">
        <v>20.6</v>
      </c>
      <c r="Q27" s="14">
        <v>28.045000000000002</v>
      </c>
      <c r="R27" s="14" t="s">
        <v>88</v>
      </c>
    </row>
    <row r="28" spans="1:18" x14ac:dyDescent="0.3">
      <c r="A28" s="13" t="s">
        <v>42</v>
      </c>
      <c r="B28" s="13" t="s">
        <v>12</v>
      </c>
      <c r="C28" s="13" t="s">
        <v>43</v>
      </c>
      <c r="D28" s="13" t="s">
        <v>44</v>
      </c>
      <c r="E28" s="13" t="s">
        <v>110</v>
      </c>
      <c r="F28" s="14">
        <v>65</v>
      </c>
      <c r="G28" s="14">
        <v>0</v>
      </c>
      <c r="H28" s="14">
        <v>65</v>
      </c>
      <c r="I28" s="14" t="s">
        <v>15</v>
      </c>
      <c r="J28" s="14">
        <v>526.5</v>
      </c>
      <c r="K28" s="14">
        <v>0</v>
      </c>
      <c r="L28" s="14">
        <v>0</v>
      </c>
      <c r="M28" s="14">
        <v>526.5</v>
      </c>
      <c r="N28" s="46">
        <f t="shared" si="0"/>
        <v>0</v>
      </c>
      <c r="O28" s="46">
        <f t="shared" si="1"/>
        <v>526.5</v>
      </c>
      <c r="P28" s="14">
        <v>526.5</v>
      </c>
      <c r="Q28" s="14">
        <v>28.045000000000002</v>
      </c>
      <c r="R28" s="14" t="s">
        <v>88</v>
      </c>
    </row>
    <row r="29" spans="1:18" x14ac:dyDescent="0.3">
      <c r="A29" s="13" t="s">
        <v>42</v>
      </c>
      <c r="B29" s="13" t="s">
        <v>12</v>
      </c>
      <c r="C29" s="13" t="s">
        <v>43</v>
      </c>
      <c r="D29" s="13" t="s">
        <v>44</v>
      </c>
      <c r="E29" s="13" t="s">
        <v>111</v>
      </c>
      <c r="F29" s="14">
        <v>144.5</v>
      </c>
      <c r="G29" s="14">
        <v>0</v>
      </c>
      <c r="H29" s="14">
        <v>144.5</v>
      </c>
      <c r="I29" s="14" t="s">
        <v>15</v>
      </c>
      <c r="J29" s="14">
        <v>346.8</v>
      </c>
      <c r="K29" s="14">
        <v>0</v>
      </c>
      <c r="L29" s="14">
        <v>0</v>
      </c>
      <c r="M29" s="14">
        <v>346.8</v>
      </c>
      <c r="N29" s="46">
        <f t="shared" si="0"/>
        <v>0</v>
      </c>
      <c r="O29" s="46">
        <f t="shared" si="1"/>
        <v>346.8</v>
      </c>
      <c r="P29" s="14">
        <v>346.8</v>
      </c>
      <c r="Q29" s="14">
        <v>28.045000000000002</v>
      </c>
      <c r="R29" s="14" t="s">
        <v>88</v>
      </c>
    </row>
    <row r="30" spans="1:18" x14ac:dyDescent="0.3">
      <c r="A30" s="13" t="s">
        <v>42</v>
      </c>
      <c r="B30" s="13" t="s">
        <v>12</v>
      </c>
      <c r="C30" s="13" t="s">
        <v>43</v>
      </c>
      <c r="D30" s="13" t="s">
        <v>44</v>
      </c>
      <c r="E30" s="13" t="s">
        <v>112</v>
      </c>
      <c r="F30" s="14">
        <v>4</v>
      </c>
      <c r="G30" s="14">
        <v>0</v>
      </c>
      <c r="H30" s="14">
        <v>4</v>
      </c>
      <c r="I30" s="14" t="s">
        <v>15</v>
      </c>
      <c r="J30" s="14">
        <v>26</v>
      </c>
      <c r="K30" s="14">
        <v>0</v>
      </c>
      <c r="L30" s="14">
        <v>0</v>
      </c>
      <c r="M30" s="14">
        <v>26</v>
      </c>
      <c r="N30" s="46">
        <f t="shared" si="0"/>
        <v>0</v>
      </c>
      <c r="O30" s="46">
        <f t="shared" si="1"/>
        <v>26</v>
      </c>
      <c r="P30" s="14">
        <v>26</v>
      </c>
      <c r="Q30" s="14">
        <v>28.045000000000002</v>
      </c>
      <c r="R30" s="14" t="s">
        <v>113</v>
      </c>
    </row>
    <row r="31" spans="1:18" x14ac:dyDescent="0.3">
      <c r="A31" s="13" t="s">
        <v>42</v>
      </c>
      <c r="B31" s="13" t="s">
        <v>12</v>
      </c>
      <c r="C31" s="13" t="s">
        <v>43</v>
      </c>
      <c r="D31" s="13" t="s">
        <v>44</v>
      </c>
      <c r="E31" s="13" t="s">
        <v>114</v>
      </c>
      <c r="F31" s="14">
        <v>28</v>
      </c>
      <c r="G31" s="14">
        <v>0</v>
      </c>
      <c r="H31" s="14">
        <v>28</v>
      </c>
      <c r="I31" s="14" t="s">
        <v>15</v>
      </c>
      <c r="J31" s="14">
        <v>235.2</v>
      </c>
      <c r="K31" s="14">
        <v>0</v>
      </c>
      <c r="L31" s="14">
        <v>0</v>
      </c>
      <c r="M31" s="14">
        <v>235.2</v>
      </c>
      <c r="N31" s="46">
        <f t="shared" si="0"/>
        <v>0</v>
      </c>
      <c r="O31" s="46">
        <f t="shared" si="1"/>
        <v>235.2</v>
      </c>
      <c r="P31" s="14">
        <v>235.2</v>
      </c>
      <c r="Q31" s="14">
        <v>28.045000000000002</v>
      </c>
      <c r="R31" s="14" t="s">
        <v>88</v>
      </c>
    </row>
    <row r="32" spans="1:18" x14ac:dyDescent="0.3">
      <c r="A32" s="13" t="s">
        <v>42</v>
      </c>
      <c r="B32" s="13" t="s">
        <v>12</v>
      </c>
      <c r="C32" s="13" t="s">
        <v>43</v>
      </c>
      <c r="D32" s="13" t="s">
        <v>44</v>
      </c>
      <c r="E32" s="13" t="s">
        <v>115</v>
      </c>
      <c r="F32" s="14">
        <v>9</v>
      </c>
      <c r="G32" s="14">
        <v>0</v>
      </c>
      <c r="H32" s="14">
        <v>9</v>
      </c>
      <c r="I32" s="14" t="s">
        <v>15</v>
      </c>
      <c r="J32" s="14">
        <v>75.599999999999994</v>
      </c>
      <c r="K32" s="14">
        <v>0</v>
      </c>
      <c r="L32" s="14">
        <v>0</v>
      </c>
      <c r="M32" s="14">
        <v>75.599999999999994</v>
      </c>
      <c r="N32" s="46">
        <f t="shared" si="0"/>
        <v>0</v>
      </c>
      <c r="O32" s="46">
        <f t="shared" si="1"/>
        <v>75.599999999999994</v>
      </c>
      <c r="P32" s="14">
        <v>75.599999999999994</v>
      </c>
      <c r="Q32" s="14">
        <v>28.045000000000002</v>
      </c>
      <c r="R32" s="14" t="s">
        <v>88</v>
      </c>
    </row>
    <row r="33" spans="1:18" x14ac:dyDescent="0.3">
      <c r="A33" s="13" t="s">
        <v>42</v>
      </c>
      <c r="B33" s="13" t="s">
        <v>12</v>
      </c>
      <c r="C33" s="13" t="s">
        <v>43</v>
      </c>
      <c r="D33" s="13" t="s">
        <v>44</v>
      </c>
      <c r="E33" s="13" t="s">
        <v>116</v>
      </c>
      <c r="F33" s="14">
        <v>3</v>
      </c>
      <c r="G33" s="14">
        <v>0</v>
      </c>
      <c r="H33" s="14">
        <v>3</v>
      </c>
      <c r="I33" s="14" t="s">
        <v>15</v>
      </c>
      <c r="J33" s="14">
        <v>19.5</v>
      </c>
      <c r="K33" s="14">
        <v>0</v>
      </c>
      <c r="L33" s="14">
        <v>0</v>
      </c>
      <c r="M33" s="14">
        <v>19.5</v>
      </c>
      <c r="N33" s="46">
        <f t="shared" si="0"/>
        <v>0</v>
      </c>
      <c r="O33" s="46">
        <f t="shared" si="1"/>
        <v>19.5</v>
      </c>
      <c r="P33" s="14">
        <v>19.5</v>
      </c>
      <c r="Q33" s="14">
        <v>28.045000000000002</v>
      </c>
      <c r="R33" s="14" t="s">
        <v>88</v>
      </c>
    </row>
    <row r="34" spans="1:18" x14ac:dyDescent="0.3">
      <c r="A34" s="13" t="s">
        <v>42</v>
      </c>
      <c r="B34" s="13" t="s">
        <v>12</v>
      </c>
      <c r="C34" s="13" t="s">
        <v>43</v>
      </c>
      <c r="D34" s="13" t="s">
        <v>44</v>
      </c>
      <c r="E34" s="13" t="s">
        <v>117</v>
      </c>
      <c r="F34" s="14">
        <v>3</v>
      </c>
      <c r="G34" s="14">
        <v>0</v>
      </c>
      <c r="H34" s="14">
        <v>3</v>
      </c>
      <c r="I34" s="14" t="s">
        <v>15</v>
      </c>
      <c r="J34" s="14">
        <v>19.5</v>
      </c>
      <c r="K34" s="14">
        <v>0</v>
      </c>
      <c r="L34" s="14">
        <v>0</v>
      </c>
      <c r="M34" s="14">
        <v>19.5</v>
      </c>
      <c r="N34" s="46">
        <f t="shared" si="0"/>
        <v>0</v>
      </c>
      <c r="O34" s="46">
        <f t="shared" si="1"/>
        <v>19.5</v>
      </c>
      <c r="P34" s="14">
        <v>19.5</v>
      </c>
      <c r="Q34" s="14">
        <v>28.045000000000002</v>
      </c>
      <c r="R34" s="14" t="s">
        <v>88</v>
      </c>
    </row>
    <row r="35" spans="1:18" x14ac:dyDescent="0.3">
      <c r="A35" s="13" t="s">
        <v>42</v>
      </c>
      <c r="B35" s="13" t="s">
        <v>12</v>
      </c>
      <c r="C35" s="13" t="s">
        <v>43</v>
      </c>
      <c r="D35" s="13" t="s">
        <v>44</v>
      </c>
      <c r="E35" s="13" t="s">
        <v>118</v>
      </c>
      <c r="F35" s="14">
        <v>25</v>
      </c>
      <c r="G35" s="14">
        <v>0</v>
      </c>
      <c r="H35" s="14">
        <v>25</v>
      </c>
      <c r="I35" s="14" t="s">
        <v>15</v>
      </c>
      <c r="J35" s="14">
        <v>210</v>
      </c>
      <c r="K35" s="14">
        <v>0</v>
      </c>
      <c r="L35" s="14">
        <v>0</v>
      </c>
      <c r="M35" s="14">
        <v>210</v>
      </c>
      <c r="N35" s="46">
        <f t="shared" si="0"/>
        <v>0</v>
      </c>
      <c r="O35" s="46">
        <f t="shared" si="1"/>
        <v>210</v>
      </c>
      <c r="P35" s="14">
        <v>210</v>
      </c>
      <c r="Q35" s="14">
        <v>28.045000000000002</v>
      </c>
      <c r="R35" s="14" t="s">
        <v>88</v>
      </c>
    </row>
    <row r="36" spans="1:18" x14ac:dyDescent="0.3">
      <c r="A36" s="13" t="s">
        <v>42</v>
      </c>
      <c r="B36" s="13" t="s">
        <v>12</v>
      </c>
      <c r="C36" s="13" t="s">
        <v>43</v>
      </c>
      <c r="D36" s="13" t="s">
        <v>44</v>
      </c>
      <c r="E36" s="13" t="s">
        <v>119</v>
      </c>
      <c r="F36" s="14">
        <v>3</v>
      </c>
      <c r="G36" s="14">
        <v>0</v>
      </c>
      <c r="H36" s="14">
        <v>3</v>
      </c>
      <c r="I36" s="14" t="s">
        <v>15</v>
      </c>
      <c r="J36" s="14">
        <v>20.6</v>
      </c>
      <c r="K36" s="14">
        <v>0</v>
      </c>
      <c r="L36" s="14">
        <v>0</v>
      </c>
      <c r="M36" s="14">
        <v>20.6</v>
      </c>
      <c r="N36" s="46">
        <f t="shared" si="0"/>
        <v>0</v>
      </c>
      <c r="O36" s="46">
        <f t="shared" si="1"/>
        <v>20.6</v>
      </c>
      <c r="P36" s="14">
        <v>20.6</v>
      </c>
      <c r="Q36" s="14">
        <v>28.045000000000002</v>
      </c>
      <c r="R36" s="14" t="s">
        <v>88</v>
      </c>
    </row>
    <row r="37" spans="1:18" x14ac:dyDescent="0.3">
      <c r="A37" s="13" t="s">
        <v>42</v>
      </c>
      <c r="B37" s="13" t="s">
        <v>12</v>
      </c>
      <c r="C37" s="13" t="s">
        <v>43</v>
      </c>
      <c r="D37" s="13" t="s">
        <v>44</v>
      </c>
      <c r="E37" s="13" t="s">
        <v>120</v>
      </c>
      <c r="F37" s="14">
        <v>12</v>
      </c>
      <c r="G37" s="14">
        <v>0</v>
      </c>
      <c r="H37" s="14">
        <v>12</v>
      </c>
      <c r="I37" s="14" t="s">
        <v>15</v>
      </c>
      <c r="J37" s="14">
        <v>78</v>
      </c>
      <c r="K37" s="14">
        <v>0</v>
      </c>
      <c r="L37" s="14">
        <v>0</v>
      </c>
      <c r="M37" s="14">
        <v>78</v>
      </c>
      <c r="N37" s="46">
        <f t="shared" si="0"/>
        <v>0</v>
      </c>
      <c r="O37" s="46">
        <f t="shared" si="1"/>
        <v>78</v>
      </c>
      <c r="P37" s="14">
        <v>78</v>
      </c>
      <c r="Q37" s="14">
        <v>28.045000000000002</v>
      </c>
      <c r="R37" s="14" t="s">
        <v>88</v>
      </c>
    </row>
    <row r="38" spans="1:18" x14ac:dyDescent="0.3">
      <c r="A38" s="13" t="s">
        <v>42</v>
      </c>
      <c r="B38" s="13" t="s">
        <v>12</v>
      </c>
      <c r="C38" s="13" t="s">
        <v>43</v>
      </c>
      <c r="D38" s="13" t="s">
        <v>44</v>
      </c>
      <c r="E38" s="13" t="s">
        <v>121</v>
      </c>
      <c r="F38" s="14">
        <v>14</v>
      </c>
      <c r="G38" s="14">
        <v>0</v>
      </c>
      <c r="H38" s="14">
        <v>14</v>
      </c>
      <c r="I38" s="14" t="s">
        <v>15</v>
      </c>
      <c r="J38" s="14">
        <v>117.6</v>
      </c>
      <c r="K38" s="14">
        <v>0</v>
      </c>
      <c r="L38" s="14">
        <v>0</v>
      </c>
      <c r="M38" s="14">
        <v>117.6</v>
      </c>
      <c r="N38" s="46">
        <f t="shared" si="0"/>
        <v>0</v>
      </c>
      <c r="O38" s="46">
        <f t="shared" si="1"/>
        <v>117.6</v>
      </c>
      <c r="P38" s="14">
        <v>117.6</v>
      </c>
      <c r="Q38" s="14">
        <v>28.045000000000002</v>
      </c>
      <c r="R38" s="14" t="s">
        <v>88</v>
      </c>
    </row>
    <row r="39" spans="1:18" x14ac:dyDescent="0.3">
      <c r="A39" s="13" t="s">
        <v>42</v>
      </c>
      <c r="B39" s="13" t="s">
        <v>12</v>
      </c>
      <c r="C39" s="13" t="s">
        <v>43</v>
      </c>
      <c r="D39" s="13" t="s">
        <v>44</v>
      </c>
      <c r="E39" s="13" t="s">
        <v>122</v>
      </c>
      <c r="F39" s="14">
        <v>53</v>
      </c>
      <c r="G39" s="14">
        <v>0</v>
      </c>
      <c r="H39" s="14">
        <v>53</v>
      </c>
      <c r="I39" s="14" t="s">
        <v>15</v>
      </c>
      <c r="J39" s="14">
        <v>429.3</v>
      </c>
      <c r="K39" s="14">
        <v>0</v>
      </c>
      <c r="L39" s="14">
        <v>0</v>
      </c>
      <c r="M39" s="14">
        <v>429.3</v>
      </c>
      <c r="N39" s="46">
        <f t="shared" si="0"/>
        <v>0</v>
      </c>
      <c r="O39" s="46">
        <f t="shared" si="1"/>
        <v>429.3</v>
      </c>
      <c r="P39" s="14">
        <v>429.3</v>
      </c>
      <c r="Q39" s="14">
        <v>28.045000000000002</v>
      </c>
      <c r="R39" s="14" t="s">
        <v>88</v>
      </c>
    </row>
    <row r="40" spans="1:18" x14ac:dyDescent="0.3">
      <c r="A40" s="13" t="s">
        <v>42</v>
      </c>
      <c r="B40" s="13" t="s">
        <v>12</v>
      </c>
      <c r="C40" s="13" t="s">
        <v>43</v>
      </c>
      <c r="D40" s="13" t="s">
        <v>44</v>
      </c>
      <c r="E40" s="13" t="s">
        <v>123</v>
      </c>
      <c r="F40" s="14">
        <v>14.5</v>
      </c>
      <c r="G40" s="14">
        <v>0</v>
      </c>
      <c r="H40" s="14">
        <v>14.5</v>
      </c>
      <c r="I40" s="14" t="s">
        <v>15</v>
      </c>
      <c r="J40" s="14">
        <v>94.25</v>
      </c>
      <c r="K40" s="14">
        <v>0</v>
      </c>
      <c r="L40" s="14">
        <v>0</v>
      </c>
      <c r="M40" s="14">
        <v>94.25</v>
      </c>
      <c r="N40" s="46">
        <f t="shared" si="0"/>
        <v>0</v>
      </c>
      <c r="O40" s="46">
        <f t="shared" si="1"/>
        <v>94.25</v>
      </c>
      <c r="P40" s="14">
        <v>94.25</v>
      </c>
      <c r="Q40" s="14">
        <v>28.045000000000002</v>
      </c>
      <c r="R40" s="14" t="s">
        <v>88</v>
      </c>
    </row>
    <row r="41" spans="1:18" x14ac:dyDescent="0.3">
      <c r="A41" s="13" t="s">
        <v>42</v>
      </c>
      <c r="B41" s="13" t="s">
        <v>12</v>
      </c>
      <c r="C41" s="13" t="s">
        <v>43</v>
      </c>
      <c r="D41" s="40" t="s">
        <v>44</v>
      </c>
      <c r="E41" s="40" t="s">
        <v>124</v>
      </c>
      <c r="F41" s="41">
        <v>1</v>
      </c>
      <c r="G41" s="41">
        <v>0</v>
      </c>
      <c r="H41" s="41">
        <v>1</v>
      </c>
      <c r="I41" s="41" t="s">
        <v>15</v>
      </c>
      <c r="J41" s="39">
        <v>1334</v>
      </c>
      <c r="K41" s="41">
        <v>0</v>
      </c>
      <c r="L41" s="41">
        <v>0</v>
      </c>
      <c r="M41" s="39">
        <v>1334</v>
      </c>
      <c r="N41" s="41">
        <f t="shared" si="0"/>
        <v>0</v>
      </c>
      <c r="O41" s="41">
        <f t="shared" si="1"/>
        <v>1334</v>
      </c>
      <c r="P41" s="39">
        <v>1334</v>
      </c>
      <c r="Q41" s="41">
        <v>28.045000000000002</v>
      </c>
      <c r="R41" s="14" t="s">
        <v>46</v>
      </c>
    </row>
    <row r="42" spans="1:18" x14ac:dyDescent="0.3">
      <c r="A42" s="13" t="s">
        <v>42</v>
      </c>
      <c r="B42" s="13" t="s">
        <v>12</v>
      </c>
      <c r="C42" s="13" t="s">
        <v>43</v>
      </c>
      <c r="D42" s="13" t="s">
        <v>44</v>
      </c>
      <c r="E42" s="13" t="s">
        <v>125</v>
      </c>
      <c r="F42" s="14">
        <v>2.5</v>
      </c>
      <c r="G42" s="14">
        <v>0</v>
      </c>
      <c r="H42" s="14">
        <v>2.5</v>
      </c>
      <c r="I42" s="14" t="s">
        <v>15</v>
      </c>
      <c r="J42" s="14">
        <v>10.25</v>
      </c>
      <c r="K42" s="14">
        <v>0</v>
      </c>
      <c r="L42" s="14">
        <v>0</v>
      </c>
      <c r="M42" s="14">
        <v>10.25</v>
      </c>
      <c r="N42" s="46">
        <f t="shared" si="0"/>
        <v>0</v>
      </c>
      <c r="O42" s="46">
        <f t="shared" si="1"/>
        <v>10.25</v>
      </c>
      <c r="P42" s="14">
        <v>10.25</v>
      </c>
      <c r="Q42" s="14">
        <v>28.045000000000002</v>
      </c>
      <c r="R42" s="14" t="s">
        <v>88</v>
      </c>
    </row>
    <row r="43" spans="1:18" x14ac:dyDescent="0.3">
      <c r="A43" s="13" t="s">
        <v>42</v>
      </c>
      <c r="B43" s="13" t="s">
        <v>12</v>
      </c>
      <c r="C43" s="13" t="s">
        <v>43</v>
      </c>
      <c r="D43" s="13" t="s">
        <v>44</v>
      </c>
      <c r="E43" s="13" t="s">
        <v>126</v>
      </c>
      <c r="F43" s="14">
        <v>10.5</v>
      </c>
      <c r="G43" s="14">
        <v>0</v>
      </c>
      <c r="H43" s="14">
        <v>10.5</v>
      </c>
      <c r="I43" s="14" t="s">
        <v>15</v>
      </c>
      <c r="J43" s="14">
        <v>43.05</v>
      </c>
      <c r="K43" s="14">
        <v>0</v>
      </c>
      <c r="L43" s="14">
        <v>0</v>
      </c>
      <c r="M43" s="14">
        <v>43.05</v>
      </c>
      <c r="N43" s="46">
        <f t="shared" si="0"/>
        <v>0</v>
      </c>
      <c r="O43" s="46">
        <f t="shared" si="1"/>
        <v>43.05</v>
      </c>
      <c r="P43" s="14">
        <v>43.05</v>
      </c>
      <c r="Q43" s="14">
        <v>28.045000000000002</v>
      </c>
      <c r="R43" s="14" t="s">
        <v>88</v>
      </c>
    </row>
    <row r="44" spans="1:18" x14ac:dyDescent="0.3">
      <c r="A44" s="13" t="s">
        <v>42</v>
      </c>
      <c r="B44" s="13" t="s">
        <v>12</v>
      </c>
      <c r="C44" s="13" t="s">
        <v>43</v>
      </c>
      <c r="D44" s="13" t="s">
        <v>44</v>
      </c>
      <c r="E44" s="13" t="s">
        <v>127</v>
      </c>
      <c r="F44" s="14">
        <v>3</v>
      </c>
      <c r="G44" s="14">
        <v>0</v>
      </c>
      <c r="H44" s="14">
        <v>3</v>
      </c>
      <c r="I44" s="14" t="s">
        <v>15</v>
      </c>
      <c r="J44" s="14">
        <v>12.3</v>
      </c>
      <c r="K44" s="14">
        <v>0</v>
      </c>
      <c r="L44" s="14">
        <v>0</v>
      </c>
      <c r="M44" s="14">
        <v>12.3</v>
      </c>
      <c r="N44" s="46">
        <f t="shared" si="0"/>
        <v>0</v>
      </c>
      <c r="O44" s="46">
        <f t="shared" si="1"/>
        <v>12.3</v>
      </c>
      <c r="P44" s="14">
        <v>12.3</v>
      </c>
      <c r="Q44" s="14">
        <v>28.045000000000002</v>
      </c>
      <c r="R44" s="14" t="s">
        <v>88</v>
      </c>
    </row>
    <row r="45" spans="1:18" x14ac:dyDescent="0.3">
      <c r="A45" s="13" t="s">
        <v>42</v>
      </c>
      <c r="B45" s="13" t="s">
        <v>12</v>
      </c>
      <c r="C45" s="13" t="s">
        <v>43</v>
      </c>
      <c r="D45" s="13" t="s">
        <v>44</v>
      </c>
      <c r="E45" s="13" t="s">
        <v>128</v>
      </c>
      <c r="F45" s="14">
        <v>11</v>
      </c>
      <c r="G45" s="14">
        <v>0</v>
      </c>
      <c r="H45" s="14">
        <v>11</v>
      </c>
      <c r="I45" s="14" t="s">
        <v>15</v>
      </c>
      <c r="J45" s="14">
        <v>45.1</v>
      </c>
      <c r="K45" s="14">
        <v>0</v>
      </c>
      <c r="L45" s="14">
        <v>0</v>
      </c>
      <c r="M45" s="14">
        <v>45.1</v>
      </c>
      <c r="N45" s="46">
        <f t="shared" si="0"/>
        <v>0</v>
      </c>
      <c r="O45" s="46">
        <f t="shared" si="1"/>
        <v>45.1</v>
      </c>
      <c r="P45" s="14">
        <v>45.1</v>
      </c>
      <c r="Q45" s="14">
        <v>28.045000000000002</v>
      </c>
      <c r="R45" s="14" t="s">
        <v>88</v>
      </c>
    </row>
    <row r="46" spans="1:18" x14ac:dyDescent="0.3">
      <c r="A46" s="13" t="s">
        <v>42</v>
      </c>
      <c r="B46" s="13" t="s">
        <v>12</v>
      </c>
      <c r="C46" s="13" t="s">
        <v>43</v>
      </c>
      <c r="D46" s="13" t="s">
        <v>44</v>
      </c>
      <c r="E46" s="13" t="s">
        <v>129</v>
      </c>
      <c r="F46" s="14">
        <v>7.5</v>
      </c>
      <c r="G46" s="14">
        <v>0</v>
      </c>
      <c r="H46" s="14">
        <v>7.5</v>
      </c>
      <c r="I46" s="14" t="s">
        <v>15</v>
      </c>
      <c r="J46" s="14">
        <v>30.75</v>
      </c>
      <c r="K46" s="14">
        <v>0</v>
      </c>
      <c r="L46" s="14">
        <v>0</v>
      </c>
      <c r="M46" s="14">
        <v>30.75</v>
      </c>
      <c r="N46" s="46">
        <f t="shared" si="0"/>
        <v>0</v>
      </c>
      <c r="O46" s="46">
        <f t="shared" si="1"/>
        <v>30.75</v>
      </c>
      <c r="P46" s="14">
        <v>30.75</v>
      </c>
      <c r="Q46" s="14">
        <v>28.045000000000002</v>
      </c>
      <c r="R46" s="14" t="s">
        <v>88</v>
      </c>
    </row>
    <row r="47" spans="1:18" x14ac:dyDescent="0.3">
      <c r="A47" s="13" t="s">
        <v>42</v>
      </c>
      <c r="B47" s="13" t="s">
        <v>12</v>
      </c>
      <c r="C47" s="13" t="s">
        <v>43</v>
      </c>
      <c r="D47" s="13" t="s">
        <v>44</v>
      </c>
      <c r="E47" s="13" t="s">
        <v>130</v>
      </c>
      <c r="F47" s="14">
        <v>2.5</v>
      </c>
      <c r="G47" s="14">
        <v>0</v>
      </c>
      <c r="H47" s="14">
        <v>2.5</v>
      </c>
      <c r="I47" s="14" t="s">
        <v>15</v>
      </c>
      <c r="J47" s="14">
        <v>10.25</v>
      </c>
      <c r="K47" s="14">
        <v>0</v>
      </c>
      <c r="L47" s="14">
        <v>0</v>
      </c>
      <c r="M47" s="14">
        <v>10.25</v>
      </c>
      <c r="N47" s="46">
        <f t="shared" si="0"/>
        <v>0</v>
      </c>
      <c r="O47" s="46">
        <f t="shared" si="1"/>
        <v>10.25</v>
      </c>
      <c r="P47" s="14">
        <v>10.25</v>
      </c>
      <c r="Q47" s="14">
        <v>28.045000000000002</v>
      </c>
      <c r="R47" s="14" t="s">
        <v>88</v>
      </c>
    </row>
    <row r="48" spans="1:18" x14ac:dyDescent="0.3">
      <c r="A48" s="13" t="s">
        <v>42</v>
      </c>
      <c r="B48" s="13" t="s">
        <v>12</v>
      </c>
      <c r="C48" s="13" t="s">
        <v>43</v>
      </c>
      <c r="D48" s="40" t="s">
        <v>131</v>
      </c>
      <c r="E48" s="40" t="s">
        <v>132</v>
      </c>
      <c r="F48" s="41">
        <v>1</v>
      </c>
      <c r="G48" s="41">
        <v>0</v>
      </c>
      <c r="H48" s="41">
        <v>1</v>
      </c>
      <c r="I48" s="41" t="s">
        <v>15</v>
      </c>
      <c r="J48" s="39">
        <v>2203</v>
      </c>
      <c r="K48" s="41">
        <v>0</v>
      </c>
      <c r="L48" s="41">
        <v>0</v>
      </c>
      <c r="M48" s="39">
        <v>2203</v>
      </c>
      <c r="N48" s="41">
        <f t="shared" si="0"/>
        <v>0</v>
      </c>
      <c r="O48" s="41">
        <f t="shared" si="1"/>
        <v>2203</v>
      </c>
      <c r="P48" s="39">
        <v>2203</v>
      </c>
      <c r="Q48" s="41">
        <v>28.045000000000002</v>
      </c>
      <c r="R48" s="14" t="s">
        <v>46</v>
      </c>
    </row>
    <row r="49" spans="1:16" x14ac:dyDescent="0.3">
      <c r="A49" s="13" t="s">
        <v>42</v>
      </c>
      <c r="B49" s="13" t="s">
        <v>12</v>
      </c>
      <c r="C49" s="13" t="s">
        <v>43</v>
      </c>
      <c r="E49" s="13" t="s">
        <v>81</v>
      </c>
      <c r="J49" s="15">
        <v>44022.25</v>
      </c>
      <c r="K49" s="14">
        <v>0</v>
      </c>
      <c r="L49" s="14">
        <v>0</v>
      </c>
      <c r="M49" s="15">
        <v>44022.25</v>
      </c>
      <c r="N49" s="15">
        <f>SUM(N7:N48)</f>
        <v>0</v>
      </c>
      <c r="O49" s="15">
        <f>SUM(O7:O48)</f>
        <v>44022.250000000007</v>
      </c>
      <c r="P49" s="15">
        <v>44022.25</v>
      </c>
    </row>
    <row r="50" spans="1:16" x14ac:dyDescent="0.3">
      <c r="A50" s="13" t="s">
        <v>82</v>
      </c>
      <c r="J50" s="15">
        <v>44022.25</v>
      </c>
      <c r="K50" s="14">
        <v>0</v>
      </c>
      <c r="L50" s="14">
        <v>0</v>
      </c>
      <c r="M50" s="15">
        <v>44022.25</v>
      </c>
      <c r="N50" s="48">
        <f>SUM(N8:N48)</f>
        <v>0</v>
      </c>
      <c r="O50" s="15">
        <f>SUM(O7:O48)</f>
        <v>44022.250000000007</v>
      </c>
      <c r="P50" s="15">
        <v>44022.25</v>
      </c>
    </row>
    <row r="52" spans="1:16" x14ac:dyDescent="0.3">
      <c r="D52" s="13" t="s">
        <v>83</v>
      </c>
      <c r="I52" s="14" t="s">
        <v>15</v>
      </c>
      <c r="P52" s="14">
        <v>0</v>
      </c>
    </row>
    <row r="53" spans="1:16" x14ac:dyDescent="0.3">
      <c r="C53" s="13" t="s">
        <v>84</v>
      </c>
      <c r="J53" s="15">
        <v>44022.25</v>
      </c>
      <c r="K53" s="14">
        <v>0</v>
      </c>
      <c r="L53" s="14">
        <v>0</v>
      </c>
      <c r="M53" s="15">
        <v>44022.25</v>
      </c>
      <c r="N53" s="14">
        <v>0</v>
      </c>
      <c r="O53" s="15">
        <f>SUM(O7:O48)</f>
        <v>44022.250000000007</v>
      </c>
      <c r="P53" s="15">
        <v>44022.25</v>
      </c>
    </row>
    <row r="54" spans="1:16" x14ac:dyDescent="0.3">
      <c r="J54" s="16">
        <f>J53-J48</f>
        <v>41819.25</v>
      </c>
      <c r="M54" s="37">
        <f>M53-M48</f>
        <v>41819.25</v>
      </c>
      <c r="N54" s="37"/>
      <c r="O54" s="49">
        <f>O53-O48-O41-O7</f>
        <v>38149.23000000001</v>
      </c>
    </row>
    <row r="55" spans="1:16" x14ac:dyDescent="0.3">
      <c r="O55" s="16"/>
    </row>
  </sheetData>
  <autoFilter ref="A6:R6"/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zoomScale="90" zoomScaleNormal="90" workbookViewId="0">
      <pane xSplit="15" ySplit="4" topLeftCell="P25" activePane="bottomRight" state="frozen"/>
      <selection pane="topRight" activeCell="P1" sqref="P1"/>
      <selection pane="bottomLeft" activeCell="A5" sqref="A5"/>
      <selection pane="bottomRight" activeCell="K49" sqref="K49"/>
    </sheetView>
  </sheetViews>
  <sheetFormatPr defaultColWidth="10.125" defaultRowHeight="16.2" x14ac:dyDescent="0.3"/>
  <cols>
    <col min="1" max="1" width="8.375" style="42" customWidth="1"/>
    <col min="2" max="2" width="8.75" style="42" bestFit="1" customWidth="1"/>
    <col min="3" max="3" width="8.75" style="42" customWidth="1"/>
    <col min="4" max="4" width="8.75" style="42" bestFit="1" customWidth="1"/>
    <col min="5" max="5" width="16" style="42" customWidth="1"/>
    <col min="6" max="6" width="8.375" style="42" customWidth="1"/>
    <col min="7" max="7" width="7.25" style="42" customWidth="1"/>
    <col min="8" max="9" width="8.75" style="42" bestFit="1" customWidth="1"/>
    <col min="10" max="10" width="11" style="42" bestFit="1" customWidth="1"/>
    <col min="11" max="11" width="11.375" style="42" customWidth="1"/>
    <col min="12" max="14" width="13.125" style="42" bestFit="1" customWidth="1"/>
    <col min="15" max="15" width="8.75" style="42" bestFit="1" customWidth="1"/>
    <col min="16" max="16" width="47.125" style="42" bestFit="1" customWidth="1"/>
    <col min="17" max="256" width="10.125" style="42"/>
    <col min="257" max="257" width="8.375" style="42" customWidth="1"/>
    <col min="258" max="258" width="8.75" style="42" bestFit="1" customWidth="1"/>
    <col min="259" max="259" width="8.75" style="42" customWidth="1"/>
    <col min="260" max="260" width="8.75" style="42" bestFit="1" customWidth="1"/>
    <col min="261" max="261" width="16" style="42" customWidth="1"/>
    <col min="262" max="262" width="8.375" style="42" customWidth="1"/>
    <col min="263" max="263" width="7.25" style="42" customWidth="1"/>
    <col min="264" max="265" width="8.75" style="42" bestFit="1" customWidth="1"/>
    <col min="266" max="266" width="11" style="42" bestFit="1" customWidth="1"/>
    <col min="267" max="267" width="11.375" style="42" customWidth="1"/>
    <col min="268" max="270" width="13.125" style="42" bestFit="1" customWidth="1"/>
    <col min="271" max="271" width="8.75" style="42" bestFit="1" customWidth="1"/>
    <col min="272" max="272" width="47.125" style="42" bestFit="1" customWidth="1"/>
    <col min="273" max="512" width="10.125" style="42"/>
    <col min="513" max="513" width="8.375" style="42" customWidth="1"/>
    <col min="514" max="514" width="8.75" style="42" bestFit="1" customWidth="1"/>
    <col min="515" max="515" width="8.75" style="42" customWidth="1"/>
    <col min="516" max="516" width="8.75" style="42" bestFit="1" customWidth="1"/>
    <col min="517" max="517" width="16" style="42" customWidth="1"/>
    <col min="518" max="518" width="8.375" style="42" customWidth="1"/>
    <col min="519" max="519" width="7.25" style="42" customWidth="1"/>
    <col min="520" max="521" width="8.75" style="42" bestFit="1" customWidth="1"/>
    <col min="522" max="522" width="11" style="42" bestFit="1" customWidth="1"/>
    <col min="523" max="523" width="11.375" style="42" customWidth="1"/>
    <col min="524" max="526" width="13.125" style="42" bestFit="1" customWidth="1"/>
    <col min="527" max="527" width="8.75" style="42" bestFit="1" customWidth="1"/>
    <col min="528" max="528" width="47.125" style="42" bestFit="1" customWidth="1"/>
    <col min="529" max="768" width="10.125" style="42"/>
    <col min="769" max="769" width="8.375" style="42" customWidth="1"/>
    <col min="770" max="770" width="8.75" style="42" bestFit="1" customWidth="1"/>
    <col min="771" max="771" width="8.75" style="42" customWidth="1"/>
    <col min="772" max="772" width="8.75" style="42" bestFit="1" customWidth="1"/>
    <col min="773" max="773" width="16" style="42" customWidth="1"/>
    <col min="774" max="774" width="8.375" style="42" customWidth="1"/>
    <col min="775" max="775" width="7.25" style="42" customWidth="1"/>
    <col min="776" max="777" width="8.75" style="42" bestFit="1" customWidth="1"/>
    <col min="778" max="778" width="11" style="42" bestFit="1" customWidth="1"/>
    <col min="779" max="779" width="11.375" style="42" customWidth="1"/>
    <col min="780" max="782" width="13.125" style="42" bestFit="1" customWidth="1"/>
    <col min="783" max="783" width="8.75" style="42" bestFit="1" customWidth="1"/>
    <col min="784" max="784" width="47.125" style="42" bestFit="1" customWidth="1"/>
    <col min="785" max="1024" width="10.125" style="42"/>
    <col min="1025" max="1025" width="8.375" style="42" customWidth="1"/>
    <col min="1026" max="1026" width="8.75" style="42" bestFit="1" customWidth="1"/>
    <col min="1027" max="1027" width="8.75" style="42" customWidth="1"/>
    <col min="1028" max="1028" width="8.75" style="42" bestFit="1" customWidth="1"/>
    <col min="1029" max="1029" width="16" style="42" customWidth="1"/>
    <col min="1030" max="1030" width="8.375" style="42" customWidth="1"/>
    <col min="1031" max="1031" width="7.25" style="42" customWidth="1"/>
    <col min="1032" max="1033" width="8.75" style="42" bestFit="1" customWidth="1"/>
    <col min="1034" max="1034" width="11" style="42" bestFit="1" customWidth="1"/>
    <col min="1035" max="1035" width="11.375" style="42" customWidth="1"/>
    <col min="1036" max="1038" width="13.125" style="42" bestFit="1" customWidth="1"/>
    <col min="1039" max="1039" width="8.75" style="42" bestFit="1" customWidth="1"/>
    <col min="1040" max="1040" width="47.125" style="42" bestFit="1" customWidth="1"/>
    <col min="1041" max="1280" width="10.125" style="42"/>
    <col min="1281" max="1281" width="8.375" style="42" customWidth="1"/>
    <col min="1282" max="1282" width="8.75" style="42" bestFit="1" customWidth="1"/>
    <col min="1283" max="1283" width="8.75" style="42" customWidth="1"/>
    <col min="1284" max="1284" width="8.75" style="42" bestFit="1" customWidth="1"/>
    <col min="1285" max="1285" width="16" style="42" customWidth="1"/>
    <col min="1286" max="1286" width="8.375" style="42" customWidth="1"/>
    <col min="1287" max="1287" width="7.25" style="42" customWidth="1"/>
    <col min="1288" max="1289" width="8.75" style="42" bestFit="1" customWidth="1"/>
    <col min="1290" max="1290" width="11" style="42" bestFit="1" customWidth="1"/>
    <col min="1291" max="1291" width="11.375" style="42" customWidth="1"/>
    <col min="1292" max="1294" width="13.125" style="42" bestFit="1" customWidth="1"/>
    <col min="1295" max="1295" width="8.75" style="42" bestFit="1" customWidth="1"/>
    <col min="1296" max="1296" width="47.125" style="42" bestFit="1" customWidth="1"/>
    <col min="1297" max="1536" width="10.125" style="42"/>
    <col min="1537" max="1537" width="8.375" style="42" customWidth="1"/>
    <col min="1538" max="1538" width="8.75" style="42" bestFit="1" customWidth="1"/>
    <col min="1539" max="1539" width="8.75" style="42" customWidth="1"/>
    <col min="1540" max="1540" width="8.75" style="42" bestFit="1" customWidth="1"/>
    <col min="1541" max="1541" width="16" style="42" customWidth="1"/>
    <col min="1542" max="1542" width="8.375" style="42" customWidth="1"/>
    <col min="1543" max="1543" width="7.25" style="42" customWidth="1"/>
    <col min="1544" max="1545" width="8.75" style="42" bestFit="1" customWidth="1"/>
    <col min="1546" max="1546" width="11" style="42" bestFit="1" customWidth="1"/>
    <col min="1547" max="1547" width="11.375" style="42" customWidth="1"/>
    <col min="1548" max="1550" width="13.125" style="42" bestFit="1" customWidth="1"/>
    <col min="1551" max="1551" width="8.75" style="42" bestFit="1" customWidth="1"/>
    <col min="1552" max="1552" width="47.125" style="42" bestFit="1" customWidth="1"/>
    <col min="1553" max="1792" width="10.125" style="42"/>
    <col min="1793" max="1793" width="8.375" style="42" customWidth="1"/>
    <col min="1794" max="1794" width="8.75" style="42" bestFit="1" customWidth="1"/>
    <col min="1795" max="1795" width="8.75" style="42" customWidth="1"/>
    <col min="1796" max="1796" width="8.75" style="42" bestFit="1" customWidth="1"/>
    <col min="1797" max="1797" width="16" style="42" customWidth="1"/>
    <col min="1798" max="1798" width="8.375" style="42" customWidth="1"/>
    <col min="1799" max="1799" width="7.25" style="42" customWidth="1"/>
    <col min="1800" max="1801" width="8.75" style="42" bestFit="1" customWidth="1"/>
    <col min="1802" max="1802" width="11" style="42" bestFit="1" customWidth="1"/>
    <col min="1803" max="1803" width="11.375" style="42" customWidth="1"/>
    <col min="1804" max="1806" width="13.125" style="42" bestFit="1" customWidth="1"/>
    <col min="1807" max="1807" width="8.75" style="42" bestFit="1" customWidth="1"/>
    <col min="1808" max="1808" width="47.125" style="42" bestFit="1" customWidth="1"/>
    <col min="1809" max="2048" width="10.125" style="42"/>
    <col min="2049" max="2049" width="8.375" style="42" customWidth="1"/>
    <col min="2050" max="2050" width="8.75" style="42" bestFit="1" customWidth="1"/>
    <col min="2051" max="2051" width="8.75" style="42" customWidth="1"/>
    <col min="2052" max="2052" width="8.75" style="42" bestFit="1" customWidth="1"/>
    <col min="2053" max="2053" width="16" style="42" customWidth="1"/>
    <col min="2054" max="2054" width="8.375" style="42" customWidth="1"/>
    <col min="2055" max="2055" width="7.25" style="42" customWidth="1"/>
    <col min="2056" max="2057" width="8.75" style="42" bestFit="1" customWidth="1"/>
    <col min="2058" max="2058" width="11" style="42" bestFit="1" customWidth="1"/>
    <col min="2059" max="2059" width="11.375" style="42" customWidth="1"/>
    <col min="2060" max="2062" width="13.125" style="42" bestFit="1" customWidth="1"/>
    <col min="2063" max="2063" width="8.75" style="42" bestFit="1" customWidth="1"/>
    <col min="2064" max="2064" width="47.125" style="42" bestFit="1" customWidth="1"/>
    <col min="2065" max="2304" width="10.125" style="42"/>
    <col min="2305" max="2305" width="8.375" style="42" customWidth="1"/>
    <col min="2306" max="2306" width="8.75" style="42" bestFit="1" customWidth="1"/>
    <col min="2307" max="2307" width="8.75" style="42" customWidth="1"/>
    <col min="2308" max="2308" width="8.75" style="42" bestFit="1" customWidth="1"/>
    <col min="2309" max="2309" width="16" style="42" customWidth="1"/>
    <col min="2310" max="2310" width="8.375" style="42" customWidth="1"/>
    <col min="2311" max="2311" width="7.25" style="42" customWidth="1"/>
    <col min="2312" max="2313" width="8.75" style="42" bestFit="1" customWidth="1"/>
    <col min="2314" max="2314" width="11" style="42" bestFit="1" customWidth="1"/>
    <col min="2315" max="2315" width="11.375" style="42" customWidth="1"/>
    <col min="2316" max="2318" width="13.125" style="42" bestFit="1" customWidth="1"/>
    <col min="2319" max="2319" width="8.75" style="42" bestFit="1" customWidth="1"/>
    <col min="2320" max="2320" width="47.125" style="42" bestFit="1" customWidth="1"/>
    <col min="2321" max="2560" width="10.125" style="42"/>
    <col min="2561" max="2561" width="8.375" style="42" customWidth="1"/>
    <col min="2562" max="2562" width="8.75" style="42" bestFit="1" customWidth="1"/>
    <col min="2563" max="2563" width="8.75" style="42" customWidth="1"/>
    <col min="2564" max="2564" width="8.75" style="42" bestFit="1" customWidth="1"/>
    <col min="2565" max="2565" width="16" style="42" customWidth="1"/>
    <col min="2566" max="2566" width="8.375" style="42" customWidth="1"/>
    <col min="2567" max="2567" width="7.25" style="42" customWidth="1"/>
    <col min="2568" max="2569" width="8.75" style="42" bestFit="1" customWidth="1"/>
    <col min="2570" max="2570" width="11" style="42" bestFit="1" customWidth="1"/>
    <col min="2571" max="2571" width="11.375" style="42" customWidth="1"/>
    <col min="2572" max="2574" width="13.125" style="42" bestFit="1" customWidth="1"/>
    <col min="2575" max="2575" width="8.75" style="42" bestFit="1" customWidth="1"/>
    <col min="2576" max="2576" width="47.125" style="42" bestFit="1" customWidth="1"/>
    <col min="2577" max="2816" width="10.125" style="42"/>
    <col min="2817" max="2817" width="8.375" style="42" customWidth="1"/>
    <col min="2818" max="2818" width="8.75" style="42" bestFit="1" customWidth="1"/>
    <col min="2819" max="2819" width="8.75" style="42" customWidth="1"/>
    <col min="2820" max="2820" width="8.75" style="42" bestFit="1" customWidth="1"/>
    <col min="2821" max="2821" width="16" style="42" customWidth="1"/>
    <col min="2822" max="2822" width="8.375" style="42" customWidth="1"/>
    <col min="2823" max="2823" width="7.25" style="42" customWidth="1"/>
    <col min="2824" max="2825" width="8.75" style="42" bestFit="1" customWidth="1"/>
    <col min="2826" max="2826" width="11" style="42" bestFit="1" customWidth="1"/>
    <col min="2827" max="2827" width="11.375" style="42" customWidth="1"/>
    <col min="2828" max="2830" width="13.125" style="42" bestFit="1" customWidth="1"/>
    <col min="2831" max="2831" width="8.75" style="42" bestFit="1" customWidth="1"/>
    <col min="2832" max="2832" width="47.125" style="42" bestFit="1" customWidth="1"/>
    <col min="2833" max="3072" width="10.125" style="42"/>
    <col min="3073" max="3073" width="8.375" style="42" customWidth="1"/>
    <col min="3074" max="3074" width="8.75" style="42" bestFit="1" customWidth="1"/>
    <col min="3075" max="3075" width="8.75" style="42" customWidth="1"/>
    <col min="3076" max="3076" width="8.75" style="42" bestFit="1" customWidth="1"/>
    <col min="3077" max="3077" width="16" style="42" customWidth="1"/>
    <col min="3078" max="3078" width="8.375" style="42" customWidth="1"/>
    <col min="3079" max="3079" width="7.25" style="42" customWidth="1"/>
    <col min="3080" max="3081" width="8.75" style="42" bestFit="1" customWidth="1"/>
    <col min="3082" max="3082" width="11" style="42" bestFit="1" customWidth="1"/>
    <col min="3083" max="3083" width="11.375" style="42" customWidth="1"/>
    <col min="3084" max="3086" width="13.125" style="42" bestFit="1" customWidth="1"/>
    <col min="3087" max="3087" width="8.75" style="42" bestFit="1" customWidth="1"/>
    <col min="3088" max="3088" width="47.125" style="42" bestFit="1" customWidth="1"/>
    <col min="3089" max="3328" width="10.125" style="42"/>
    <col min="3329" max="3329" width="8.375" style="42" customWidth="1"/>
    <col min="3330" max="3330" width="8.75" style="42" bestFit="1" customWidth="1"/>
    <col min="3331" max="3331" width="8.75" style="42" customWidth="1"/>
    <col min="3332" max="3332" width="8.75" style="42" bestFit="1" customWidth="1"/>
    <col min="3333" max="3333" width="16" style="42" customWidth="1"/>
    <col min="3334" max="3334" width="8.375" style="42" customWidth="1"/>
    <col min="3335" max="3335" width="7.25" style="42" customWidth="1"/>
    <col min="3336" max="3337" width="8.75" style="42" bestFit="1" customWidth="1"/>
    <col min="3338" max="3338" width="11" style="42" bestFit="1" customWidth="1"/>
    <col min="3339" max="3339" width="11.375" style="42" customWidth="1"/>
    <col min="3340" max="3342" width="13.125" style="42" bestFit="1" customWidth="1"/>
    <col min="3343" max="3343" width="8.75" style="42" bestFit="1" customWidth="1"/>
    <col min="3344" max="3344" width="47.125" style="42" bestFit="1" customWidth="1"/>
    <col min="3345" max="3584" width="10.125" style="42"/>
    <col min="3585" max="3585" width="8.375" style="42" customWidth="1"/>
    <col min="3586" max="3586" width="8.75" style="42" bestFit="1" customWidth="1"/>
    <col min="3587" max="3587" width="8.75" style="42" customWidth="1"/>
    <col min="3588" max="3588" width="8.75" style="42" bestFit="1" customWidth="1"/>
    <col min="3589" max="3589" width="16" style="42" customWidth="1"/>
    <col min="3590" max="3590" width="8.375" style="42" customWidth="1"/>
    <col min="3591" max="3591" width="7.25" style="42" customWidth="1"/>
    <col min="3592" max="3593" width="8.75" style="42" bestFit="1" customWidth="1"/>
    <col min="3594" max="3594" width="11" style="42" bestFit="1" customWidth="1"/>
    <col min="3595" max="3595" width="11.375" style="42" customWidth="1"/>
    <col min="3596" max="3598" width="13.125" style="42" bestFit="1" customWidth="1"/>
    <col min="3599" max="3599" width="8.75" style="42" bestFit="1" customWidth="1"/>
    <col min="3600" max="3600" width="47.125" style="42" bestFit="1" customWidth="1"/>
    <col min="3601" max="3840" width="10.125" style="42"/>
    <col min="3841" max="3841" width="8.375" style="42" customWidth="1"/>
    <col min="3842" max="3842" width="8.75" style="42" bestFit="1" customWidth="1"/>
    <col min="3843" max="3843" width="8.75" style="42" customWidth="1"/>
    <col min="3844" max="3844" width="8.75" style="42" bestFit="1" customWidth="1"/>
    <col min="3845" max="3845" width="16" style="42" customWidth="1"/>
    <col min="3846" max="3846" width="8.375" style="42" customWidth="1"/>
    <col min="3847" max="3847" width="7.25" style="42" customWidth="1"/>
    <col min="3848" max="3849" width="8.75" style="42" bestFit="1" customWidth="1"/>
    <col min="3850" max="3850" width="11" style="42" bestFit="1" customWidth="1"/>
    <col min="3851" max="3851" width="11.375" style="42" customWidth="1"/>
    <col min="3852" max="3854" width="13.125" style="42" bestFit="1" customWidth="1"/>
    <col min="3855" max="3855" width="8.75" style="42" bestFit="1" customWidth="1"/>
    <col min="3856" max="3856" width="47.125" style="42" bestFit="1" customWidth="1"/>
    <col min="3857" max="4096" width="10.125" style="42"/>
    <col min="4097" max="4097" width="8.375" style="42" customWidth="1"/>
    <col min="4098" max="4098" width="8.75" style="42" bestFit="1" customWidth="1"/>
    <col min="4099" max="4099" width="8.75" style="42" customWidth="1"/>
    <col min="4100" max="4100" width="8.75" style="42" bestFit="1" customWidth="1"/>
    <col min="4101" max="4101" width="16" style="42" customWidth="1"/>
    <col min="4102" max="4102" width="8.375" style="42" customWidth="1"/>
    <col min="4103" max="4103" width="7.25" style="42" customWidth="1"/>
    <col min="4104" max="4105" width="8.75" style="42" bestFit="1" customWidth="1"/>
    <col min="4106" max="4106" width="11" style="42" bestFit="1" customWidth="1"/>
    <col min="4107" max="4107" width="11.375" style="42" customWidth="1"/>
    <col min="4108" max="4110" width="13.125" style="42" bestFit="1" customWidth="1"/>
    <col min="4111" max="4111" width="8.75" style="42" bestFit="1" customWidth="1"/>
    <col min="4112" max="4112" width="47.125" style="42" bestFit="1" customWidth="1"/>
    <col min="4113" max="4352" width="10.125" style="42"/>
    <col min="4353" max="4353" width="8.375" style="42" customWidth="1"/>
    <col min="4354" max="4354" width="8.75" style="42" bestFit="1" customWidth="1"/>
    <col min="4355" max="4355" width="8.75" style="42" customWidth="1"/>
    <col min="4356" max="4356" width="8.75" style="42" bestFit="1" customWidth="1"/>
    <col min="4357" max="4357" width="16" style="42" customWidth="1"/>
    <col min="4358" max="4358" width="8.375" style="42" customWidth="1"/>
    <col min="4359" max="4359" width="7.25" style="42" customWidth="1"/>
    <col min="4360" max="4361" width="8.75" style="42" bestFit="1" customWidth="1"/>
    <col min="4362" max="4362" width="11" style="42" bestFit="1" customWidth="1"/>
    <col min="4363" max="4363" width="11.375" style="42" customWidth="1"/>
    <col min="4364" max="4366" width="13.125" style="42" bestFit="1" customWidth="1"/>
    <col min="4367" max="4367" width="8.75" style="42" bestFit="1" customWidth="1"/>
    <col min="4368" max="4368" width="47.125" style="42" bestFit="1" customWidth="1"/>
    <col min="4369" max="4608" width="10.125" style="42"/>
    <col min="4609" max="4609" width="8.375" style="42" customWidth="1"/>
    <col min="4610" max="4610" width="8.75" style="42" bestFit="1" customWidth="1"/>
    <col min="4611" max="4611" width="8.75" style="42" customWidth="1"/>
    <col min="4612" max="4612" width="8.75" style="42" bestFit="1" customWidth="1"/>
    <col min="4613" max="4613" width="16" style="42" customWidth="1"/>
    <col min="4614" max="4614" width="8.375" style="42" customWidth="1"/>
    <col min="4615" max="4615" width="7.25" style="42" customWidth="1"/>
    <col min="4616" max="4617" width="8.75" style="42" bestFit="1" customWidth="1"/>
    <col min="4618" max="4618" width="11" style="42" bestFit="1" customWidth="1"/>
    <col min="4619" max="4619" width="11.375" style="42" customWidth="1"/>
    <col min="4620" max="4622" width="13.125" style="42" bestFit="1" customWidth="1"/>
    <col min="4623" max="4623" width="8.75" style="42" bestFit="1" customWidth="1"/>
    <col min="4624" max="4624" width="47.125" style="42" bestFit="1" customWidth="1"/>
    <col min="4625" max="4864" width="10.125" style="42"/>
    <col min="4865" max="4865" width="8.375" style="42" customWidth="1"/>
    <col min="4866" max="4866" width="8.75" style="42" bestFit="1" customWidth="1"/>
    <col min="4867" max="4867" width="8.75" style="42" customWidth="1"/>
    <col min="4868" max="4868" width="8.75" style="42" bestFit="1" customWidth="1"/>
    <col min="4869" max="4869" width="16" style="42" customWidth="1"/>
    <col min="4870" max="4870" width="8.375" style="42" customWidth="1"/>
    <col min="4871" max="4871" width="7.25" style="42" customWidth="1"/>
    <col min="4872" max="4873" width="8.75" style="42" bestFit="1" customWidth="1"/>
    <col min="4874" max="4874" width="11" style="42" bestFit="1" customWidth="1"/>
    <col min="4875" max="4875" width="11.375" style="42" customWidth="1"/>
    <col min="4876" max="4878" width="13.125" style="42" bestFit="1" customWidth="1"/>
    <col min="4879" max="4879" width="8.75" style="42" bestFit="1" customWidth="1"/>
    <col min="4880" max="4880" width="47.125" style="42" bestFit="1" customWidth="1"/>
    <col min="4881" max="5120" width="10.125" style="42"/>
    <col min="5121" max="5121" width="8.375" style="42" customWidth="1"/>
    <col min="5122" max="5122" width="8.75" style="42" bestFit="1" customWidth="1"/>
    <col min="5123" max="5123" width="8.75" style="42" customWidth="1"/>
    <col min="5124" max="5124" width="8.75" style="42" bestFit="1" customWidth="1"/>
    <col min="5125" max="5125" width="16" style="42" customWidth="1"/>
    <col min="5126" max="5126" width="8.375" style="42" customWidth="1"/>
    <col min="5127" max="5127" width="7.25" style="42" customWidth="1"/>
    <col min="5128" max="5129" width="8.75" style="42" bestFit="1" customWidth="1"/>
    <col min="5130" max="5130" width="11" style="42" bestFit="1" customWidth="1"/>
    <col min="5131" max="5131" width="11.375" style="42" customWidth="1"/>
    <col min="5132" max="5134" width="13.125" style="42" bestFit="1" customWidth="1"/>
    <col min="5135" max="5135" width="8.75" style="42" bestFit="1" customWidth="1"/>
    <col min="5136" max="5136" width="47.125" style="42" bestFit="1" customWidth="1"/>
    <col min="5137" max="5376" width="10.125" style="42"/>
    <col min="5377" max="5377" width="8.375" style="42" customWidth="1"/>
    <col min="5378" max="5378" width="8.75" style="42" bestFit="1" customWidth="1"/>
    <col min="5379" max="5379" width="8.75" style="42" customWidth="1"/>
    <col min="5380" max="5380" width="8.75" style="42" bestFit="1" customWidth="1"/>
    <col min="5381" max="5381" width="16" style="42" customWidth="1"/>
    <col min="5382" max="5382" width="8.375" style="42" customWidth="1"/>
    <col min="5383" max="5383" width="7.25" style="42" customWidth="1"/>
    <col min="5384" max="5385" width="8.75" style="42" bestFit="1" customWidth="1"/>
    <col min="5386" max="5386" width="11" style="42" bestFit="1" customWidth="1"/>
    <col min="5387" max="5387" width="11.375" style="42" customWidth="1"/>
    <col min="5388" max="5390" width="13.125" style="42" bestFit="1" customWidth="1"/>
    <col min="5391" max="5391" width="8.75" style="42" bestFit="1" customWidth="1"/>
    <col min="5392" max="5392" width="47.125" style="42" bestFit="1" customWidth="1"/>
    <col min="5393" max="5632" width="10.125" style="42"/>
    <col min="5633" max="5633" width="8.375" style="42" customWidth="1"/>
    <col min="5634" max="5634" width="8.75" style="42" bestFit="1" customWidth="1"/>
    <col min="5635" max="5635" width="8.75" style="42" customWidth="1"/>
    <col min="5636" max="5636" width="8.75" style="42" bestFit="1" customWidth="1"/>
    <col min="5637" max="5637" width="16" style="42" customWidth="1"/>
    <col min="5638" max="5638" width="8.375" style="42" customWidth="1"/>
    <col min="5639" max="5639" width="7.25" style="42" customWidth="1"/>
    <col min="5640" max="5641" width="8.75" style="42" bestFit="1" customWidth="1"/>
    <col min="5642" max="5642" width="11" style="42" bestFit="1" customWidth="1"/>
    <col min="5643" max="5643" width="11.375" style="42" customWidth="1"/>
    <col min="5644" max="5646" width="13.125" style="42" bestFit="1" customWidth="1"/>
    <col min="5647" max="5647" width="8.75" style="42" bestFit="1" customWidth="1"/>
    <col min="5648" max="5648" width="47.125" style="42" bestFit="1" customWidth="1"/>
    <col min="5649" max="5888" width="10.125" style="42"/>
    <col min="5889" max="5889" width="8.375" style="42" customWidth="1"/>
    <col min="5890" max="5890" width="8.75" style="42" bestFit="1" customWidth="1"/>
    <col min="5891" max="5891" width="8.75" style="42" customWidth="1"/>
    <col min="5892" max="5892" width="8.75" style="42" bestFit="1" customWidth="1"/>
    <col min="5893" max="5893" width="16" style="42" customWidth="1"/>
    <col min="5894" max="5894" width="8.375" style="42" customWidth="1"/>
    <col min="5895" max="5895" width="7.25" style="42" customWidth="1"/>
    <col min="5896" max="5897" width="8.75" style="42" bestFit="1" customWidth="1"/>
    <col min="5898" max="5898" width="11" style="42" bestFit="1" customWidth="1"/>
    <col min="5899" max="5899" width="11.375" style="42" customWidth="1"/>
    <col min="5900" max="5902" width="13.125" style="42" bestFit="1" customWidth="1"/>
    <col min="5903" max="5903" width="8.75" style="42" bestFit="1" customWidth="1"/>
    <col min="5904" max="5904" width="47.125" style="42" bestFit="1" customWidth="1"/>
    <col min="5905" max="6144" width="10.125" style="42"/>
    <col min="6145" max="6145" width="8.375" style="42" customWidth="1"/>
    <col min="6146" max="6146" width="8.75" style="42" bestFit="1" customWidth="1"/>
    <col min="6147" max="6147" width="8.75" style="42" customWidth="1"/>
    <col min="6148" max="6148" width="8.75" style="42" bestFit="1" customWidth="1"/>
    <col min="6149" max="6149" width="16" style="42" customWidth="1"/>
    <col min="6150" max="6150" width="8.375" style="42" customWidth="1"/>
    <col min="6151" max="6151" width="7.25" style="42" customWidth="1"/>
    <col min="6152" max="6153" width="8.75" style="42" bestFit="1" customWidth="1"/>
    <col min="6154" max="6154" width="11" style="42" bestFit="1" customWidth="1"/>
    <col min="6155" max="6155" width="11.375" style="42" customWidth="1"/>
    <col min="6156" max="6158" width="13.125" style="42" bestFit="1" customWidth="1"/>
    <col min="6159" max="6159" width="8.75" style="42" bestFit="1" customWidth="1"/>
    <col min="6160" max="6160" width="47.125" style="42" bestFit="1" customWidth="1"/>
    <col min="6161" max="6400" width="10.125" style="42"/>
    <col min="6401" max="6401" width="8.375" style="42" customWidth="1"/>
    <col min="6402" max="6402" width="8.75" style="42" bestFit="1" customWidth="1"/>
    <col min="6403" max="6403" width="8.75" style="42" customWidth="1"/>
    <col min="6404" max="6404" width="8.75" style="42" bestFit="1" customWidth="1"/>
    <col min="6405" max="6405" width="16" style="42" customWidth="1"/>
    <col min="6406" max="6406" width="8.375" style="42" customWidth="1"/>
    <col min="6407" max="6407" width="7.25" style="42" customWidth="1"/>
    <col min="6408" max="6409" width="8.75" style="42" bestFit="1" customWidth="1"/>
    <col min="6410" max="6410" width="11" style="42" bestFit="1" customWidth="1"/>
    <col min="6411" max="6411" width="11.375" style="42" customWidth="1"/>
    <col min="6412" max="6414" width="13.125" style="42" bestFit="1" customWidth="1"/>
    <col min="6415" max="6415" width="8.75" style="42" bestFit="1" customWidth="1"/>
    <col min="6416" max="6416" width="47.125" style="42" bestFit="1" customWidth="1"/>
    <col min="6417" max="6656" width="10.125" style="42"/>
    <col min="6657" max="6657" width="8.375" style="42" customWidth="1"/>
    <col min="6658" max="6658" width="8.75" style="42" bestFit="1" customWidth="1"/>
    <col min="6659" max="6659" width="8.75" style="42" customWidth="1"/>
    <col min="6660" max="6660" width="8.75" style="42" bestFit="1" customWidth="1"/>
    <col min="6661" max="6661" width="16" style="42" customWidth="1"/>
    <col min="6662" max="6662" width="8.375" style="42" customWidth="1"/>
    <col min="6663" max="6663" width="7.25" style="42" customWidth="1"/>
    <col min="6664" max="6665" width="8.75" style="42" bestFit="1" customWidth="1"/>
    <col min="6666" max="6666" width="11" style="42" bestFit="1" customWidth="1"/>
    <col min="6667" max="6667" width="11.375" style="42" customWidth="1"/>
    <col min="6668" max="6670" width="13.125" style="42" bestFit="1" customWidth="1"/>
    <col min="6671" max="6671" width="8.75" style="42" bestFit="1" customWidth="1"/>
    <col min="6672" max="6672" width="47.125" style="42" bestFit="1" customWidth="1"/>
    <col min="6673" max="6912" width="10.125" style="42"/>
    <col min="6913" max="6913" width="8.375" style="42" customWidth="1"/>
    <col min="6914" max="6914" width="8.75" style="42" bestFit="1" customWidth="1"/>
    <col min="6915" max="6915" width="8.75" style="42" customWidth="1"/>
    <col min="6916" max="6916" width="8.75" style="42" bestFit="1" customWidth="1"/>
    <col min="6917" max="6917" width="16" style="42" customWidth="1"/>
    <col min="6918" max="6918" width="8.375" style="42" customWidth="1"/>
    <col min="6919" max="6919" width="7.25" style="42" customWidth="1"/>
    <col min="6920" max="6921" width="8.75" style="42" bestFit="1" customWidth="1"/>
    <col min="6922" max="6922" width="11" style="42" bestFit="1" customWidth="1"/>
    <col min="6923" max="6923" width="11.375" style="42" customWidth="1"/>
    <col min="6924" max="6926" width="13.125" style="42" bestFit="1" customWidth="1"/>
    <col min="6927" max="6927" width="8.75" style="42" bestFit="1" customWidth="1"/>
    <col min="6928" max="6928" width="47.125" style="42" bestFit="1" customWidth="1"/>
    <col min="6929" max="7168" width="10.125" style="42"/>
    <col min="7169" max="7169" width="8.375" style="42" customWidth="1"/>
    <col min="7170" max="7170" width="8.75" style="42" bestFit="1" customWidth="1"/>
    <col min="7171" max="7171" width="8.75" style="42" customWidth="1"/>
    <col min="7172" max="7172" width="8.75" style="42" bestFit="1" customWidth="1"/>
    <col min="7173" max="7173" width="16" style="42" customWidth="1"/>
    <col min="7174" max="7174" width="8.375" style="42" customWidth="1"/>
    <col min="7175" max="7175" width="7.25" style="42" customWidth="1"/>
    <col min="7176" max="7177" width="8.75" style="42" bestFit="1" customWidth="1"/>
    <col min="7178" max="7178" width="11" style="42" bestFit="1" customWidth="1"/>
    <col min="7179" max="7179" width="11.375" style="42" customWidth="1"/>
    <col min="7180" max="7182" width="13.125" style="42" bestFit="1" customWidth="1"/>
    <col min="7183" max="7183" width="8.75" style="42" bestFit="1" customWidth="1"/>
    <col min="7184" max="7184" width="47.125" style="42" bestFit="1" customWidth="1"/>
    <col min="7185" max="7424" width="10.125" style="42"/>
    <col min="7425" max="7425" width="8.375" style="42" customWidth="1"/>
    <col min="7426" max="7426" width="8.75" style="42" bestFit="1" customWidth="1"/>
    <col min="7427" max="7427" width="8.75" style="42" customWidth="1"/>
    <col min="7428" max="7428" width="8.75" style="42" bestFit="1" customWidth="1"/>
    <col min="7429" max="7429" width="16" style="42" customWidth="1"/>
    <col min="7430" max="7430" width="8.375" style="42" customWidth="1"/>
    <col min="7431" max="7431" width="7.25" style="42" customWidth="1"/>
    <col min="7432" max="7433" width="8.75" style="42" bestFit="1" customWidth="1"/>
    <col min="7434" max="7434" width="11" style="42" bestFit="1" customWidth="1"/>
    <col min="7435" max="7435" width="11.375" style="42" customWidth="1"/>
    <col min="7436" max="7438" width="13.125" style="42" bestFit="1" customWidth="1"/>
    <col min="7439" max="7439" width="8.75" style="42" bestFit="1" customWidth="1"/>
    <col min="7440" max="7440" width="47.125" style="42" bestFit="1" customWidth="1"/>
    <col min="7441" max="7680" width="10.125" style="42"/>
    <col min="7681" max="7681" width="8.375" style="42" customWidth="1"/>
    <col min="7682" max="7682" width="8.75" style="42" bestFit="1" customWidth="1"/>
    <col min="7683" max="7683" width="8.75" style="42" customWidth="1"/>
    <col min="7684" max="7684" width="8.75" style="42" bestFit="1" customWidth="1"/>
    <col min="7685" max="7685" width="16" style="42" customWidth="1"/>
    <col min="7686" max="7686" width="8.375" style="42" customWidth="1"/>
    <col min="7687" max="7687" width="7.25" style="42" customWidth="1"/>
    <col min="7688" max="7689" width="8.75" style="42" bestFit="1" customWidth="1"/>
    <col min="7690" max="7690" width="11" style="42" bestFit="1" customWidth="1"/>
    <col min="7691" max="7691" width="11.375" style="42" customWidth="1"/>
    <col min="7692" max="7694" width="13.125" style="42" bestFit="1" customWidth="1"/>
    <col min="7695" max="7695" width="8.75" style="42" bestFit="1" customWidth="1"/>
    <col min="7696" max="7696" width="47.125" style="42" bestFit="1" customWidth="1"/>
    <col min="7697" max="7936" width="10.125" style="42"/>
    <col min="7937" max="7937" width="8.375" style="42" customWidth="1"/>
    <col min="7938" max="7938" width="8.75" style="42" bestFit="1" customWidth="1"/>
    <col min="7939" max="7939" width="8.75" style="42" customWidth="1"/>
    <col min="7940" max="7940" width="8.75" style="42" bestFit="1" customWidth="1"/>
    <col min="7941" max="7941" width="16" style="42" customWidth="1"/>
    <col min="7942" max="7942" width="8.375" style="42" customWidth="1"/>
    <col min="7943" max="7943" width="7.25" style="42" customWidth="1"/>
    <col min="7944" max="7945" width="8.75" style="42" bestFit="1" customWidth="1"/>
    <col min="7946" max="7946" width="11" style="42" bestFit="1" customWidth="1"/>
    <col min="7947" max="7947" width="11.375" style="42" customWidth="1"/>
    <col min="7948" max="7950" width="13.125" style="42" bestFit="1" customWidth="1"/>
    <col min="7951" max="7951" width="8.75" style="42" bestFit="1" customWidth="1"/>
    <col min="7952" max="7952" width="47.125" style="42" bestFit="1" customWidth="1"/>
    <col min="7953" max="8192" width="10.125" style="42"/>
    <col min="8193" max="8193" width="8.375" style="42" customWidth="1"/>
    <col min="8194" max="8194" width="8.75" style="42" bestFit="1" customWidth="1"/>
    <col min="8195" max="8195" width="8.75" style="42" customWidth="1"/>
    <col min="8196" max="8196" width="8.75" style="42" bestFit="1" customWidth="1"/>
    <col min="8197" max="8197" width="16" style="42" customWidth="1"/>
    <col min="8198" max="8198" width="8.375" style="42" customWidth="1"/>
    <col min="8199" max="8199" width="7.25" style="42" customWidth="1"/>
    <col min="8200" max="8201" width="8.75" style="42" bestFit="1" customWidth="1"/>
    <col min="8202" max="8202" width="11" style="42" bestFit="1" customWidth="1"/>
    <col min="8203" max="8203" width="11.375" style="42" customWidth="1"/>
    <col min="8204" max="8206" width="13.125" style="42" bestFit="1" customWidth="1"/>
    <col min="8207" max="8207" width="8.75" style="42" bestFit="1" customWidth="1"/>
    <col min="8208" max="8208" width="47.125" style="42" bestFit="1" customWidth="1"/>
    <col min="8209" max="8448" width="10.125" style="42"/>
    <col min="8449" max="8449" width="8.375" style="42" customWidth="1"/>
    <col min="8450" max="8450" width="8.75" style="42" bestFit="1" customWidth="1"/>
    <col min="8451" max="8451" width="8.75" style="42" customWidth="1"/>
    <col min="8452" max="8452" width="8.75" style="42" bestFit="1" customWidth="1"/>
    <col min="8453" max="8453" width="16" style="42" customWidth="1"/>
    <col min="8454" max="8454" width="8.375" style="42" customWidth="1"/>
    <col min="8455" max="8455" width="7.25" style="42" customWidth="1"/>
    <col min="8456" max="8457" width="8.75" style="42" bestFit="1" customWidth="1"/>
    <col min="8458" max="8458" width="11" style="42" bestFit="1" customWidth="1"/>
    <col min="8459" max="8459" width="11.375" style="42" customWidth="1"/>
    <col min="8460" max="8462" width="13.125" style="42" bestFit="1" customWidth="1"/>
    <col min="8463" max="8463" width="8.75" style="42" bestFit="1" customWidth="1"/>
    <col min="8464" max="8464" width="47.125" style="42" bestFit="1" customWidth="1"/>
    <col min="8465" max="8704" width="10.125" style="42"/>
    <col min="8705" max="8705" width="8.375" style="42" customWidth="1"/>
    <col min="8706" max="8706" width="8.75" style="42" bestFit="1" customWidth="1"/>
    <col min="8707" max="8707" width="8.75" style="42" customWidth="1"/>
    <col min="8708" max="8708" width="8.75" style="42" bestFit="1" customWidth="1"/>
    <col min="8709" max="8709" width="16" style="42" customWidth="1"/>
    <col min="8710" max="8710" width="8.375" style="42" customWidth="1"/>
    <col min="8711" max="8711" width="7.25" style="42" customWidth="1"/>
    <col min="8712" max="8713" width="8.75" style="42" bestFit="1" customWidth="1"/>
    <col min="8714" max="8714" width="11" style="42" bestFit="1" customWidth="1"/>
    <col min="8715" max="8715" width="11.375" style="42" customWidth="1"/>
    <col min="8716" max="8718" width="13.125" style="42" bestFit="1" customWidth="1"/>
    <col min="8719" max="8719" width="8.75" style="42" bestFit="1" customWidth="1"/>
    <col min="8720" max="8720" width="47.125" style="42" bestFit="1" customWidth="1"/>
    <col min="8721" max="8960" width="10.125" style="42"/>
    <col min="8961" max="8961" width="8.375" style="42" customWidth="1"/>
    <col min="8962" max="8962" width="8.75" style="42" bestFit="1" customWidth="1"/>
    <col min="8963" max="8963" width="8.75" style="42" customWidth="1"/>
    <col min="8964" max="8964" width="8.75" style="42" bestFit="1" customWidth="1"/>
    <col min="8965" max="8965" width="16" style="42" customWidth="1"/>
    <col min="8966" max="8966" width="8.375" style="42" customWidth="1"/>
    <col min="8967" max="8967" width="7.25" style="42" customWidth="1"/>
    <col min="8968" max="8969" width="8.75" style="42" bestFit="1" customWidth="1"/>
    <col min="8970" max="8970" width="11" style="42" bestFit="1" customWidth="1"/>
    <col min="8971" max="8971" width="11.375" style="42" customWidth="1"/>
    <col min="8972" max="8974" width="13.125" style="42" bestFit="1" customWidth="1"/>
    <col min="8975" max="8975" width="8.75" style="42" bestFit="1" customWidth="1"/>
    <col min="8976" max="8976" width="47.125" style="42" bestFit="1" customWidth="1"/>
    <col min="8977" max="9216" width="10.125" style="42"/>
    <col min="9217" max="9217" width="8.375" style="42" customWidth="1"/>
    <col min="9218" max="9218" width="8.75" style="42" bestFit="1" customWidth="1"/>
    <col min="9219" max="9219" width="8.75" style="42" customWidth="1"/>
    <col min="9220" max="9220" width="8.75" style="42" bestFit="1" customWidth="1"/>
    <col min="9221" max="9221" width="16" style="42" customWidth="1"/>
    <col min="9222" max="9222" width="8.375" style="42" customWidth="1"/>
    <col min="9223" max="9223" width="7.25" style="42" customWidth="1"/>
    <col min="9224" max="9225" width="8.75" style="42" bestFit="1" customWidth="1"/>
    <col min="9226" max="9226" width="11" style="42" bestFit="1" customWidth="1"/>
    <col min="9227" max="9227" width="11.375" style="42" customWidth="1"/>
    <col min="9228" max="9230" width="13.125" style="42" bestFit="1" customWidth="1"/>
    <col min="9231" max="9231" width="8.75" style="42" bestFit="1" customWidth="1"/>
    <col min="9232" max="9232" width="47.125" style="42" bestFit="1" customWidth="1"/>
    <col min="9233" max="9472" width="10.125" style="42"/>
    <col min="9473" max="9473" width="8.375" style="42" customWidth="1"/>
    <col min="9474" max="9474" width="8.75" style="42" bestFit="1" customWidth="1"/>
    <col min="9475" max="9475" width="8.75" style="42" customWidth="1"/>
    <col min="9476" max="9476" width="8.75" style="42" bestFit="1" customWidth="1"/>
    <col min="9477" max="9477" width="16" style="42" customWidth="1"/>
    <col min="9478" max="9478" width="8.375" style="42" customWidth="1"/>
    <col min="9479" max="9479" width="7.25" style="42" customWidth="1"/>
    <col min="9480" max="9481" width="8.75" style="42" bestFit="1" customWidth="1"/>
    <col min="9482" max="9482" width="11" style="42" bestFit="1" customWidth="1"/>
    <col min="9483" max="9483" width="11.375" style="42" customWidth="1"/>
    <col min="9484" max="9486" width="13.125" style="42" bestFit="1" customWidth="1"/>
    <col min="9487" max="9487" width="8.75" style="42" bestFit="1" customWidth="1"/>
    <col min="9488" max="9488" width="47.125" style="42" bestFit="1" customWidth="1"/>
    <col min="9489" max="9728" width="10.125" style="42"/>
    <col min="9729" max="9729" width="8.375" style="42" customWidth="1"/>
    <col min="9730" max="9730" width="8.75" style="42" bestFit="1" customWidth="1"/>
    <col min="9731" max="9731" width="8.75" style="42" customWidth="1"/>
    <col min="9732" max="9732" width="8.75" style="42" bestFit="1" customWidth="1"/>
    <col min="9733" max="9733" width="16" style="42" customWidth="1"/>
    <col min="9734" max="9734" width="8.375" style="42" customWidth="1"/>
    <col min="9735" max="9735" width="7.25" style="42" customWidth="1"/>
    <col min="9736" max="9737" width="8.75" style="42" bestFit="1" customWidth="1"/>
    <col min="9738" max="9738" width="11" style="42" bestFit="1" customWidth="1"/>
    <col min="9739" max="9739" width="11.375" style="42" customWidth="1"/>
    <col min="9740" max="9742" width="13.125" style="42" bestFit="1" customWidth="1"/>
    <col min="9743" max="9743" width="8.75" style="42" bestFit="1" customWidth="1"/>
    <col min="9744" max="9744" width="47.125" style="42" bestFit="1" customWidth="1"/>
    <col min="9745" max="9984" width="10.125" style="42"/>
    <col min="9985" max="9985" width="8.375" style="42" customWidth="1"/>
    <col min="9986" max="9986" width="8.75" style="42" bestFit="1" customWidth="1"/>
    <col min="9987" max="9987" width="8.75" style="42" customWidth="1"/>
    <col min="9988" max="9988" width="8.75" style="42" bestFit="1" customWidth="1"/>
    <col min="9989" max="9989" width="16" style="42" customWidth="1"/>
    <col min="9990" max="9990" width="8.375" style="42" customWidth="1"/>
    <col min="9991" max="9991" width="7.25" style="42" customWidth="1"/>
    <col min="9992" max="9993" width="8.75" style="42" bestFit="1" customWidth="1"/>
    <col min="9994" max="9994" width="11" style="42" bestFit="1" customWidth="1"/>
    <col min="9995" max="9995" width="11.375" style="42" customWidth="1"/>
    <col min="9996" max="9998" width="13.125" style="42" bestFit="1" customWidth="1"/>
    <col min="9999" max="9999" width="8.75" style="42" bestFit="1" customWidth="1"/>
    <col min="10000" max="10000" width="47.125" style="42" bestFit="1" customWidth="1"/>
    <col min="10001" max="10240" width="10.125" style="42"/>
    <col min="10241" max="10241" width="8.375" style="42" customWidth="1"/>
    <col min="10242" max="10242" width="8.75" style="42" bestFit="1" customWidth="1"/>
    <col min="10243" max="10243" width="8.75" style="42" customWidth="1"/>
    <col min="10244" max="10244" width="8.75" style="42" bestFit="1" customWidth="1"/>
    <col min="10245" max="10245" width="16" style="42" customWidth="1"/>
    <col min="10246" max="10246" width="8.375" style="42" customWidth="1"/>
    <col min="10247" max="10247" width="7.25" style="42" customWidth="1"/>
    <col min="10248" max="10249" width="8.75" style="42" bestFit="1" customWidth="1"/>
    <col min="10250" max="10250" width="11" style="42" bestFit="1" customWidth="1"/>
    <col min="10251" max="10251" width="11.375" style="42" customWidth="1"/>
    <col min="10252" max="10254" width="13.125" style="42" bestFit="1" customWidth="1"/>
    <col min="10255" max="10255" width="8.75" style="42" bestFit="1" customWidth="1"/>
    <col min="10256" max="10256" width="47.125" style="42" bestFit="1" customWidth="1"/>
    <col min="10257" max="10496" width="10.125" style="42"/>
    <col min="10497" max="10497" width="8.375" style="42" customWidth="1"/>
    <col min="10498" max="10498" width="8.75" style="42" bestFit="1" customWidth="1"/>
    <col min="10499" max="10499" width="8.75" style="42" customWidth="1"/>
    <col min="10500" max="10500" width="8.75" style="42" bestFit="1" customWidth="1"/>
    <col min="10501" max="10501" width="16" style="42" customWidth="1"/>
    <col min="10502" max="10502" width="8.375" style="42" customWidth="1"/>
    <col min="10503" max="10503" width="7.25" style="42" customWidth="1"/>
    <col min="10504" max="10505" width="8.75" style="42" bestFit="1" customWidth="1"/>
    <col min="10506" max="10506" width="11" style="42" bestFit="1" customWidth="1"/>
    <col min="10507" max="10507" width="11.375" style="42" customWidth="1"/>
    <col min="10508" max="10510" width="13.125" style="42" bestFit="1" customWidth="1"/>
    <col min="10511" max="10511" width="8.75" style="42" bestFit="1" customWidth="1"/>
    <col min="10512" max="10512" width="47.125" style="42" bestFit="1" customWidth="1"/>
    <col min="10513" max="10752" width="10.125" style="42"/>
    <col min="10753" max="10753" width="8.375" style="42" customWidth="1"/>
    <col min="10754" max="10754" width="8.75" style="42" bestFit="1" customWidth="1"/>
    <col min="10755" max="10755" width="8.75" style="42" customWidth="1"/>
    <col min="10756" max="10756" width="8.75" style="42" bestFit="1" customWidth="1"/>
    <col min="10757" max="10757" width="16" style="42" customWidth="1"/>
    <col min="10758" max="10758" width="8.375" style="42" customWidth="1"/>
    <col min="10759" max="10759" width="7.25" style="42" customWidth="1"/>
    <col min="10760" max="10761" width="8.75" style="42" bestFit="1" customWidth="1"/>
    <col min="10762" max="10762" width="11" style="42" bestFit="1" customWidth="1"/>
    <col min="10763" max="10763" width="11.375" style="42" customWidth="1"/>
    <col min="10764" max="10766" width="13.125" style="42" bestFit="1" customWidth="1"/>
    <col min="10767" max="10767" width="8.75" style="42" bestFit="1" customWidth="1"/>
    <col min="10768" max="10768" width="47.125" style="42" bestFit="1" customWidth="1"/>
    <col min="10769" max="11008" width="10.125" style="42"/>
    <col min="11009" max="11009" width="8.375" style="42" customWidth="1"/>
    <col min="11010" max="11010" width="8.75" style="42" bestFit="1" customWidth="1"/>
    <col min="11011" max="11011" width="8.75" style="42" customWidth="1"/>
    <col min="11012" max="11012" width="8.75" style="42" bestFit="1" customWidth="1"/>
    <col min="11013" max="11013" width="16" style="42" customWidth="1"/>
    <col min="11014" max="11014" width="8.375" style="42" customWidth="1"/>
    <col min="11015" max="11015" width="7.25" style="42" customWidth="1"/>
    <col min="11016" max="11017" width="8.75" style="42" bestFit="1" customWidth="1"/>
    <col min="11018" max="11018" width="11" style="42" bestFit="1" customWidth="1"/>
    <col min="11019" max="11019" width="11.375" style="42" customWidth="1"/>
    <col min="11020" max="11022" width="13.125" style="42" bestFit="1" customWidth="1"/>
    <col min="11023" max="11023" width="8.75" style="42" bestFit="1" customWidth="1"/>
    <col min="11024" max="11024" width="47.125" style="42" bestFit="1" customWidth="1"/>
    <col min="11025" max="11264" width="10.125" style="42"/>
    <col min="11265" max="11265" width="8.375" style="42" customWidth="1"/>
    <col min="11266" max="11266" width="8.75" style="42" bestFit="1" customWidth="1"/>
    <col min="11267" max="11267" width="8.75" style="42" customWidth="1"/>
    <col min="11268" max="11268" width="8.75" style="42" bestFit="1" customWidth="1"/>
    <col min="11269" max="11269" width="16" style="42" customWidth="1"/>
    <col min="11270" max="11270" width="8.375" style="42" customWidth="1"/>
    <col min="11271" max="11271" width="7.25" style="42" customWidth="1"/>
    <col min="11272" max="11273" width="8.75" style="42" bestFit="1" customWidth="1"/>
    <col min="11274" max="11274" width="11" style="42" bestFit="1" customWidth="1"/>
    <col min="11275" max="11275" width="11.375" style="42" customWidth="1"/>
    <col min="11276" max="11278" width="13.125" style="42" bestFit="1" customWidth="1"/>
    <col min="11279" max="11279" width="8.75" style="42" bestFit="1" customWidth="1"/>
    <col min="11280" max="11280" width="47.125" style="42" bestFit="1" customWidth="1"/>
    <col min="11281" max="11520" width="10.125" style="42"/>
    <col min="11521" max="11521" width="8.375" style="42" customWidth="1"/>
    <col min="11522" max="11522" width="8.75" style="42" bestFit="1" customWidth="1"/>
    <col min="11523" max="11523" width="8.75" style="42" customWidth="1"/>
    <col min="11524" max="11524" width="8.75" style="42" bestFit="1" customWidth="1"/>
    <col min="11525" max="11525" width="16" style="42" customWidth="1"/>
    <col min="11526" max="11526" width="8.375" style="42" customWidth="1"/>
    <col min="11527" max="11527" width="7.25" style="42" customWidth="1"/>
    <col min="11528" max="11529" width="8.75" style="42" bestFit="1" customWidth="1"/>
    <col min="11530" max="11530" width="11" style="42" bestFit="1" customWidth="1"/>
    <col min="11531" max="11531" width="11.375" style="42" customWidth="1"/>
    <col min="11532" max="11534" width="13.125" style="42" bestFit="1" customWidth="1"/>
    <col min="11535" max="11535" width="8.75" style="42" bestFit="1" customWidth="1"/>
    <col min="11536" max="11536" width="47.125" style="42" bestFit="1" customWidth="1"/>
    <col min="11537" max="11776" width="10.125" style="42"/>
    <col min="11777" max="11777" width="8.375" style="42" customWidth="1"/>
    <col min="11778" max="11778" width="8.75" style="42" bestFit="1" customWidth="1"/>
    <col min="11779" max="11779" width="8.75" style="42" customWidth="1"/>
    <col min="11780" max="11780" width="8.75" style="42" bestFit="1" customWidth="1"/>
    <col min="11781" max="11781" width="16" style="42" customWidth="1"/>
    <col min="11782" max="11782" width="8.375" style="42" customWidth="1"/>
    <col min="11783" max="11783" width="7.25" style="42" customWidth="1"/>
    <col min="11784" max="11785" width="8.75" style="42" bestFit="1" customWidth="1"/>
    <col min="11786" max="11786" width="11" style="42" bestFit="1" customWidth="1"/>
    <col min="11787" max="11787" width="11.375" style="42" customWidth="1"/>
    <col min="11788" max="11790" width="13.125" style="42" bestFit="1" customWidth="1"/>
    <col min="11791" max="11791" width="8.75" style="42" bestFit="1" customWidth="1"/>
    <col min="11792" max="11792" width="47.125" style="42" bestFit="1" customWidth="1"/>
    <col min="11793" max="12032" width="10.125" style="42"/>
    <col min="12033" max="12033" width="8.375" style="42" customWidth="1"/>
    <col min="12034" max="12034" width="8.75" style="42" bestFit="1" customWidth="1"/>
    <col min="12035" max="12035" width="8.75" style="42" customWidth="1"/>
    <col min="12036" max="12036" width="8.75" style="42" bestFit="1" customWidth="1"/>
    <col min="12037" max="12037" width="16" style="42" customWidth="1"/>
    <col min="12038" max="12038" width="8.375" style="42" customWidth="1"/>
    <col min="12039" max="12039" width="7.25" style="42" customWidth="1"/>
    <col min="12040" max="12041" width="8.75" style="42" bestFit="1" customWidth="1"/>
    <col min="12042" max="12042" width="11" style="42" bestFit="1" customWidth="1"/>
    <col min="12043" max="12043" width="11.375" style="42" customWidth="1"/>
    <col min="12044" max="12046" width="13.125" style="42" bestFit="1" customWidth="1"/>
    <col min="12047" max="12047" width="8.75" style="42" bestFit="1" customWidth="1"/>
    <col min="12048" max="12048" width="47.125" style="42" bestFit="1" customWidth="1"/>
    <col min="12049" max="12288" width="10.125" style="42"/>
    <col min="12289" max="12289" width="8.375" style="42" customWidth="1"/>
    <col min="12290" max="12290" width="8.75" style="42" bestFit="1" customWidth="1"/>
    <col min="12291" max="12291" width="8.75" style="42" customWidth="1"/>
    <col min="12292" max="12292" width="8.75" style="42" bestFit="1" customWidth="1"/>
    <col min="12293" max="12293" width="16" style="42" customWidth="1"/>
    <col min="12294" max="12294" width="8.375" style="42" customWidth="1"/>
    <col min="12295" max="12295" width="7.25" style="42" customWidth="1"/>
    <col min="12296" max="12297" width="8.75" style="42" bestFit="1" customWidth="1"/>
    <col min="12298" max="12298" width="11" style="42" bestFit="1" customWidth="1"/>
    <col min="12299" max="12299" width="11.375" style="42" customWidth="1"/>
    <col min="12300" max="12302" width="13.125" style="42" bestFit="1" customWidth="1"/>
    <col min="12303" max="12303" width="8.75" style="42" bestFit="1" customWidth="1"/>
    <col min="12304" max="12304" width="47.125" style="42" bestFit="1" customWidth="1"/>
    <col min="12305" max="12544" width="10.125" style="42"/>
    <col min="12545" max="12545" width="8.375" style="42" customWidth="1"/>
    <col min="12546" max="12546" width="8.75" style="42" bestFit="1" customWidth="1"/>
    <col min="12547" max="12547" width="8.75" style="42" customWidth="1"/>
    <col min="12548" max="12548" width="8.75" style="42" bestFit="1" customWidth="1"/>
    <col min="12549" max="12549" width="16" style="42" customWidth="1"/>
    <col min="12550" max="12550" width="8.375" style="42" customWidth="1"/>
    <col min="12551" max="12551" width="7.25" style="42" customWidth="1"/>
    <col min="12552" max="12553" width="8.75" style="42" bestFit="1" customWidth="1"/>
    <col min="12554" max="12554" width="11" style="42" bestFit="1" customWidth="1"/>
    <col min="12555" max="12555" width="11.375" style="42" customWidth="1"/>
    <col min="12556" max="12558" width="13.125" style="42" bestFit="1" customWidth="1"/>
    <col min="12559" max="12559" width="8.75" style="42" bestFit="1" customWidth="1"/>
    <col min="12560" max="12560" width="47.125" style="42" bestFit="1" customWidth="1"/>
    <col min="12561" max="12800" width="10.125" style="42"/>
    <col min="12801" max="12801" width="8.375" style="42" customWidth="1"/>
    <col min="12802" max="12802" width="8.75" style="42" bestFit="1" customWidth="1"/>
    <col min="12803" max="12803" width="8.75" style="42" customWidth="1"/>
    <col min="12804" max="12804" width="8.75" style="42" bestFit="1" customWidth="1"/>
    <col min="12805" max="12805" width="16" style="42" customWidth="1"/>
    <col min="12806" max="12806" width="8.375" style="42" customWidth="1"/>
    <col min="12807" max="12807" width="7.25" style="42" customWidth="1"/>
    <col min="12808" max="12809" width="8.75" style="42" bestFit="1" customWidth="1"/>
    <col min="12810" max="12810" width="11" style="42" bestFit="1" customWidth="1"/>
    <col min="12811" max="12811" width="11.375" style="42" customWidth="1"/>
    <col min="12812" max="12814" width="13.125" style="42" bestFit="1" customWidth="1"/>
    <col min="12815" max="12815" width="8.75" style="42" bestFit="1" customWidth="1"/>
    <col min="12816" max="12816" width="47.125" style="42" bestFit="1" customWidth="1"/>
    <col min="12817" max="13056" width="10.125" style="42"/>
    <col min="13057" max="13057" width="8.375" style="42" customWidth="1"/>
    <col min="13058" max="13058" width="8.75" style="42" bestFit="1" customWidth="1"/>
    <col min="13059" max="13059" width="8.75" style="42" customWidth="1"/>
    <col min="13060" max="13060" width="8.75" style="42" bestFit="1" customWidth="1"/>
    <col min="13061" max="13061" width="16" style="42" customWidth="1"/>
    <col min="13062" max="13062" width="8.375" style="42" customWidth="1"/>
    <col min="13063" max="13063" width="7.25" style="42" customWidth="1"/>
    <col min="13064" max="13065" width="8.75" style="42" bestFit="1" customWidth="1"/>
    <col min="13066" max="13066" width="11" style="42" bestFit="1" customWidth="1"/>
    <col min="13067" max="13067" width="11.375" style="42" customWidth="1"/>
    <col min="13068" max="13070" width="13.125" style="42" bestFit="1" customWidth="1"/>
    <col min="13071" max="13071" width="8.75" style="42" bestFit="1" customWidth="1"/>
    <col min="13072" max="13072" width="47.125" style="42" bestFit="1" customWidth="1"/>
    <col min="13073" max="13312" width="10.125" style="42"/>
    <col min="13313" max="13313" width="8.375" style="42" customWidth="1"/>
    <col min="13314" max="13314" width="8.75" style="42" bestFit="1" customWidth="1"/>
    <col min="13315" max="13315" width="8.75" style="42" customWidth="1"/>
    <col min="13316" max="13316" width="8.75" style="42" bestFit="1" customWidth="1"/>
    <col min="13317" max="13317" width="16" style="42" customWidth="1"/>
    <col min="13318" max="13318" width="8.375" style="42" customWidth="1"/>
    <col min="13319" max="13319" width="7.25" style="42" customWidth="1"/>
    <col min="13320" max="13321" width="8.75" style="42" bestFit="1" customWidth="1"/>
    <col min="13322" max="13322" width="11" style="42" bestFit="1" customWidth="1"/>
    <col min="13323" max="13323" width="11.375" style="42" customWidth="1"/>
    <col min="13324" max="13326" width="13.125" style="42" bestFit="1" customWidth="1"/>
    <col min="13327" max="13327" width="8.75" style="42" bestFit="1" customWidth="1"/>
    <col min="13328" max="13328" width="47.125" style="42" bestFit="1" customWidth="1"/>
    <col min="13329" max="13568" width="10.125" style="42"/>
    <col min="13569" max="13569" width="8.375" style="42" customWidth="1"/>
    <col min="13570" max="13570" width="8.75" style="42" bestFit="1" customWidth="1"/>
    <col min="13571" max="13571" width="8.75" style="42" customWidth="1"/>
    <col min="13572" max="13572" width="8.75" style="42" bestFit="1" customWidth="1"/>
    <col min="13573" max="13573" width="16" style="42" customWidth="1"/>
    <col min="13574" max="13574" width="8.375" style="42" customWidth="1"/>
    <col min="13575" max="13575" width="7.25" style="42" customWidth="1"/>
    <col min="13576" max="13577" width="8.75" style="42" bestFit="1" customWidth="1"/>
    <col min="13578" max="13578" width="11" style="42" bestFit="1" customWidth="1"/>
    <col min="13579" max="13579" width="11.375" style="42" customWidth="1"/>
    <col min="13580" max="13582" width="13.125" style="42" bestFit="1" customWidth="1"/>
    <col min="13583" max="13583" width="8.75" style="42" bestFit="1" customWidth="1"/>
    <col min="13584" max="13584" width="47.125" style="42" bestFit="1" customWidth="1"/>
    <col min="13585" max="13824" width="10.125" style="42"/>
    <col min="13825" max="13825" width="8.375" style="42" customWidth="1"/>
    <col min="13826" max="13826" width="8.75" style="42" bestFit="1" customWidth="1"/>
    <col min="13827" max="13827" width="8.75" style="42" customWidth="1"/>
    <col min="13828" max="13828" width="8.75" style="42" bestFit="1" customWidth="1"/>
    <col min="13829" max="13829" width="16" style="42" customWidth="1"/>
    <col min="13830" max="13830" width="8.375" style="42" customWidth="1"/>
    <col min="13831" max="13831" width="7.25" style="42" customWidth="1"/>
    <col min="13832" max="13833" width="8.75" style="42" bestFit="1" customWidth="1"/>
    <col min="13834" max="13834" width="11" style="42" bestFit="1" customWidth="1"/>
    <col min="13835" max="13835" width="11.375" style="42" customWidth="1"/>
    <col min="13836" max="13838" width="13.125" style="42" bestFit="1" customWidth="1"/>
    <col min="13839" max="13839" width="8.75" style="42" bestFit="1" customWidth="1"/>
    <col min="13840" max="13840" width="47.125" style="42" bestFit="1" customWidth="1"/>
    <col min="13841" max="14080" width="10.125" style="42"/>
    <col min="14081" max="14081" width="8.375" style="42" customWidth="1"/>
    <col min="14082" max="14082" width="8.75" style="42" bestFit="1" customWidth="1"/>
    <col min="14083" max="14083" width="8.75" style="42" customWidth="1"/>
    <col min="14084" max="14084" width="8.75" style="42" bestFit="1" customWidth="1"/>
    <col min="14085" max="14085" width="16" style="42" customWidth="1"/>
    <col min="14086" max="14086" width="8.375" style="42" customWidth="1"/>
    <col min="14087" max="14087" width="7.25" style="42" customWidth="1"/>
    <col min="14088" max="14089" width="8.75" style="42" bestFit="1" customWidth="1"/>
    <col min="14090" max="14090" width="11" style="42" bestFit="1" customWidth="1"/>
    <col min="14091" max="14091" width="11.375" style="42" customWidth="1"/>
    <col min="14092" max="14094" width="13.125" style="42" bestFit="1" customWidth="1"/>
    <col min="14095" max="14095" width="8.75" style="42" bestFit="1" customWidth="1"/>
    <col min="14096" max="14096" width="47.125" style="42" bestFit="1" customWidth="1"/>
    <col min="14097" max="14336" width="10.125" style="42"/>
    <col min="14337" max="14337" width="8.375" style="42" customWidth="1"/>
    <col min="14338" max="14338" width="8.75" style="42" bestFit="1" customWidth="1"/>
    <col min="14339" max="14339" width="8.75" style="42" customWidth="1"/>
    <col min="14340" max="14340" width="8.75" style="42" bestFit="1" customWidth="1"/>
    <col min="14341" max="14341" width="16" style="42" customWidth="1"/>
    <col min="14342" max="14342" width="8.375" style="42" customWidth="1"/>
    <col min="14343" max="14343" width="7.25" style="42" customWidth="1"/>
    <col min="14344" max="14345" width="8.75" style="42" bestFit="1" customWidth="1"/>
    <col min="14346" max="14346" width="11" style="42" bestFit="1" customWidth="1"/>
    <col min="14347" max="14347" width="11.375" style="42" customWidth="1"/>
    <col min="14348" max="14350" width="13.125" style="42" bestFit="1" customWidth="1"/>
    <col min="14351" max="14351" width="8.75" style="42" bestFit="1" customWidth="1"/>
    <col min="14352" max="14352" width="47.125" style="42" bestFit="1" customWidth="1"/>
    <col min="14353" max="14592" width="10.125" style="42"/>
    <col min="14593" max="14593" width="8.375" style="42" customWidth="1"/>
    <col min="14594" max="14594" width="8.75" style="42" bestFit="1" customWidth="1"/>
    <col min="14595" max="14595" width="8.75" style="42" customWidth="1"/>
    <col min="14596" max="14596" width="8.75" style="42" bestFit="1" customWidth="1"/>
    <col min="14597" max="14597" width="16" style="42" customWidth="1"/>
    <col min="14598" max="14598" width="8.375" style="42" customWidth="1"/>
    <col min="14599" max="14599" width="7.25" style="42" customWidth="1"/>
    <col min="14600" max="14601" width="8.75" style="42" bestFit="1" customWidth="1"/>
    <col min="14602" max="14602" width="11" style="42" bestFit="1" customWidth="1"/>
    <col min="14603" max="14603" width="11.375" style="42" customWidth="1"/>
    <col min="14604" max="14606" width="13.125" style="42" bestFit="1" customWidth="1"/>
    <col min="14607" max="14607" width="8.75" style="42" bestFit="1" customWidth="1"/>
    <col min="14608" max="14608" width="47.125" style="42" bestFit="1" customWidth="1"/>
    <col min="14609" max="14848" width="10.125" style="42"/>
    <col min="14849" max="14849" width="8.375" style="42" customWidth="1"/>
    <col min="14850" max="14850" width="8.75" style="42" bestFit="1" customWidth="1"/>
    <col min="14851" max="14851" width="8.75" style="42" customWidth="1"/>
    <col min="14852" max="14852" width="8.75" style="42" bestFit="1" customWidth="1"/>
    <col min="14853" max="14853" width="16" style="42" customWidth="1"/>
    <col min="14854" max="14854" width="8.375" style="42" customWidth="1"/>
    <col min="14855" max="14855" width="7.25" style="42" customWidth="1"/>
    <col min="14856" max="14857" width="8.75" style="42" bestFit="1" customWidth="1"/>
    <col min="14858" max="14858" width="11" style="42" bestFit="1" customWidth="1"/>
    <col min="14859" max="14859" width="11.375" style="42" customWidth="1"/>
    <col min="14860" max="14862" width="13.125" style="42" bestFit="1" customWidth="1"/>
    <col min="14863" max="14863" width="8.75" style="42" bestFit="1" customWidth="1"/>
    <col min="14864" max="14864" width="47.125" style="42" bestFit="1" customWidth="1"/>
    <col min="14865" max="15104" width="10.125" style="42"/>
    <col min="15105" max="15105" width="8.375" style="42" customWidth="1"/>
    <col min="15106" max="15106" width="8.75" style="42" bestFit="1" customWidth="1"/>
    <col min="15107" max="15107" width="8.75" style="42" customWidth="1"/>
    <col min="15108" max="15108" width="8.75" style="42" bestFit="1" customWidth="1"/>
    <col min="15109" max="15109" width="16" style="42" customWidth="1"/>
    <col min="15110" max="15110" width="8.375" style="42" customWidth="1"/>
    <col min="15111" max="15111" width="7.25" style="42" customWidth="1"/>
    <col min="15112" max="15113" width="8.75" style="42" bestFit="1" customWidth="1"/>
    <col min="15114" max="15114" width="11" style="42" bestFit="1" customWidth="1"/>
    <col min="15115" max="15115" width="11.375" style="42" customWidth="1"/>
    <col min="15116" max="15118" width="13.125" style="42" bestFit="1" customWidth="1"/>
    <col min="15119" max="15119" width="8.75" style="42" bestFit="1" customWidth="1"/>
    <col min="15120" max="15120" width="47.125" style="42" bestFit="1" customWidth="1"/>
    <col min="15121" max="15360" width="10.125" style="42"/>
    <col min="15361" max="15361" width="8.375" style="42" customWidth="1"/>
    <col min="15362" max="15362" width="8.75" style="42" bestFit="1" customWidth="1"/>
    <col min="15363" max="15363" width="8.75" style="42" customWidth="1"/>
    <col min="15364" max="15364" width="8.75" style="42" bestFit="1" customWidth="1"/>
    <col min="15365" max="15365" width="16" style="42" customWidth="1"/>
    <col min="15366" max="15366" width="8.375" style="42" customWidth="1"/>
    <col min="15367" max="15367" width="7.25" style="42" customWidth="1"/>
    <col min="15368" max="15369" width="8.75" style="42" bestFit="1" customWidth="1"/>
    <col min="15370" max="15370" width="11" style="42" bestFit="1" customWidth="1"/>
    <col min="15371" max="15371" width="11.375" style="42" customWidth="1"/>
    <col min="15372" max="15374" width="13.125" style="42" bestFit="1" customWidth="1"/>
    <col min="15375" max="15375" width="8.75" style="42" bestFit="1" customWidth="1"/>
    <col min="15376" max="15376" width="47.125" style="42" bestFit="1" customWidth="1"/>
    <col min="15377" max="15616" width="10.125" style="42"/>
    <col min="15617" max="15617" width="8.375" style="42" customWidth="1"/>
    <col min="15618" max="15618" width="8.75" style="42" bestFit="1" customWidth="1"/>
    <col min="15619" max="15619" width="8.75" style="42" customWidth="1"/>
    <col min="15620" max="15620" width="8.75" style="42" bestFit="1" customWidth="1"/>
    <col min="15621" max="15621" width="16" style="42" customWidth="1"/>
    <col min="15622" max="15622" width="8.375" style="42" customWidth="1"/>
    <col min="15623" max="15623" width="7.25" style="42" customWidth="1"/>
    <col min="15624" max="15625" width="8.75" style="42" bestFit="1" customWidth="1"/>
    <col min="15626" max="15626" width="11" style="42" bestFit="1" customWidth="1"/>
    <col min="15627" max="15627" width="11.375" style="42" customWidth="1"/>
    <col min="15628" max="15630" width="13.125" style="42" bestFit="1" customWidth="1"/>
    <col min="15631" max="15631" width="8.75" style="42" bestFit="1" customWidth="1"/>
    <col min="15632" max="15632" width="47.125" style="42" bestFit="1" customWidth="1"/>
    <col min="15633" max="15872" width="10.125" style="42"/>
    <col min="15873" max="15873" width="8.375" style="42" customWidth="1"/>
    <col min="15874" max="15874" width="8.75" style="42" bestFit="1" customWidth="1"/>
    <col min="15875" max="15875" width="8.75" style="42" customWidth="1"/>
    <col min="15876" max="15876" width="8.75" style="42" bestFit="1" customWidth="1"/>
    <col min="15877" max="15877" width="16" style="42" customWidth="1"/>
    <col min="15878" max="15878" width="8.375" style="42" customWidth="1"/>
    <col min="15879" max="15879" width="7.25" style="42" customWidth="1"/>
    <col min="15880" max="15881" width="8.75" style="42" bestFit="1" customWidth="1"/>
    <col min="15882" max="15882" width="11" style="42" bestFit="1" customWidth="1"/>
    <col min="15883" max="15883" width="11.375" style="42" customWidth="1"/>
    <col min="15884" max="15886" width="13.125" style="42" bestFit="1" customWidth="1"/>
    <col min="15887" max="15887" width="8.75" style="42" bestFit="1" customWidth="1"/>
    <col min="15888" max="15888" width="47.125" style="42" bestFit="1" customWidth="1"/>
    <col min="15889" max="16128" width="10.125" style="42"/>
    <col min="16129" max="16129" width="8.375" style="42" customWidth="1"/>
    <col min="16130" max="16130" width="8.75" style="42" bestFit="1" customWidth="1"/>
    <col min="16131" max="16131" width="8.75" style="42" customWidth="1"/>
    <col min="16132" max="16132" width="8.75" style="42" bestFit="1" customWidth="1"/>
    <col min="16133" max="16133" width="16" style="42" customWidth="1"/>
    <col min="16134" max="16134" width="8.375" style="42" customWidth="1"/>
    <col min="16135" max="16135" width="7.25" style="42" customWidth="1"/>
    <col min="16136" max="16137" width="8.75" style="42" bestFit="1" customWidth="1"/>
    <col min="16138" max="16138" width="11" style="42" bestFit="1" customWidth="1"/>
    <col min="16139" max="16139" width="11.375" style="42" customWidth="1"/>
    <col min="16140" max="16142" width="13.125" style="42" bestFit="1" customWidth="1"/>
    <col min="16143" max="16143" width="8.75" style="42" bestFit="1" customWidth="1"/>
    <col min="16144" max="16144" width="47.125" style="42" bestFit="1" customWidth="1"/>
    <col min="16145" max="16384" width="10.125" style="42"/>
  </cols>
  <sheetData>
    <row r="1" spans="1:16" x14ac:dyDescent="0.3">
      <c r="A1" s="42" t="s">
        <v>18</v>
      </c>
      <c r="B1" s="42" t="s">
        <v>19</v>
      </c>
    </row>
    <row r="2" spans="1:16" x14ac:dyDescent="0.3">
      <c r="A2" s="42" t="s">
        <v>20</v>
      </c>
      <c r="B2" s="42" t="s">
        <v>212</v>
      </c>
      <c r="C2" s="42" t="s">
        <v>22</v>
      </c>
    </row>
    <row r="3" spans="1:16" x14ac:dyDescent="0.3">
      <c r="A3" s="42" t="s">
        <v>23</v>
      </c>
      <c r="B3" s="42" t="s">
        <v>213</v>
      </c>
    </row>
    <row r="4" spans="1:16" x14ac:dyDescent="0.3">
      <c r="A4" s="43" t="s">
        <v>26</v>
      </c>
      <c r="B4" s="43" t="s">
        <v>27</v>
      </c>
      <c r="C4" s="43" t="s">
        <v>28</v>
      </c>
      <c r="D4" s="43" t="s">
        <v>29</v>
      </c>
      <c r="E4" s="43" t="s">
        <v>30</v>
      </c>
      <c r="F4" s="43" t="s">
        <v>31</v>
      </c>
      <c r="G4" s="43" t="s">
        <v>32</v>
      </c>
      <c r="H4" s="43" t="s">
        <v>33</v>
      </c>
      <c r="I4" s="43" t="s">
        <v>34</v>
      </c>
      <c r="J4" s="43" t="s">
        <v>35</v>
      </c>
      <c r="K4" s="43" t="s">
        <v>36</v>
      </c>
      <c r="L4" s="43" t="s">
        <v>37</v>
      </c>
      <c r="M4" s="43" t="s">
        <v>38</v>
      </c>
      <c r="N4" s="43" t="s">
        <v>39</v>
      </c>
      <c r="O4" s="43" t="s">
        <v>40</v>
      </c>
      <c r="P4" s="43" t="s">
        <v>41</v>
      </c>
    </row>
    <row r="5" spans="1:16" x14ac:dyDescent="0.3">
      <c r="A5" s="43" t="s">
        <v>25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</row>
    <row r="6" spans="1:16" x14ac:dyDescent="0.3">
      <c r="A6" s="43" t="s">
        <v>42</v>
      </c>
      <c r="B6" s="43" t="s">
        <v>12</v>
      </c>
      <c r="C6" s="43" t="s">
        <v>43</v>
      </c>
      <c r="D6" s="43" t="s">
        <v>44</v>
      </c>
      <c r="E6" s="43" t="s">
        <v>85</v>
      </c>
      <c r="F6" s="43">
        <v>725</v>
      </c>
      <c r="G6" s="43">
        <v>0</v>
      </c>
      <c r="H6" s="43">
        <v>725</v>
      </c>
      <c r="I6" s="43" t="s">
        <v>15</v>
      </c>
      <c r="J6" s="44">
        <v>2336.02</v>
      </c>
      <c r="K6" s="43">
        <v>0</v>
      </c>
      <c r="L6" s="43">
        <v>0</v>
      </c>
      <c r="M6" s="44">
        <v>2336.02</v>
      </c>
      <c r="N6" s="44">
        <v>2336.02</v>
      </c>
      <c r="O6" s="43">
        <v>28.045000000000002</v>
      </c>
      <c r="P6" s="43" t="s">
        <v>86</v>
      </c>
    </row>
    <row r="7" spans="1:16" x14ac:dyDescent="0.3">
      <c r="A7" s="43" t="s">
        <v>42</v>
      </c>
      <c r="B7" s="43" t="s">
        <v>12</v>
      </c>
      <c r="C7" s="43" t="s">
        <v>43</v>
      </c>
      <c r="D7" s="43" t="s">
        <v>44</v>
      </c>
      <c r="E7" s="43" t="s">
        <v>87</v>
      </c>
      <c r="F7" s="43">
        <v>15</v>
      </c>
      <c r="G7" s="43">
        <v>0</v>
      </c>
      <c r="H7" s="43">
        <v>15</v>
      </c>
      <c r="I7" s="43" t="s">
        <v>15</v>
      </c>
      <c r="J7" s="43">
        <v>126</v>
      </c>
      <c r="K7" s="43">
        <v>0</v>
      </c>
      <c r="L7" s="43">
        <v>0</v>
      </c>
      <c r="M7" s="43">
        <v>126</v>
      </c>
      <c r="N7" s="43">
        <v>126</v>
      </c>
      <c r="O7" s="43">
        <v>28.045000000000002</v>
      </c>
      <c r="P7" s="43" t="s">
        <v>88</v>
      </c>
    </row>
    <row r="8" spans="1:16" x14ac:dyDescent="0.3">
      <c r="A8" s="43" t="s">
        <v>42</v>
      </c>
      <c r="B8" s="43" t="s">
        <v>12</v>
      </c>
      <c r="C8" s="43" t="s">
        <v>43</v>
      </c>
      <c r="D8" s="43" t="s">
        <v>44</v>
      </c>
      <c r="E8" s="43" t="s">
        <v>89</v>
      </c>
      <c r="F8" s="43">
        <v>41.5</v>
      </c>
      <c r="G8" s="43">
        <v>0</v>
      </c>
      <c r="H8" s="43">
        <v>41.5</v>
      </c>
      <c r="I8" s="43" t="s">
        <v>15</v>
      </c>
      <c r="J8" s="43">
        <v>249</v>
      </c>
      <c r="K8" s="43">
        <v>0</v>
      </c>
      <c r="L8" s="43">
        <v>0</v>
      </c>
      <c r="M8" s="43">
        <v>249</v>
      </c>
      <c r="N8" s="43">
        <v>249</v>
      </c>
      <c r="O8" s="43">
        <v>28.045000000000002</v>
      </c>
      <c r="P8" s="43" t="s">
        <v>90</v>
      </c>
    </row>
    <row r="9" spans="1:16" x14ac:dyDescent="0.3">
      <c r="A9" s="43" t="s">
        <v>42</v>
      </c>
      <c r="B9" s="43" t="s">
        <v>12</v>
      </c>
      <c r="C9" s="43" t="s">
        <v>43</v>
      </c>
      <c r="D9" s="43" t="s">
        <v>44</v>
      </c>
      <c r="E9" s="43" t="s">
        <v>91</v>
      </c>
      <c r="F9" s="43">
        <v>4421</v>
      </c>
      <c r="G9" s="43">
        <v>0</v>
      </c>
      <c r="H9" s="43">
        <v>4421</v>
      </c>
      <c r="I9" s="43" t="s">
        <v>15</v>
      </c>
      <c r="J9" s="44">
        <v>14721.93</v>
      </c>
      <c r="K9" s="43">
        <v>0</v>
      </c>
      <c r="L9" s="43">
        <v>0</v>
      </c>
      <c r="M9" s="44">
        <v>14721.93</v>
      </c>
      <c r="N9" s="44">
        <v>14721.93</v>
      </c>
      <c r="O9" s="43">
        <v>28.045000000000002</v>
      </c>
      <c r="P9" s="43" t="s">
        <v>92</v>
      </c>
    </row>
    <row r="10" spans="1:16" x14ac:dyDescent="0.3">
      <c r="A10" s="43" t="s">
        <v>42</v>
      </c>
      <c r="B10" s="43" t="s">
        <v>12</v>
      </c>
      <c r="C10" s="43" t="s">
        <v>43</v>
      </c>
      <c r="D10" s="43" t="s">
        <v>44</v>
      </c>
      <c r="E10" s="43" t="s">
        <v>93</v>
      </c>
      <c r="F10" s="43">
        <v>16</v>
      </c>
      <c r="G10" s="43">
        <v>0</v>
      </c>
      <c r="H10" s="43">
        <v>16</v>
      </c>
      <c r="I10" s="43" t="s">
        <v>15</v>
      </c>
      <c r="J10" s="43">
        <v>134.4</v>
      </c>
      <c r="K10" s="43">
        <v>0</v>
      </c>
      <c r="L10" s="43">
        <v>0</v>
      </c>
      <c r="M10" s="43">
        <v>134.4</v>
      </c>
      <c r="N10" s="43">
        <v>134.4</v>
      </c>
      <c r="O10" s="43">
        <v>28.045000000000002</v>
      </c>
      <c r="P10" s="43" t="s">
        <v>88</v>
      </c>
    </row>
    <row r="11" spans="1:16" x14ac:dyDescent="0.3">
      <c r="A11" s="43" t="s">
        <v>42</v>
      </c>
      <c r="B11" s="43" t="s">
        <v>12</v>
      </c>
      <c r="C11" s="43" t="s">
        <v>43</v>
      </c>
      <c r="D11" s="43" t="s">
        <v>44</v>
      </c>
      <c r="E11" s="43" t="s">
        <v>94</v>
      </c>
      <c r="F11" s="43">
        <v>70</v>
      </c>
      <c r="G11" s="43">
        <v>0</v>
      </c>
      <c r="H11" s="43">
        <v>70</v>
      </c>
      <c r="I11" s="43" t="s">
        <v>15</v>
      </c>
      <c r="J11" s="43">
        <v>567</v>
      </c>
      <c r="K11" s="43">
        <v>0</v>
      </c>
      <c r="L11" s="43">
        <v>0</v>
      </c>
      <c r="M11" s="43">
        <v>567</v>
      </c>
      <c r="N11" s="43">
        <v>567</v>
      </c>
      <c r="O11" s="43">
        <v>28.045000000000002</v>
      </c>
      <c r="P11" s="43" t="s">
        <v>88</v>
      </c>
    </row>
    <row r="12" spans="1:16" x14ac:dyDescent="0.3">
      <c r="A12" s="43" t="s">
        <v>42</v>
      </c>
      <c r="B12" s="43" t="s">
        <v>12</v>
      </c>
      <c r="C12" s="43" t="s">
        <v>43</v>
      </c>
      <c r="D12" s="43" t="s">
        <v>44</v>
      </c>
      <c r="E12" s="43" t="s">
        <v>95</v>
      </c>
      <c r="F12" s="43">
        <v>14</v>
      </c>
      <c r="G12" s="43">
        <v>0</v>
      </c>
      <c r="H12" s="43">
        <v>14</v>
      </c>
      <c r="I12" s="43" t="s">
        <v>15</v>
      </c>
      <c r="J12" s="43">
        <v>91</v>
      </c>
      <c r="K12" s="43">
        <v>0</v>
      </c>
      <c r="L12" s="43">
        <v>0</v>
      </c>
      <c r="M12" s="43">
        <v>91</v>
      </c>
      <c r="N12" s="43">
        <v>91</v>
      </c>
      <c r="O12" s="43">
        <v>28.045000000000002</v>
      </c>
      <c r="P12" s="43" t="s">
        <v>88</v>
      </c>
    </row>
    <row r="13" spans="1:16" x14ac:dyDescent="0.3">
      <c r="A13" s="43" t="s">
        <v>42</v>
      </c>
      <c r="B13" s="43" t="s">
        <v>12</v>
      </c>
      <c r="C13" s="43" t="s">
        <v>43</v>
      </c>
      <c r="D13" s="43" t="s">
        <v>44</v>
      </c>
      <c r="E13" s="43" t="s">
        <v>96</v>
      </c>
      <c r="F13" s="43">
        <v>33</v>
      </c>
      <c r="G13" s="43">
        <v>0</v>
      </c>
      <c r="H13" s="43">
        <v>33</v>
      </c>
      <c r="I13" s="43" t="s">
        <v>15</v>
      </c>
      <c r="J13" s="43">
        <v>198</v>
      </c>
      <c r="K13" s="43">
        <v>0</v>
      </c>
      <c r="L13" s="43">
        <v>0</v>
      </c>
      <c r="M13" s="43">
        <v>198</v>
      </c>
      <c r="N13" s="43">
        <v>198</v>
      </c>
      <c r="O13" s="43">
        <v>28.045000000000002</v>
      </c>
      <c r="P13" s="43" t="s">
        <v>88</v>
      </c>
    </row>
    <row r="14" spans="1:16" x14ac:dyDescent="0.3">
      <c r="A14" s="43" t="s">
        <v>42</v>
      </c>
      <c r="B14" s="43" t="s">
        <v>12</v>
      </c>
      <c r="C14" s="43" t="s">
        <v>43</v>
      </c>
      <c r="D14" s="43" t="s">
        <v>44</v>
      </c>
      <c r="E14" s="43" t="s">
        <v>97</v>
      </c>
      <c r="F14" s="43">
        <v>49</v>
      </c>
      <c r="G14" s="43">
        <v>0</v>
      </c>
      <c r="H14" s="43">
        <v>49</v>
      </c>
      <c r="I14" s="43" t="s">
        <v>15</v>
      </c>
      <c r="J14" s="43">
        <v>411.6</v>
      </c>
      <c r="K14" s="43">
        <v>0</v>
      </c>
      <c r="L14" s="43">
        <v>0</v>
      </c>
      <c r="M14" s="43">
        <v>411.6</v>
      </c>
      <c r="N14" s="43">
        <v>411.6</v>
      </c>
      <c r="O14" s="43">
        <v>28.045000000000002</v>
      </c>
      <c r="P14" s="43" t="s">
        <v>88</v>
      </c>
    </row>
    <row r="15" spans="1:16" x14ac:dyDescent="0.3">
      <c r="A15" s="43" t="s">
        <v>42</v>
      </c>
      <c r="B15" s="43" t="s">
        <v>12</v>
      </c>
      <c r="C15" s="43" t="s">
        <v>43</v>
      </c>
      <c r="D15" s="43" t="s">
        <v>44</v>
      </c>
      <c r="E15" s="43" t="s">
        <v>98</v>
      </c>
      <c r="F15" s="43">
        <v>2</v>
      </c>
      <c r="G15" s="43">
        <v>0</v>
      </c>
      <c r="H15" s="43">
        <v>2</v>
      </c>
      <c r="I15" s="43" t="s">
        <v>15</v>
      </c>
      <c r="J15" s="43">
        <v>10</v>
      </c>
      <c r="K15" s="43">
        <v>0</v>
      </c>
      <c r="L15" s="43">
        <v>0</v>
      </c>
      <c r="M15" s="43">
        <v>10</v>
      </c>
      <c r="N15" s="43">
        <v>10</v>
      </c>
      <c r="O15" s="43">
        <v>28.045000000000002</v>
      </c>
      <c r="P15" s="43" t="s">
        <v>88</v>
      </c>
    </row>
    <row r="16" spans="1:16" x14ac:dyDescent="0.3">
      <c r="A16" s="43" t="s">
        <v>42</v>
      </c>
      <c r="B16" s="43" t="s">
        <v>12</v>
      </c>
      <c r="C16" s="43" t="s">
        <v>43</v>
      </c>
      <c r="D16" s="43" t="s">
        <v>44</v>
      </c>
      <c r="E16" s="43" t="s">
        <v>99</v>
      </c>
      <c r="F16" s="43">
        <v>6</v>
      </c>
      <c r="G16" s="43">
        <v>0</v>
      </c>
      <c r="H16" s="43">
        <v>6</v>
      </c>
      <c r="I16" s="43" t="s">
        <v>15</v>
      </c>
      <c r="J16" s="43">
        <v>50.4</v>
      </c>
      <c r="K16" s="43">
        <v>0</v>
      </c>
      <c r="L16" s="43">
        <v>0</v>
      </c>
      <c r="M16" s="43">
        <v>50.4</v>
      </c>
      <c r="N16" s="43">
        <v>50.4</v>
      </c>
      <c r="O16" s="43">
        <v>28.045000000000002</v>
      </c>
      <c r="P16" s="43" t="s">
        <v>88</v>
      </c>
    </row>
    <row r="17" spans="1:16" x14ac:dyDescent="0.3">
      <c r="A17" s="43" t="s">
        <v>42</v>
      </c>
      <c r="B17" s="43" t="s">
        <v>12</v>
      </c>
      <c r="C17" s="43" t="s">
        <v>43</v>
      </c>
      <c r="D17" s="43" t="s">
        <v>44</v>
      </c>
      <c r="E17" s="43" t="s">
        <v>100</v>
      </c>
      <c r="F17" s="43">
        <v>5</v>
      </c>
      <c r="G17" s="43">
        <v>0</v>
      </c>
      <c r="H17" s="43">
        <v>5</v>
      </c>
      <c r="I17" s="43" t="s">
        <v>15</v>
      </c>
      <c r="J17" s="43">
        <v>66.150000000000006</v>
      </c>
      <c r="K17" s="43">
        <v>0</v>
      </c>
      <c r="L17" s="43">
        <v>0</v>
      </c>
      <c r="M17" s="43">
        <v>66.150000000000006</v>
      </c>
      <c r="N17" s="43">
        <v>66.150000000000006</v>
      </c>
      <c r="O17" s="43">
        <v>28.045000000000002</v>
      </c>
      <c r="P17" s="43" t="s">
        <v>88</v>
      </c>
    </row>
    <row r="18" spans="1:16" x14ac:dyDescent="0.3">
      <c r="A18" s="43" t="s">
        <v>42</v>
      </c>
      <c r="B18" s="43" t="s">
        <v>12</v>
      </c>
      <c r="C18" s="43" t="s">
        <v>43</v>
      </c>
      <c r="D18" s="43" t="s">
        <v>44</v>
      </c>
      <c r="E18" s="43" t="s">
        <v>101</v>
      </c>
      <c r="F18" s="43">
        <v>100</v>
      </c>
      <c r="G18" s="43">
        <v>0</v>
      </c>
      <c r="H18" s="43">
        <v>100</v>
      </c>
      <c r="I18" s="43" t="s">
        <v>15</v>
      </c>
      <c r="J18" s="43">
        <v>810</v>
      </c>
      <c r="K18" s="43">
        <v>0</v>
      </c>
      <c r="L18" s="43">
        <v>0</v>
      </c>
      <c r="M18" s="43">
        <v>810</v>
      </c>
      <c r="N18" s="43">
        <v>810</v>
      </c>
      <c r="O18" s="43">
        <v>28.045000000000002</v>
      </c>
      <c r="P18" s="43" t="s">
        <v>88</v>
      </c>
    </row>
    <row r="19" spans="1:16" x14ac:dyDescent="0.3">
      <c r="A19" s="43" t="s">
        <v>42</v>
      </c>
      <c r="B19" s="43" t="s">
        <v>12</v>
      </c>
      <c r="C19" s="43" t="s">
        <v>43</v>
      </c>
      <c r="D19" s="43" t="s">
        <v>44</v>
      </c>
      <c r="E19" s="43" t="s">
        <v>102</v>
      </c>
      <c r="F19" s="43">
        <v>19.5</v>
      </c>
      <c r="G19" s="43">
        <v>0</v>
      </c>
      <c r="H19" s="43">
        <v>19.5</v>
      </c>
      <c r="I19" s="43" t="s">
        <v>15</v>
      </c>
      <c r="J19" s="43">
        <v>46.8</v>
      </c>
      <c r="K19" s="43">
        <v>0</v>
      </c>
      <c r="L19" s="43">
        <v>0</v>
      </c>
      <c r="M19" s="43">
        <v>46.8</v>
      </c>
      <c r="N19" s="43">
        <v>46.8</v>
      </c>
      <c r="O19" s="43">
        <v>28.045000000000002</v>
      </c>
      <c r="P19" s="43" t="s">
        <v>88</v>
      </c>
    </row>
    <row r="20" spans="1:16" x14ac:dyDescent="0.3">
      <c r="A20" s="43" t="s">
        <v>42</v>
      </c>
      <c r="B20" s="43" t="s">
        <v>12</v>
      </c>
      <c r="C20" s="43" t="s">
        <v>43</v>
      </c>
      <c r="D20" s="43" t="s">
        <v>44</v>
      </c>
      <c r="E20" s="43" t="s">
        <v>103</v>
      </c>
      <c r="F20" s="43">
        <v>60</v>
      </c>
      <c r="G20" s="43">
        <v>0</v>
      </c>
      <c r="H20" s="43">
        <v>60</v>
      </c>
      <c r="I20" s="43" t="s">
        <v>15</v>
      </c>
      <c r="J20" s="43">
        <v>486</v>
      </c>
      <c r="K20" s="43">
        <v>0</v>
      </c>
      <c r="L20" s="43">
        <v>0</v>
      </c>
      <c r="M20" s="43">
        <v>486</v>
      </c>
      <c r="N20" s="43">
        <v>486</v>
      </c>
      <c r="O20" s="43">
        <v>28.045000000000002</v>
      </c>
      <c r="P20" s="43" t="s">
        <v>88</v>
      </c>
    </row>
    <row r="21" spans="1:16" x14ac:dyDescent="0.3">
      <c r="A21" s="43" t="s">
        <v>42</v>
      </c>
      <c r="B21" s="43" t="s">
        <v>12</v>
      </c>
      <c r="C21" s="43" t="s">
        <v>43</v>
      </c>
      <c r="D21" s="43" t="s">
        <v>44</v>
      </c>
      <c r="E21" s="43" t="s">
        <v>104</v>
      </c>
      <c r="F21" s="43">
        <v>6.5</v>
      </c>
      <c r="G21" s="43">
        <v>0</v>
      </c>
      <c r="H21" s="43">
        <v>6.5</v>
      </c>
      <c r="I21" s="43" t="s">
        <v>15</v>
      </c>
      <c r="J21" s="43">
        <v>76.489999999999995</v>
      </c>
      <c r="K21" s="43">
        <v>0</v>
      </c>
      <c r="L21" s="43">
        <v>0</v>
      </c>
      <c r="M21" s="43">
        <v>76.489999999999995</v>
      </c>
      <c r="N21" s="43">
        <v>76.489999999999995</v>
      </c>
      <c r="O21" s="43">
        <v>28.045000000000002</v>
      </c>
      <c r="P21" s="43" t="s">
        <v>88</v>
      </c>
    </row>
    <row r="22" spans="1:16" x14ac:dyDescent="0.3">
      <c r="A22" s="43" t="s">
        <v>42</v>
      </c>
      <c r="B22" s="43" t="s">
        <v>12</v>
      </c>
      <c r="C22" s="43" t="s">
        <v>43</v>
      </c>
      <c r="D22" s="43" t="s">
        <v>44</v>
      </c>
      <c r="E22" s="43" t="s">
        <v>105</v>
      </c>
      <c r="F22" s="43">
        <v>5138</v>
      </c>
      <c r="G22" s="43">
        <v>0</v>
      </c>
      <c r="H22" s="43">
        <v>5138</v>
      </c>
      <c r="I22" s="43" t="s">
        <v>15</v>
      </c>
      <c r="J22" s="44">
        <v>16387.84</v>
      </c>
      <c r="K22" s="43">
        <v>0</v>
      </c>
      <c r="L22" s="43">
        <v>0</v>
      </c>
      <c r="M22" s="44">
        <v>16387.84</v>
      </c>
      <c r="N22" s="44">
        <v>16387.84</v>
      </c>
      <c r="O22" s="43">
        <v>28.045000000000002</v>
      </c>
      <c r="P22" s="43" t="s">
        <v>92</v>
      </c>
    </row>
    <row r="23" spans="1:16" x14ac:dyDescent="0.3">
      <c r="A23" s="43" t="s">
        <v>42</v>
      </c>
      <c r="B23" s="43" t="s">
        <v>12</v>
      </c>
      <c r="C23" s="43" t="s">
        <v>43</v>
      </c>
      <c r="D23" s="43" t="s">
        <v>44</v>
      </c>
      <c r="E23" s="43" t="s">
        <v>106</v>
      </c>
      <c r="F23" s="43">
        <v>59</v>
      </c>
      <c r="G23" s="43">
        <v>0</v>
      </c>
      <c r="H23" s="43">
        <v>59</v>
      </c>
      <c r="I23" s="43" t="s">
        <v>15</v>
      </c>
      <c r="J23" s="43">
        <v>477.9</v>
      </c>
      <c r="K23" s="43">
        <v>0</v>
      </c>
      <c r="L23" s="43">
        <v>0</v>
      </c>
      <c r="M23" s="43">
        <v>477.9</v>
      </c>
      <c r="N23" s="43">
        <v>477.9</v>
      </c>
      <c r="O23" s="43">
        <v>28.045000000000002</v>
      </c>
      <c r="P23" s="43" t="s">
        <v>88</v>
      </c>
    </row>
    <row r="24" spans="1:16" x14ac:dyDescent="0.3">
      <c r="A24" s="43" t="s">
        <v>42</v>
      </c>
      <c r="B24" s="43" t="s">
        <v>12</v>
      </c>
      <c r="C24" s="43" t="s">
        <v>43</v>
      </c>
      <c r="D24" s="43" t="s">
        <v>44</v>
      </c>
      <c r="E24" s="43" t="s">
        <v>107</v>
      </c>
      <c r="F24" s="43">
        <v>169</v>
      </c>
      <c r="G24" s="43">
        <v>0</v>
      </c>
      <c r="H24" s="43">
        <v>169</v>
      </c>
      <c r="I24" s="43" t="s">
        <v>15</v>
      </c>
      <c r="J24" s="43">
        <v>802.57</v>
      </c>
      <c r="K24" s="43">
        <v>0</v>
      </c>
      <c r="L24" s="43">
        <v>0</v>
      </c>
      <c r="M24" s="43">
        <v>802.57</v>
      </c>
      <c r="N24" s="43">
        <v>802.57</v>
      </c>
      <c r="O24" s="43">
        <v>28.045000000000002</v>
      </c>
      <c r="P24" s="43" t="s">
        <v>92</v>
      </c>
    </row>
    <row r="25" spans="1:16" x14ac:dyDescent="0.3">
      <c r="A25" s="43" t="s">
        <v>42</v>
      </c>
      <c r="B25" s="43" t="s">
        <v>12</v>
      </c>
      <c r="C25" s="43" t="s">
        <v>43</v>
      </c>
      <c r="D25" s="43" t="s">
        <v>44</v>
      </c>
      <c r="E25" s="43" t="s">
        <v>108</v>
      </c>
      <c r="F25" s="43">
        <v>10</v>
      </c>
      <c r="G25" s="43">
        <v>0</v>
      </c>
      <c r="H25" s="43">
        <v>10</v>
      </c>
      <c r="I25" s="43" t="s">
        <v>15</v>
      </c>
      <c r="J25" s="43">
        <v>65</v>
      </c>
      <c r="K25" s="43">
        <v>0</v>
      </c>
      <c r="L25" s="43">
        <v>0</v>
      </c>
      <c r="M25" s="43">
        <v>65</v>
      </c>
      <c r="N25" s="43">
        <v>65</v>
      </c>
      <c r="O25" s="43">
        <v>28.045000000000002</v>
      </c>
      <c r="P25" s="43" t="s">
        <v>88</v>
      </c>
    </row>
    <row r="26" spans="1:16" x14ac:dyDescent="0.3">
      <c r="A26" s="43" t="s">
        <v>42</v>
      </c>
      <c r="B26" s="43" t="s">
        <v>12</v>
      </c>
      <c r="C26" s="43" t="s">
        <v>43</v>
      </c>
      <c r="D26" s="43" t="s">
        <v>44</v>
      </c>
      <c r="E26" s="43" t="s">
        <v>109</v>
      </c>
      <c r="F26" s="43">
        <v>3</v>
      </c>
      <c r="G26" s="43">
        <v>0</v>
      </c>
      <c r="H26" s="43">
        <v>3</v>
      </c>
      <c r="I26" s="43" t="s">
        <v>15</v>
      </c>
      <c r="J26" s="43">
        <v>20.6</v>
      </c>
      <c r="K26" s="43">
        <v>0</v>
      </c>
      <c r="L26" s="43">
        <v>0</v>
      </c>
      <c r="M26" s="43">
        <v>20.6</v>
      </c>
      <c r="N26" s="43">
        <v>20.6</v>
      </c>
      <c r="O26" s="43">
        <v>28.045000000000002</v>
      </c>
      <c r="P26" s="43" t="s">
        <v>88</v>
      </c>
    </row>
    <row r="27" spans="1:16" x14ac:dyDescent="0.3">
      <c r="A27" s="43" t="s">
        <v>42</v>
      </c>
      <c r="B27" s="43" t="s">
        <v>12</v>
      </c>
      <c r="C27" s="43" t="s">
        <v>43</v>
      </c>
      <c r="D27" s="43" t="s">
        <v>44</v>
      </c>
      <c r="E27" s="43" t="s">
        <v>110</v>
      </c>
      <c r="F27" s="43">
        <v>65</v>
      </c>
      <c r="G27" s="43">
        <v>0</v>
      </c>
      <c r="H27" s="43">
        <v>65</v>
      </c>
      <c r="I27" s="43" t="s">
        <v>15</v>
      </c>
      <c r="J27" s="43">
        <v>526.5</v>
      </c>
      <c r="K27" s="43">
        <v>0</v>
      </c>
      <c r="L27" s="43">
        <v>0</v>
      </c>
      <c r="M27" s="43">
        <v>526.5</v>
      </c>
      <c r="N27" s="43">
        <v>526.5</v>
      </c>
      <c r="O27" s="43">
        <v>28.045000000000002</v>
      </c>
      <c r="P27" s="43" t="s">
        <v>88</v>
      </c>
    </row>
    <row r="28" spans="1:16" x14ac:dyDescent="0.3">
      <c r="A28" s="43" t="s">
        <v>42</v>
      </c>
      <c r="B28" s="43" t="s">
        <v>12</v>
      </c>
      <c r="C28" s="43" t="s">
        <v>43</v>
      </c>
      <c r="D28" s="43" t="s">
        <v>44</v>
      </c>
      <c r="E28" s="43" t="s">
        <v>111</v>
      </c>
      <c r="F28" s="43">
        <v>144.5</v>
      </c>
      <c r="G28" s="43">
        <v>0</v>
      </c>
      <c r="H28" s="43">
        <v>144.5</v>
      </c>
      <c r="I28" s="43" t="s">
        <v>15</v>
      </c>
      <c r="J28" s="43">
        <v>346.8</v>
      </c>
      <c r="K28" s="43">
        <v>0</v>
      </c>
      <c r="L28" s="43">
        <v>0</v>
      </c>
      <c r="M28" s="43">
        <v>346.8</v>
      </c>
      <c r="N28" s="43">
        <v>346.8</v>
      </c>
      <c r="O28" s="43">
        <v>28.045000000000002</v>
      </c>
      <c r="P28" s="43" t="s">
        <v>88</v>
      </c>
    </row>
    <row r="29" spans="1:16" x14ac:dyDescent="0.3">
      <c r="A29" s="43" t="s">
        <v>42</v>
      </c>
      <c r="B29" s="43" t="s">
        <v>12</v>
      </c>
      <c r="C29" s="43" t="s">
        <v>43</v>
      </c>
      <c r="D29" s="43" t="s">
        <v>44</v>
      </c>
      <c r="E29" s="43" t="s">
        <v>112</v>
      </c>
      <c r="F29" s="43">
        <v>4</v>
      </c>
      <c r="G29" s="43">
        <v>0</v>
      </c>
      <c r="H29" s="43">
        <v>4</v>
      </c>
      <c r="I29" s="43" t="s">
        <v>15</v>
      </c>
      <c r="J29" s="43">
        <v>26</v>
      </c>
      <c r="K29" s="43">
        <v>0</v>
      </c>
      <c r="L29" s="43">
        <v>0</v>
      </c>
      <c r="M29" s="43">
        <v>26</v>
      </c>
      <c r="N29" s="43">
        <v>26</v>
      </c>
      <c r="O29" s="43">
        <v>28.045000000000002</v>
      </c>
      <c r="P29" s="43" t="s">
        <v>113</v>
      </c>
    </row>
    <row r="30" spans="1:16" x14ac:dyDescent="0.3">
      <c r="A30" s="43" t="s">
        <v>42</v>
      </c>
      <c r="B30" s="43" t="s">
        <v>12</v>
      </c>
      <c r="C30" s="43" t="s">
        <v>43</v>
      </c>
      <c r="D30" s="43" t="s">
        <v>44</v>
      </c>
      <c r="E30" s="43" t="s">
        <v>114</v>
      </c>
      <c r="F30" s="43">
        <v>28</v>
      </c>
      <c r="G30" s="43">
        <v>0</v>
      </c>
      <c r="H30" s="43">
        <v>28</v>
      </c>
      <c r="I30" s="43" t="s">
        <v>15</v>
      </c>
      <c r="J30" s="43">
        <v>235.2</v>
      </c>
      <c r="K30" s="43">
        <v>0</v>
      </c>
      <c r="L30" s="43">
        <v>0</v>
      </c>
      <c r="M30" s="43">
        <v>235.2</v>
      </c>
      <c r="N30" s="43">
        <v>235.2</v>
      </c>
      <c r="O30" s="43">
        <v>28.045000000000002</v>
      </c>
      <c r="P30" s="43" t="s">
        <v>88</v>
      </c>
    </row>
    <row r="31" spans="1:16" x14ac:dyDescent="0.3">
      <c r="A31" s="43" t="s">
        <v>42</v>
      </c>
      <c r="B31" s="43" t="s">
        <v>12</v>
      </c>
      <c r="C31" s="43" t="s">
        <v>43</v>
      </c>
      <c r="D31" s="43" t="s">
        <v>44</v>
      </c>
      <c r="E31" s="43" t="s">
        <v>115</v>
      </c>
      <c r="F31" s="43">
        <v>9</v>
      </c>
      <c r="G31" s="43">
        <v>0</v>
      </c>
      <c r="H31" s="43">
        <v>9</v>
      </c>
      <c r="I31" s="43" t="s">
        <v>15</v>
      </c>
      <c r="J31" s="43">
        <v>75.599999999999994</v>
      </c>
      <c r="K31" s="43">
        <v>0</v>
      </c>
      <c r="L31" s="43">
        <v>0</v>
      </c>
      <c r="M31" s="43">
        <v>75.599999999999994</v>
      </c>
      <c r="N31" s="43">
        <v>75.599999999999994</v>
      </c>
      <c r="O31" s="43">
        <v>28.045000000000002</v>
      </c>
      <c r="P31" s="43" t="s">
        <v>88</v>
      </c>
    </row>
    <row r="32" spans="1:16" x14ac:dyDescent="0.3">
      <c r="A32" s="43" t="s">
        <v>42</v>
      </c>
      <c r="B32" s="43" t="s">
        <v>12</v>
      </c>
      <c r="C32" s="43" t="s">
        <v>43</v>
      </c>
      <c r="D32" s="43" t="s">
        <v>44</v>
      </c>
      <c r="E32" s="43" t="s">
        <v>116</v>
      </c>
      <c r="F32" s="43">
        <v>3</v>
      </c>
      <c r="G32" s="43">
        <v>0</v>
      </c>
      <c r="H32" s="43">
        <v>3</v>
      </c>
      <c r="I32" s="43" t="s">
        <v>15</v>
      </c>
      <c r="J32" s="43">
        <v>19.5</v>
      </c>
      <c r="K32" s="43">
        <v>0</v>
      </c>
      <c r="L32" s="43">
        <v>0</v>
      </c>
      <c r="M32" s="43">
        <v>19.5</v>
      </c>
      <c r="N32" s="43">
        <v>19.5</v>
      </c>
      <c r="O32" s="43">
        <v>28.045000000000002</v>
      </c>
      <c r="P32" s="43" t="s">
        <v>88</v>
      </c>
    </row>
    <row r="33" spans="1:16" x14ac:dyDescent="0.3">
      <c r="A33" s="43" t="s">
        <v>42</v>
      </c>
      <c r="B33" s="43" t="s">
        <v>12</v>
      </c>
      <c r="C33" s="43" t="s">
        <v>43</v>
      </c>
      <c r="D33" s="43" t="s">
        <v>44</v>
      </c>
      <c r="E33" s="43" t="s">
        <v>117</v>
      </c>
      <c r="F33" s="43">
        <v>3</v>
      </c>
      <c r="G33" s="43">
        <v>0</v>
      </c>
      <c r="H33" s="43">
        <v>3</v>
      </c>
      <c r="I33" s="43" t="s">
        <v>15</v>
      </c>
      <c r="J33" s="43">
        <v>19.5</v>
      </c>
      <c r="K33" s="43">
        <v>0</v>
      </c>
      <c r="L33" s="43">
        <v>0</v>
      </c>
      <c r="M33" s="43">
        <v>19.5</v>
      </c>
      <c r="N33" s="43">
        <v>19.5</v>
      </c>
      <c r="O33" s="43">
        <v>28.045000000000002</v>
      </c>
      <c r="P33" s="43" t="s">
        <v>88</v>
      </c>
    </row>
    <row r="34" spans="1:16" x14ac:dyDescent="0.3">
      <c r="A34" s="43" t="s">
        <v>42</v>
      </c>
      <c r="B34" s="43" t="s">
        <v>12</v>
      </c>
      <c r="C34" s="43" t="s">
        <v>43</v>
      </c>
      <c r="D34" s="43" t="s">
        <v>44</v>
      </c>
      <c r="E34" s="43" t="s">
        <v>118</v>
      </c>
      <c r="F34" s="43">
        <v>25</v>
      </c>
      <c r="G34" s="43">
        <v>0</v>
      </c>
      <c r="H34" s="43">
        <v>25</v>
      </c>
      <c r="I34" s="43" t="s">
        <v>15</v>
      </c>
      <c r="J34" s="43">
        <v>210</v>
      </c>
      <c r="K34" s="43">
        <v>0</v>
      </c>
      <c r="L34" s="43">
        <v>0</v>
      </c>
      <c r="M34" s="43">
        <v>210</v>
      </c>
      <c r="N34" s="43">
        <v>210</v>
      </c>
      <c r="O34" s="43">
        <v>28.045000000000002</v>
      </c>
      <c r="P34" s="43" t="s">
        <v>88</v>
      </c>
    </row>
    <row r="35" spans="1:16" x14ac:dyDescent="0.3">
      <c r="A35" s="43" t="s">
        <v>42</v>
      </c>
      <c r="B35" s="43" t="s">
        <v>12</v>
      </c>
      <c r="C35" s="43" t="s">
        <v>43</v>
      </c>
      <c r="D35" s="43" t="s">
        <v>44</v>
      </c>
      <c r="E35" s="43" t="s">
        <v>119</v>
      </c>
      <c r="F35" s="43">
        <v>3</v>
      </c>
      <c r="G35" s="43">
        <v>0</v>
      </c>
      <c r="H35" s="43">
        <v>3</v>
      </c>
      <c r="I35" s="43" t="s">
        <v>15</v>
      </c>
      <c r="J35" s="43">
        <v>20.6</v>
      </c>
      <c r="K35" s="43">
        <v>0</v>
      </c>
      <c r="L35" s="43">
        <v>0</v>
      </c>
      <c r="M35" s="43">
        <v>20.6</v>
      </c>
      <c r="N35" s="43">
        <v>20.6</v>
      </c>
      <c r="O35" s="43">
        <v>28.045000000000002</v>
      </c>
      <c r="P35" s="43" t="s">
        <v>88</v>
      </c>
    </row>
    <row r="36" spans="1:16" x14ac:dyDescent="0.3">
      <c r="A36" s="43" t="s">
        <v>42</v>
      </c>
      <c r="B36" s="43" t="s">
        <v>12</v>
      </c>
      <c r="C36" s="43" t="s">
        <v>43</v>
      </c>
      <c r="D36" s="43" t="s">
        <v>44</v>
      </c>
      <c r="E36" s="43" t="s">
        <v>120</v>
      </c>
      <c r="F36" s="43">
        <v>12</v>
      </c>
      <c r="G36" s="43">
        <v>0</v>
      </c>
      <c r="H36" s="43">
        <v>12</v>
      </c>
      <c r="I36" s="43" t="s">
        <v>15</v>
      </c>
      <c r="J36" s="43">
        <v>78</v>
      </c>
      <c r="K36" s="43">
        <v>0</v>
      </c>
      <c r="L36" s="43">
        <v>0</v>
      </c>
      <c r="M36" s="43">
        <v>78</v>
      </c>
      <c r="N36" s="43">
        <v>78</v>
      </c>
      <c r="O36" s="43">
        <v>28.045000000000002</v>
      </c>
      <c r="P36" s="43" t="s">
        <v>88</v>
      </c>
    </row>
    <row r="37" spans="1:16" x14ac:dyDescent="0.3">
      <c r="A37" s="43" t="s">
        <v>42</v>
      </c>
      <c r="B37" s="43" t="s">
        <v>12</v>
      </c>
      <c r="C37" s="43" t="s">
        <v>43</v>
      </c>
      <c r="D37" s="43" t="s">
        <v>44</v>
      </c>
      <c r="E37" s="43" t="s">
        <v>121</v>
      </c>
      <c r="F37" s="43">
        <v>14</v>
      </c>
      <c r="G37" s="43">
        <v>0</v>
      </c>
      <c r="H37" s="43">
        <v>14</v>
      </c>
      <c r="I37" s="43" t="s">
        <v>15</v>
      </c>
      <c r="J37" s="43">
        <v>117.6</v>
      </c>
      <c r="K37" s="43">
        <v>0</v>
      </c>
      <c r="L37" s="43">
        <v>0</v>
      </c>
      <c r="M37" s="43">
        <v>117.6</v>
      </c>
      <c r="N37" s="43">
        <v>117.6</v>
      </c>
      <c r="O37" s="43">
        <v>28.045000000000002</v>
      </c>
      <c r="P37" s="43" t="s">
        <v>88</v>
      </c>
    </row>
    <row r="38" spans="1:16" x14ac:dyDescent="0.3">
      <c r="A38" s="43" t="s">
        <v>42</v>
      </c>
      <c r="B38" s="43" t="s">
        <v>12</v>
      </c>
      <c r="C38" s="43" t="s">
        <v>43</v>
      </c>
      <c r="D38" s="43" t="s">
        <v>44</v>
      </c>
      <c r="E38" s="43" t="s">
        <v>122</v>
      </c>
      <c r="F38" s="43">
        <v>53</v>
      </c>
      <c r="G38" s="43">
        <v>0</v>
      </c>
      <c r="H38" s="43">
        <v>53</v>
      </c>
      <c r="I38" s="43" t="s">
        <v>15</v>
      </c>
      <c r="J38" s="43">
        <v>429.3</v>
      </c>
      <c r="K38" s="43">
        <v>0</v>
      </c>
      <c r="L38" s="43">
        <v>0</v>
      </c>
      <c r="M38" s="43">
        <v>429.3</v>
      </c>
      <c r="N38" s="43">
        <v>429.3</v>
      </c>
      <c r="O38" s="43">
        <v>28.045000000000002</v>
      </c>
      <c r="P38" s="43" t="s">
        <v>88</v>
      </c>
    </row>
    <row r="39" spans="1:16" x14ac:dyDescent="0.3">
      <c r="A39" s="43" t="s">
        <v>42</v>
      </c>
      <c r="B39" s="43" t="s">
        <v>12</v>
      </c>
      <c r="C39" s="43" t="s">
        <v>43</v>
      </c>
      <c r="D39" s="43" t="s">
        <v>44</v>
      </c>
      <c r="E39" s="43" t="s">
        <v>123</v>
      </c>
      <c r="F39" s="43">
        <v>14.5</v>
      </c>
      <c r="G39" s="43">
        <v>0</v>
      </c>
      <c r="H39" s="43">
        <v>14.5</v>
      </c>
      <c r="I39" s="43" t="s">
        <v>15</v>
      </c>
      <c r="J39" s="43">
        <v>94.25</v>
      </c>
      <c r="K39" s="43">
        <v>0</v>
      </c>
      <c r="L39" s="43">
        <v>0</v>
      </c>
      <c r="M39" s="43">
        <v>94.25</v>
      </c>
      <c r="N39" s="43">
        <v>94.25</v>
      </c>
      <c r="O39" s="43">
        <v>28.045000000000002</v>
      </c>
      <c r="P39" s="43" t="s">
        <v>88</v>
      </c>
    </row>
    <row r="40" spans="1:16" x14ac:dyDescent="0.3">
      <c r="A40" s="43" t="s">
        <v>42</v>
      </c>
      <c r="B40" s="43" t="s">
        <v>12</v>
      </c>
      <c r="C40" s="43" t="s">
        <v>43</v>
      </c>
      <c r="D40" s="43" t="s">
        <v>44</v>
      </c>
      <c r="E40" s="43" t="s">
        <v>125</v>
      </c>
      <c r="F40" s="43">
        <v>2.5</v>
      </c>
      <c r="G40" s="43">
        <v>0</v>
      </c>
      <c r="H40" s="43">
        <v>2.5</v>
      </c>
      <c r="I40" s="43" t="s">
        <v>15</v>
      </c>
      <c r="J40" s="43">
        <v>10.25</v>
      </c>
      <c r="K40" s="43">
        <v>0</v>
      </c>
      <c r="L40" s="43">
        <v>0</v>
      </c>
      <c r="M40" s="43">
        <v>10.25</v>
      </c>
      <c r="N40" s="43">
        <v>10.25</v>
      </c>
      <c r="O40" s="43">
        <v>28.045000000000002</v>
      </c>
      <c r="P40" s="43" t="s">
        <v>88</v>
      </c>
    </row>
    <row r="41" spans="1:16" x14ac:dyDescent="0.3">
      <c r="A41" s="43" t="s">
        <v>42</v>
      </c>
      <c r="B41" s="43" t="s">
        <v>12</v>
      </c>
      <c r="C41" s="43" t="s">
        <v>43</v>
      </c>
      <c r="D41" s="43" t="s">
        <v>44</v>
      </c>
      <c r="E41" s="43" t="s">
        <v>126</v>
      </c>
      <c r="F41" s="43">
        <v>10.5</v>
      </c>
      <c r="G41" s="43">
        <v>0</v>
      </c>
      <c r="H41" s="43">
        <v>10.5</v>
      </c>
      <c r="I41" s="43" t="s">
        <v>15</v>
      </c>
      <c r="J41" s="43">
        <v>43.05</v>
      </c>
      <c r="K41" s="43">
        <v>0</v>
      </c>
      <c r="L41" s="43">
        <v>0</v>
      </c>
      <c r="M41" s="43">
        <v>43.05</v>
      </c>
      <c r="N41" s="43">
        <v>43.05</v>
      </c>
      <c r="O41" s="43">
        <v>28.045000000000002</v>
      </c>
      <c r="P41" s="43" t="s">
        <v>88</v>
      </c>
    </row>
    <row r="42" spans="1:16" x14ac:dyDescent="0.3">
      <c r="A42" s="43" t="s">
        <v>42</v>
      </c>
      <c r="B42" s="43" t="s">
        <v>12</v>
      </c>
      <c r="C42" s="43" t="s">
        <v>43</v>
      </c>
      <c r="D42" s="43" t="s">
        <v>44</v>
      </c>
      <c r="E42" s="43" t="s">
        <v>127</v>
      </c>
      <c r="F42" s="43">
        <v>3</v>
      </c>
      <c r="G42" s="43">
        <v>0</v>
      </c>
      <c r="H42" s="43">
        <v>3</v>
      </c>
      <c r="I42" s="43" t="s">
        <v>15</v>
      </c>
      <c r="J42" s="43">
        <v>12.3</v>
      </c>
      <c r="K42" s="43">
        <v>0</v>
      </c>
      <c r="L42" s="43">
        <v>0</v>
      </c>
      <c r="M42" s="43">
        <v>12.3</v>
      </c>
      <c r="N42" s="43">
        <v>12.3</v>
      </c>
      <c r="O42" s="43">
        <v>28.045000000000002</v>
      </c>
      <c r="P42" s="43" t="s">
        <v>88</v>
      </c>
    </row>
    <row r="43" spans="1:16" x14ac:dyDescent="0.3">
      <c r="A43" s="43" t="s">
        <v>42</v>
      </c>
      <c r="B43" s="43" t="s">
        <v>12</v>
      </c>
      <c r="C43" s="43" t="s">
        <v>43</v>
      </c>
      <c r="D43" s="43" t="s">
        <v>44</v>
      </c>
      <c r="E43" s="43" t="s">
        <v>128</v>
      </c>
      <c r="F43" s="43">
        <v>11</v>
      </c>
      <c r="G43" s="43">
        <v>0</v>
      </c>
      <c r="H43" s="43">
        <v>11</v>
      </c>
      <c r="I43" s="43" t="s">
        <v>15</v>
      </c>
      <c r="J43" s="43">
        <v>45.1</v>
      </c>
      <c r="K43" s="43">
        <v>0</v>
      </c>
      <c r="L43" s="43">
        <v>0</v>
      </c>
      <c r="M43" s="43">
        <v>45.1</v>
      </c>
      <c r="N43" s="43">
        <v>45.1</v>
      </c>
      <c r="O43" s="43">
        <v>28.045000000000002</v>
      </c>
      <c r="P43" s="43" t="s">
        <v>88</v>
      </c>
    </row>
    <row r="44" spans="1:16" x14ac:dyDescent="0.3">
      <c r="A44" s="43" t="s">
        <v>42</v>
      </c>
      <c r="B44" s="43" t="s">
        <v>12</v>
      </c>
      <c r="C44" s="43" t="s">
        <v>43</v>
      </c>
      <c r="D44" s="43" t="s">
        <v>44</v>
      </c>
      <c r="E44" s="43" t="s">
        <v>129</v>
      </c>
      <c r="F44" s="43">
        <v>7.5</v>
      </c>
      <c r="G44" s="43">
        <v>0</v>
      </c>
      <c r="H44" s="43">
        <v>7.5</v>
      </c>
      <c r="I44" s="43" t="s">
        <v>15</v>
      </c>
      <c r="J44" s="43">
        <v>30.75</v>
      </c>
      <c r="K44" s="43">
        <v>0</v>
      </c>
      <c r="L44" s="43">
        <v>0</v>
      </c>
      <c r="M44" s="43">
        <v>30.75</v>
      </c>
      <c r="N44" s="43">
        <v>30.75</v>
      </c>
      <c r="O44" s="43">
        <v>28.045000000000002</v>
      </c>
      <c r="P44" s="43" t="s">
        <v>88</v>
      </c>
    </row>
    <row r="45" spans="1:16" x14ac:dyDescent="0.3">
      <c r="A45" s="43" t="s">
        <v>42</v>
      </c>
      <c r="B45" s="43" t="s">
        <v>12</v>
      </c>
      <c r="C45" s="43" t="s">
        <v>43</v>
      </c>
      <c r="D45" s="43" t="s">
        <v>44</v>
      </c>
      <c r="E45" s="43" t="s">
        <v>130</v>
      </c>
      <c r="F45" s="43">
        <v>2.5</v>
      </c>
      <c r="G45" s="43">
        <v>0</v>
      </c>
      <c r="H45" s="43">
        <v>2.5</v>
      </c>
      <c r="I45" s="43" t="s">
        <v>15</v>
      </c>
      <c r="J45" s="43">
        <v>10.25</v>
      </c>
      <c r="K45" s="43">
        <v>0</v>
      </c>
      <c r="L45" s="43">
        <v>0</v>
      </c>
      <c r="M45" s="43">
        <v>10.25</v>
      </c>
      <c r="N45" s="43">
        <v>10.25</v>
      </c>
      <c r="O45" s="43">
        <v>28.045000000000002</v>
      </c>
      <c r="P45" s="43" t="s">
        <v>88</v>
      </c>
    </row>
    <row r="46" spans="1:16" x14ac:dyDescent="0.3">
      <c r="A46" s="43" t="s">
        <v>42</v>
      </c>
      <c r="B46" s="43" t="s">
        <v>12</v>
      </c>
      <c r="C46" s="43" t="s">
        <v>43</v>
      </c>
      <c r="D46" s="43"/>
      <c r="E46" s="43" t="s">
        <v>81</v>
      </c>
      <c r="F46" s="43"/>
      <c r="G46" s="43"/>
      <c r="H46" s="43"/>
      <c r="I46" s="43"/>
      <c r="J46" s="44">
        <v>40485.25</v>
      </c>
      <c r="K46" s="43">
        <v>0</v>
      </c>
      <c r="L46" s="43">
        <v>0</v>
      </c>
      <c r="M46" s="44">
        <v>40485.25</v>
      </c>
      <c r="N46" s="44">
        <v>40485.25</v>
      </c>
      <c r="O46" s="43"/>
      <c r="P46" s="43"/>
    </row>
    <row r="47" spans="1:16" x14ac:dyDescent="0.3">
      <c r="A47" s="42" t="s">
        <v>82</v>
      </c>
      <c r="J47" s="45">
        <v>40485.25</v>
      </c>
      <c r="K47" s="42">
        <v>0</v>
      </c>
      <c r="L47" s="42">
        <v>0</v>
      </c>
      <c r="M47" s="45">
        <v>40485.25</v>
      </c>
      <c r="N47" s="45">
        <v>40485.25</v>
      </c>
    </row>
    <row r="49" spans="3:14" x14ac:dyDescent="0.3">
      <c r="D49" s="42" t="s">
        <v>83</v>
      </c>
      <c r="I49" s="42" t="s">
        <v>15</v>
      </c>
      <c r="N49" s="42">
        <v>0</v>
      </c>
    </row>
    <row r="50" spans="3:14" x14ac:dyDescent="0.3">
      <c r="C50" s="42" t="s">
        <v>84</v>
      </c>
      <c r="J50" s="45">
        <v>40485.25</v>
      </c>
      <c r="K50" s="42">
        <v>0</v>
      </c>
      <c r="L50" s="42">
        <v>0</v>
      </c>
      <c r="M50" s="45">
        <v>40485.25</v>
      </c>
      <c r="N50" s="45">
        <v>40485.25</v>
      </c>
    </row>
  </sheetData>
  <autoFilter ref="A4:P65"/>
  <phoneticPr fontId="3" type="noConversion"/>
  <printOptions horizontalCentered="1"/>
  <pageMargins left="0" right="0" top="0.39" bottom="0.53" header="0.19685039370078741" footer="0.33"/>
  <pageSetup paperSize="9" scale="82" orientation="landscape" r:id="rId1"/>
  <headerFooter alignWithMargins="0">
    <oddFooter xml:space="preserve">&amp;L&amp;"Times New Roman,標準"                     &amp;"新細明體,標準"核決&amp;"Times New Roman,標準":&amp;C審核&amp;"Times New Roman,標準":&amp;R&amp;"Times New Roman,標準" &amp;"新細明體,標準"製表&amp;"Times New Roman,標準":                                                   .                                      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1</vt:i4>
      </vt:variant>
    </vt:vector>
  </HeadingPairs>
  <TitlesOfParts>
    <vt:vector size="8" baseType="lpstr">
      <vt:lpstr>廠區月報</vt:lpstr>
      <vt:lpstr>中心主管會議報告</vt:lpstr>
      <vt:lpstr>異常空運費總表</vt:lpstr>
      <vt:lpstr>消耗品總表</vt:lpstr>
      <vt:lpstr>M2</vt:lpstr>
      <vt:lpstr>M3</vt:lpstr>
      <vt:lpstr>資材-SHC空運</vt:lpstr>
      <vt:lpstr>'資材-SHC空運'!Print_Titles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2021-07-09T04:56:26Z</dcterms:modified>
</cp:coreProperties>
</file>